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0" yWindow="0" windowWidth="19200" windowHeight="116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alcMode="autoNoTable" iterate="1" iterateCount="1" iterateDelta="0"/>
</workbook>
</file>

<file path=xl/calcChain.xml><?xml version="1.0" encoding="utf-8"?>
<calcChain xmlns="http://schemas.openxmlformats.org/spreadsheetml/2006/main">
  <c r="BG39" i="9" l="1"/>
  <c r="BG38" i="9"/>
  <c r="BG37" i="9"/>
  <c r="BG36" i="9"/>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W39" i="9"/>
  <c r="BW40" i="9" s="1"/>
  <c r="BW41" i="9" s="1"/>
  <c r="BW42" i="9" s="1"/>
  <c r="BW43" i="9" s="1"/>
  <c r="AM39" i="9"/>
  <c r="U39" i="9"/>
  <c r="C39" i="9"/>
  <c r="CO38" i="9"/>
  <c r="AM38" i="9"/>
  <c r="C38" i="9"/>
  <c r="CO37" i="9"/>
  <c r="AM37" i="9"/>
  <c r="CO36" i="9"/>
  <c r="AM36" i="9"/>
  <c r="AM35" i="9"/>
  <c r="C35" i="9"/>
  <c r="AM34" i="9"/>
  <c r="C34" i="9"/>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U34" i="9" s="1"/>
  <c r="U35" i="9" l="1"/>
  <c r="U36" i="9" l="1"/>
  <c r="U37" i="9" l="1"/>
  <c r="U38" i="9" l="1"/>
  <c r="BE34" i="9" l="1"/>
  <c r="BE35" i="9" l="1"/>
  <c r="BE36" i="9" s="1"/>
  <c r="BE37" i="9" s="1"/>
  <c r="BE38" i="9" s="1"/>
  <c r="BE39" i="9" s="1"/>
  <c r="BW34" i="9"/>
  <c r="BW35" i="9" s="1"/>
  <c r="BW36" i="9" s="1"/>
  <c r="BW37" i="9" s="1"/>
  <c r="BW38" i="9" s="1"/>
  <c r="CO34" i="9" l="1"/>
  <c r="CO35" i="9" s="1"/>
</calcChain>
</file>

<file path=xl/sharedStrings.xml><?xml version="1.0" encoding="utf-8"?>
<sst xmlns="http://schemas.openxmlformats.org/spreadsheetml/2006/main" count="1105" uniqueCount="570">
  <si>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</si>
  <si>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</si>
  <si>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</si>
  <si>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</si>
  <si>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</si>
  <si>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</si>
  <si>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</si>
  <si>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</si>
  <si>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</si>
  <si>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</si>
  <si>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</si>
  <si>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</si>
  <si>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</si>
  <si>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</si>
  <si>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</si>
  <si>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</si>
  <si>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</si>
  <si>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</si>
  <si>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</si>
  <si>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</si>
  <si>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</si>
  <si>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</si>
  <si>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</si>
  <si>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</si>
  <si>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</si>
  <si>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</si>
  <si>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</si>
  <si>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</si>
  <si>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</si>
  <si>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</si>
  <si>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</si>
  <si>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</si>
  <si>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</si>
  <si>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</si>
  <si>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</si>
  <si>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</si>
  <si>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</si>
  <si>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</si>
  <si>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</si>
  <si>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</si>
  <si>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</si>
  <si>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</si>
  <si>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</si>
  <si>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</si>
  <si>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</si>
  <si>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</si>
  <si>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</si>
  <si>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</si>
  <si>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</si>
  <si>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</si>
  <si>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</si>
  <si>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</si>
  <si>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</si>
  <si>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</si>
  <si>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</si>
  <si>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</si>
  <si>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</si>
  <si>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</si>
  <si>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</si>
  <si>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</si>
  <si>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</si>
  <si>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</si>
  <si>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</si>
  <si>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</si>
  <si>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</si>
  <si>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</si>
  <si>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</si>
  <si>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</si>
  <si>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</si>
  <si>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</si>
  <si>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</si>
  <si>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</si>
  <si>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</si>
  <si>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</si>
  <si>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</si>
  <si>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</si>
  <si>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</si>
  <si>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</si>
  <si>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</si>
  <si>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</si>
  <si>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</si>
  <si>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</si>
  <si>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</si>
  <si>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</si>
  <si>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</si>
  <si>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</si>
  <si>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</si>
  <si>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</si>
  <si>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</si>
  <si>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</si>
  <si>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</si>
  <si>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</si>
  <si>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</si>
  <si>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</si>
  <si>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</si>
  <si>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</si>
  <si>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</si>
  <si>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</si>
  <si>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</si>
  <si>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</si>
  <si>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</si>
  <si>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</si>
  <si>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</si>
  <si>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</si>
  <si>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</si>
  <si>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</si>
  <si>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</si>
  <si>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</si>
  <si>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</si>
  <si>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</si>
  <si>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</si>
  <si>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</si>
  <si>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</si>
  <si>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</si>
  <si>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</si>
  <si>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</si>
  <si>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</si>
  <si>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</si>
  <si>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</si>
  <si>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</si>
  <si>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</si>
  <si>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</si>
  <si>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</si>
  <si>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</si>
  <si>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</si>
  <si>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</si>
  <si>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</si>
  <si>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</si>
  <si>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</si>
  <si>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</si>
  <si>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</si>
  <si>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</si>
  <si>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</si>
  <si>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</si>
  <si>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</si>
  <si>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</si>
  <si>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</si>
  <si>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</si>
  <si>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</si>
  <si>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</si>
  <si>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</si>
  <si>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</si>
  <si>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</si>
  <si>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</si>
  <si>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</si>
  <si>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</si>
  <si>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</si>
  <si>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</si>
  <si>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</si>
  <si>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</si>
  <si>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</si>
  <si>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</si>
  <si>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</si>
  <si>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</si>
  <si>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</si>
  <si>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</si>
  <si>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</si>
  <si>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</si>
  <si>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</si>
  <si>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</si>
  <si>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</si>
  <si>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</si>
  <si>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</si>
  <si>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</si>
  <si>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</si>
  <si>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</si>
  <si>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</si>
  <si>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</si>
  <si>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</si>
  <si>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</si>
  <si>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</si>
  <si>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</si>
  <si>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</si>
  <si>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</si>
  <si>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</si>
  <si>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</si>
  <si>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</si>
  <si>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</si>
  <si>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</si>
  <si>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</si>
  <si>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</si>
  <si>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</si>
  <si>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</si>
  <si>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</si>
  <si>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</si>
  <si>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</si>
  <si>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</si>
  <si>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</si>
  <si>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</si>
  <si>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</si>
  <si>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</si>
  <si>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</si>
  <si>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</si>
  <si>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</si>
  <si>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</si>
  <si>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</si>
  <si>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</si>
  <si>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鹿児島県長島町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</si>
  <si>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</si>
  <si>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</si>
  <si>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</si>
  <si>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</si>
  <si>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</si>
  <si>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</si>
  <si>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</si>
  <si>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</si>
  <si>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</si>
  <si>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</si>
  <si>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</si>
  <si>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</si>
  <si>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</si>
  <si>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</si>
  <si>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</si>
  <si>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</si>
  <si>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</si>
  <si>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</si>
  <si>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</si>
  <si>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</si>
  <si>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</si>
  <si>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</si>
  <si>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</si>
  <si>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</si>
  <si>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</si>
  <si>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</si>
  <si>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</si>
  <si>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</si>
  <si>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</si>
  <si>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</si>
  <si>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</si>
  <si>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</si>
  <si>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</si>
  <si>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</si>
  <si>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</si>
  <si>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</si>
  <si>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</si>
  <si>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</si>
  <si>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</si>
  <si>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</si>
  <si>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</si>
  <si>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</si>
  <si>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</si>
  <si>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</si>
  <si>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</si>
  <si>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</si>
  <si>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</si>
  <si>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</si>
  <si>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</si>
  <si>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</si>
  <si>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</si>
  <si>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</si>
  <si>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</si>
  <si>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</si>
  <si>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</si>
  <si>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</si>
  <si>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</si>
  <si>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</si>
  <si>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</si>
  <si>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</si>
  <si>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</si>
  <si>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</si>
  <si>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</si>
  <si>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</si>
  <si>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</si>
  <si>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</si>
  <si>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</si>
  <si>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</si>
  <si>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</si>
  <si>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</si>
  <si>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</si>
  <si>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</si>
  <si>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</si>
  <si>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</si>
  <si>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</si>
  <si>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</si>
  <si>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</si>
  <si>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</si>
  <si>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</si>
  <si>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</si>
  <si>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</si>
  <si>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</si>
  <si>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</si>
  <si>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</si>
  <si>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</si>
  <si>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</si>
  <si>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</si>
  <si>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</si>
  <si>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</si>
  <si>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</si>
  <si>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</si>
  <si>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</si>
  <si>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</si>
  <si>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</si>
  <si>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</si>
  <si>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</si>
  <si>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</si>
  <si>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</si>
  <si>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</si>
  <si>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</si>
  <si>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</si>
  <si>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</si>
  <si>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</si>
  <si>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</si>
  <si>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</si>
  <si>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</si>
  <si>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</si>
  <si>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</si>
  <si>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</si>
  <si>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</si>
  <si>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</si>
  <si>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</si>
  <si>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</si>
  <si>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</si>
  <si>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</si>
  <si>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</si>
  <si>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</si>
  <si>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</si>
  <si>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</si>
  <si>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</si>
  <si>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</si>
  <si>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</si>
  <si>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</si>
  <si>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</si>
  <si>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</si>
  <si>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</si>
  <si>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</si>
  <si>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</si>
  <si>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</si>
  <si>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</si>
  <si>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</si>
  <si>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</si>
  <si>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</si>
  <si>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</si>
  <si>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</si>
  <si>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</si>
  <si>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</si>
  <si>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</si>
  <si>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</si>
  <si>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</si>
  <si>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</si>
  <si>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</si>
  <si>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</si>
  <si>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</si>
  <si>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</si>
  <si>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</si>
  <si>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</si>
  <si>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</si>
  <si>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鹿児島県長島町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</si>
  <si>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</si>
  <si>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</si>
  <si>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</si>
  <si>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</si>
  <si>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</si>
  <si>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</si>
  <si>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</si>
  <si>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</si>
  <si>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</si>
  <si>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</si>
  <si>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</si>
  <si>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</si>
  <si>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</si>
  <si>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</si>
  <si>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</si>
  <si>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</si>
  <si>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</si>
  <si>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</si>
  <si>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</si>
  <si>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</si>
  <si>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へき地診療施設特別会計</t>
    <phoneticPr fontId="5"/>
  </si>
  <si>
    <t>水産種苗供給特別会計</t>
    <phoneticPr fontId="5"/>
  </si>
  <si>
    <t>レジャーランド太陽の里特別会計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</si>
  <si>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</si>
  <si>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</si>
  <si>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</si>
  <si>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</si>
  <si>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</si>
  <si>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</si>
  <si>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</si>
  <si>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</si>
  <si>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</si>
  <si>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</si>
  <si>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</si>
  <si>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</si>
  <si>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</si>
  <si>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</si>
  <si>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</si>
  <si>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介護保険特別会計</t>
    <phoneticPr fontId="5"/>
  </si>
  <si>
    <t>後期高齢者医療特別会計</t>
    <phoneticPr fontId="5"/>
  </si>
  <si>
    <t>介護サービス事業</t>
    <phoneticPr fontId="5"/>
  </si>
  <si>
    <t>簡易水道特別会計</t>
    <phoneticPr fontId="5"/>
  </si>
  <si>
    <t>法非適用企業</t>
    <phoneticPr fontId="5"/>
  </si>
  <si>
    <t>諸浦港埠頭特別会計</t>
    <phoneticPr fontId="5"/>
  </si>
  <si>
    <t>農業集落排水特別会計</t>
    <phoneticPr fontId="5"/>
  </si>
  <si>
    <t>漁業集落環境整備特別会計</t>
    <phoneticPr fontId="5"/>
  </si>
  <si>
    <t>特定地域生活排水処理特別会計</t>
    <phoneticPr fontId="5"/>
  </si>
  <si>
    <t>太陽光発電特別会計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</si>
  <si>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</si>
  <si>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</si>
  <si>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</si>
  <si>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</si>
  <si>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</si>
  <si>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</si>
  <si>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</si>
  <si>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</si>
  <si>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</si>
  <si>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</si>
  <si>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</si>
  <si>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</si>
  <si>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</si>
  <si>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</si>
  <si>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</si>
  <si>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</si>
  <si>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</si>
  <si>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</si>
  <si>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</si>
  <si>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</si>
  <si>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</si>
  <si>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</si>
  <si>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</si>
  <si>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</si>
  <si>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</si>
  <si>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</si>
  <si>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</si>
  <si>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</si>
  <si>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</si>
  <si>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</si>
  <si>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</si>
  <si>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</si>
  <si>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</si>
  <si>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</si>
  <si>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</si>
  <si>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</si>
  <si>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</si>
  <si>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</si>
  <si>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</si>
  <si>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</si>
  <si>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</si>
  <si>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</si>
  <si>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</si>
  <si>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</si>
  <si>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</si>
  <si>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</si>
  <si>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</si>
  <si>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</si>
  <si>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</si>
  <si>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</si>
  <si>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</si>
  <si>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</si>
  <si>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</si>
  <si>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</si>
  <si>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</si>
  <si>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</si>
  <si>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</si>
  <si>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</si>
  <si>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</si>
  <si>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</si>
  <si>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</si>
  <si>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</si>
  <si>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</si>
  <si>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</si>
  <si>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</si>
  <si>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</si>
  <si>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</si>
  <si>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</si>
  <si>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</si>
  <si>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</si>
  <si>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</si>
  <si>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</si>
  <si>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</si>
  <si>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</si>
  <si>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</si>
  <si>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</si>
  <si>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</si>
  <si>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</si>
  <si>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</si>
  <si>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</si>
  <si>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</si>
  <si>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</si>
  <si>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</si>
  <si>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</si>
  <si>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</si>
  <si>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</si>
  <si>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</si>
  <si>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</si>
  <si>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</si>
  <si>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</si>
  <si>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</si>
  <si>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</si>
  <si>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</si>
  <si>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</si>
  <si>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</si>
  <si>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</si>
  <si>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</si>
  <si>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</si>
  <si>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</si>
  <si>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</si>
  <si>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</si>
  <si>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</si>
  <si>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</si>
  <si>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</si>
  <si>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</si>
  <si>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</si>
  <si>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</si>
  <si>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</si>
  <si>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</si>
  <si>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</si>
  <si>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</si>
  <si>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</si>
  <si>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</si>
  <si>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</si>
  <si>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</si>
  <si>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</si>
  <si>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</si>
  <si>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</si>
  <si>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</si>
  <si>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</si>
  <si>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</si>
  <si>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</si>
  <si>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</si>
  <si>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</si>
  <si>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</si>
  <si>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</si>
  <si>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</si>
  <si>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</si>
  <si>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</si>
  <si>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</si>
  <si>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</si>
  <si>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</si>
  <si>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</si>
  <si>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</si>
  <si>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</si>
  <si>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</si>
  <si>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0.07</t>
  </si>
  <si>
    <t>一般会計</t>
  </si>
  <si>
    <t>国民健康保険特別会計</t>
  </si>
  <si>
    <t>太陽光発電特別会計</t>
  </si>
  <si>
    <t>簡易水道特別会計</t>
  </si>
  <si>
    <t>介護保険特別会計</t>
  </si>
  <si>
    <t>国民健康保険診療施設特別会計</t>
  </si>
  <si>
    <t>へき地診療施設特別会計</t>
  </si>
  <si>
    <t>▲ 0.28</t>
  </si>
  <si>
    <t>諸浦港埠頭特別会計</t>
  </si>
  <si>
    <t>その他会計（赤字）</t>
  </si>
  <si>
    <t>その他会計（黒字）</t>
  </si>
  <si>
    <t>北薩広域行政事務組合</t>
    <rPh sb="0" eb="2">
      <t>ホクサツ</t>
    </rPh>
    <rPh sb="2" eb="4">
      <t>コウイキ</t>
    </rPh>
    <rPh sb="4" eb="6">
      <t>ギョウセイ</t>
    </rPh>
    <rPh sb="6" eb="8">
      <t>ジム</t>
    </rPh>
    <rPh sb="8" eb="10">
      <t>クミアイ</t>
    </rPh>
    <phoneticPr fontId="2"/>
  </si>
  <si>
    <t>鹿児島県後期高齢者医療広域連合</t>
    <rPh sb="0" eb="4">
      <t>カゴシマケン</t>
    </rPh>
    <rPh sb="4" eb="6">
      <t>コウキ</t>
    </rPh>
    <rPh sb="6" eb="9">
      <t>コウレイシャ</t>
    </rPh>
    <rPh sb="9" eb="11">
      <t>イリョウ</t>
    </rPh>
    <rPh sb="11" eb="13">
      <t>コウイキ</t>
    </rPh>
    <rPh sb="13" eb="15">
      <t>レンゴウ</t>
    </rPh>
    <phoneticPr fontId="2"/>
  </si>
  <si>
    <t>鹿児島県市町村総合事務組合</t>
    <rPh sb="0" eb="4">
      <t>カゴシマケン</t>
    </rPh>
    <rPh sb="4" eb="7">
      <t>シチョウソン</t>
    </rPh>
    <rPh sb="7" eb="9">
      <t>ソウゴウ</t>
    </rPh>
    <rPh sb="9" eb="11">
      <t>ジム</t>
    </rPh>
    <rPh sb="11" eb="13">
      <t>クミアイ</t>
    </rPh>
    <phoneticPr fontId="2"/>
  </si>
  <si>
    <t>-</t>
    <phoneticPr fontId="2"/>
  </si>
  <si>
    <t>-</t>
    <phoneticPr fontId="2"/>
  </si>
  <si>
    <t>-</t>
    <phoneticPr fontId="2"/>
  </si>
  <si>
    <t>一般会計</t>
    <rPh sb="0" eb="2">
      <t>イッパン</t>
    </rPh>
    <rPh sb="2" eb="4">
      <t>カイケイ</t>
    </rPh>
    <phoneticPr fontId="2"/>
  </si>
  <si>
    <t>特別会計</t>
    <rPh sb="0" eb="2">
      <t>トクベツ</t>
    </rPh>
    <rPh sb="2" eb="4">
      <t>カイケイ</t>
    </rPh>
    <phoneticPr fontId="2"/>
  </si>
  <si>
    <t>阿久根地区消防組合</t>
    <rPh sb="0" eb="3">
      <t>アクネ</t>
    </rPh>
    <rPh sb="3" eb="5">
      <t>チク</t>
    </rPh>
    <rPh sb="5" eb="7">
      <t>ショウボウ</t>
    </rPh>
    <rPh sb="7" eb="9">
      <t>クミアイ</t>
    </rPh>
    <phoneticPr fontId="2"/>
  </si>
  <si>
    <t>天長フェリー</t>
    <rPh sb="0" eb="2">
      <t>テンチョウ</t>
    </rPh>
    <phoneticPr fontId="2"/>
  </si>
  <si>
    <t>東町産業開発</t>
    <rPh sb="0" eb="2">
      <t>アズマチョウ</t>
    </rPh>
    <rPh sb="2" eb="4">
      <t>サンギョウ</t>
    </rPh>
    <rPh sb="4" eb="6">
      <t>カイハツ</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</si>
  <si>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</si>
  <si>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</si>
  <si>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</si>
  <si>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</si>
  <si>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</si>
  <si>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</si>
  <si>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</si>
  <si>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</si>
  <si>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</si>
  <si>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</si>
  <si>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</si>
  <si>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</si>
  <si>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</si>
  <si>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</si>
  <si>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</si>
  <si>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実質公債費比率は近年横ばいで，類似団体と比較して低い水準にあり，将来負担比率について類似団体を大きく下回った数値となっている。
　これは，交付税算入率の高い地方債の借入のみしか行っていないことや合併前に借入を行っていた交付税算入率の低い地方債の償還が終了してきていることが大きな要因と考えられる。
　起債依存度が高いため，今後とも事業の見直しを行う等，財政の健全化を図る必要がある。</t>
    <rPh sb="162" eb="164">
      <t>コンゴ</t>
    </rPh>
    <rPh sb="166" eb="168">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</si>
</sst>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extLst>
            <c:ext xmlns:c16="http://schemas.microsoft.com/office/drawing/2014/chart" uri="{C3380CC4-5D6E-409C-BE32-E72D297353CC}">
              <c16:uniqueId val="{00000000-8A8D-433F-B5CC-56A4023EA6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254870</c:v>
                </c:pt>
                <c:pt idx="1">
                  <c:v>270858</c:v>
                </c:pt>
                <c:pt idx="2">
                  <c:v>263139</c:v>
                </c:pt>
                <c:pt idx="3">
                  <c:v>267196</c:v>
                </c:pt>
                <c:pt idx="4">
                  <c:v>287367</c:v>
                </c:pt>
              </c:numCache>
            </c:numRef>
          </c:val>
          <c:smooth val="0"/>
          <c:extLst>
            <c:ext xmlns:c16="http://schemas.microsoft.com/office/drawing/2014/chart" uri="{C3380CC4-5D6E-409C-BE32-E72D297353CC}">
              <c16:uniqueId val="{00000001-8A8D-433F-B5CC-56A4023EA644}"/>
            </c:ext>
          </c:extLst>
        </c:ser>
        <c:dLbls>
          <c:showLegendKey val="0"/>
          <c:showVal val="0"/>
          <c:showCatName val="0"/>
          <c:showSerName val="0"/>
          <c:showPercent val="0"/>
          <c:showBubbleSize val="0"/>
        </c:dLbls>
        <c:marker val="1"/>
        <c:smooth val="0"/>
        <c:axId val="504763576"/>
        <c:axId val="504763968"/>
      </c:lineChart>
      <c:catAx>
        <c:axId val="504763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4763968"/>
        <c:crosses val="autoZero"/>
        <c:auto val="1"/>
        <c:lblAlgn val="ctr"/>
        <c:lblOffset val="100"/>
        <c:tickLblSkip val="1"/>
        <c:tickMarkSkip val="1"/>
        <c:noMultiLvlLbl val="0"/>
      </c:catAx>
      <c:valAx>
        <c:axId val="50476396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4763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10.11</c:v>
                </c:pt>
                <c:pt idx="1">
                  <c:v>9.84</c:v>
                </c:pt>
                <c:pt idx="2">
                  <c:v>11.25</c:v>
                </c:pt>
                <c:pt idx="3">
                  <c:v>10.8</c:v>
                </c:pt>
                <c:pt idx="4">
                  <c:v>10.32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16.13</c:v>
                </c:pt>
                <c:pt idx="1">
                  <c:v>15.86</c:v>
                </c:pt>
                <c:pt idx="2">
                  <c:v>16.149999999999999</c:v>
                </c:pt>
                <c:pt idx="3">
                  <c:v>15.95</c:v>
                </c:pt>
                <c:pt idx="4">
                  <c:v>16.170000000000002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04731376"/>
        <c:axId val="504731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-7.0000000000000007E-2</c:v>
                </c:pt>
                <c:pt idx="1">
                  <c:v>3.46</c:v>
                </c:pt>
                <c:pt idx="2">
                  <c:v>1.23</c:v>
                </c:pt>
                <c:pt idx="3">
                  <c:v>3.88</c:v>
                </c:pt>
                <c:pt idx="4">
                  <c:v>3.86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04731376"/>
        <c:axId val="504731768"/>
      </c:lineChart>
      <c:catAx>
        <c:axId val="50473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4731768"/>
        <c:crosses val="autoZero"/>
        <c:auto val="1"/>
        <c:lblAlgn val="ctr"/>
        <c:lblOffset val="100"/>
        <c:tickLblSkip val="1"/>
        <c:tickMarkSkip val="1"/>
        <c:noMultiLvlLbl val="0"/>
      </c:catAx>
      <c:valAx>
        <c:axId val="504731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73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0.51</c:v>
                </c:pt>
                <c:pt idx="2">
                  <c:v>#N/A</c:v>
                </c:pt>
                <c:pt idx="3">
                  <c:v>0.47</c:v>
                </c:pt>
                <c:pt idx="4">
                  <c:v>#N/A</c:v>
                </c:pt>
                <c:pt idx="5">
                  <c:v>0.51</c:v>
                </c:pt>
                <c:pt idx="6">
                  <c:v>#N/A</c:v>
                </c:pt>
                <c:pt idx="7">
                  <c:v>0.35</c:v>
                </c:pt>
                <c:pt idx="8">
                  <c:v>#N/A</c:v>
                </c:pt>
                <c:pt idx="9">
                  <c:v>0.19</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諸浦港埠頭特別会計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0.14000000000000001</c:v>
                </c:pt>
                <c:pt idx="2">
                  <c:v>#N/A</c:v>
                </c:pt>
                <c:pt idx="3">
                  <c:v>0.08</c:v>
                </c:pt>
                <c:pt idx="4">
                  <c:v>#N/A</c:v>
                </c:pt>
                <c:pt idx="5">
                  <c:v>0.11</c:v>
                </c:pt>
                <c:pt idx="6">
                  <c:v>#N/A</c:v>
                </c:pt>
                <c:pt idx="7">
                  <c:v>0.14000000000000001</c:v>
                </c:pt>
                <c:pt idx="8">
                  <c:v>#N/A</c:v>
                </c:pt>
                <c:pt idx="9">
                  <c:v>0.09</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へき地診療施設特別会計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0.28000000000000003</c:v>
                </c:pt>
                <c:pt idx="1">
                  <c:v>#N/A</c:v>
                </c:pt>
                <c:pt idx="2">
                  <c:v>#N/A</c:v>
                </c:pt>
                <c:pt idx="3">
                  <c:v>7.0000000000000007E-2</c:v>
                </c:pt>
                <c:pt idx="4">
                  <c:v>#N/A</c:v>
                </c:pt>
                <c:pt idx="5">
                  <c:v>0.1</c:v>
                </c:pt>
                <c:pt idx="6">
                  <c:v>#N/A</c:v>
                </c:pt>
                <c:pt idx="7">
                  <c:v>0.12</c:v>
                </c:pt>
                <c:pt idx="8">
                  <c:v>#N/A</c:v>
                </c:pt>
                <c:pt idx="9">
                  <c:v>0.11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国民健康保険診療施設特別会計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0.28999999999999998</c:v>
                </c:pt>
                <c:pt idx="2">
                  <c:v>#N/A</c:v>
                </c:pt>
                <c:pt idx="3">
                  <c:v>7.0000000000000007E-2</c:v>
                </c:pt>
                <c:pt idx="4">
                  <c:v>#N/A</c:v>
                </c:pt>
                <c:pt idx="5">
                  <c:v>0.06</c:v>
                </c:pt>
                <c:pt idx="6">
                  <c:v>#N/A</c:v>
                </c:pt>
                <c:pt idx="7">
                  <c:v>0.36</c:v>
                </c:pt>
                <c:pt idx="8">
                  <c:v>#N/A</c:v>
                </c:pt>
                <c:pt idx="9">
                  <c:v>0.53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1.1000000000000001</c:v>
                </c:pt>
                <c:pt idx="2">
                  <c:v>#N/A</c:v>
                </c:pt>
                <c:pt idx="3">
                  <c:v>1.19</c:v>
                </c:pt>
                <c:pt idx="4">
                  <c:v>#N/A</c:v>
                </c:pt>
                <c:pt idx="5">
                  <c:v>0.38</c:v>
                </c:pt>
                <c:pt idx="6">
                  <c:v>#N/A</c:v>
                </c:pt>
                <c:pt idx="7">
                  <c:v>0.44</c:v>
                </c:pt>
                <c:pt idx="8">
                  <c:v>#N/A</c:v>
                </c:pt>
                <c:pt idx="9">
                  <c:v>0.64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0.49</c:v>
                </c:pt>
                <c:pt idx="2">
                  <c:v>#N/A</c:v>
                </c:pt>
                <c:pt idx="3">
                  <c:v>0.69</c:v>
                </c:pt>
                <c:pt idx="4">
                  <c:v>#N/A</c:v>
                </c:pt>
                <c:pt idx="5">
                  <c:v>0.62</c:v>
                </c:pt>
                <c:pt idx="6">
                  <c:v>#N/A</c:v>
                </c:pt>
                <c:pt idx="7">
                  <c:v>0.73</c:v>
                </c:pt>
                <c:pt idx="8">
                  <c:v>#N/A</c:v>
                </c:pt>
                <c:pt idx="9">
                  <c:v>0.74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太陽光発電特別会計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0.18</c:v>
                </c:pt>
                <c:pt idx="8">
                  <c:v>#N/A</c:v>
                </c:pt>
                <c:pt idx="9">
                  <c:v>1.35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3.37</c:v>
                </c:pt>
                <c:pt idx="2">
                  <c:v>#N/A</c:v>
                </c:pt>
                <c:pt idx="3">
                  <c:v>3.46</c:v>
                </c:pt>
                <c:pt idx="4">
                  <c:v>#N/A</c:v>
                </c:pt>
                <c:pt idx="5">
                  <c:v>3.24</c:v>
                </c:pt>
                <c:pt idx="6">
                  <c:v>#N/A</c:v>
                </c:pt>
                <c:pt idx="7">
                  <c:v>2.64</c:v>
                </c:pt>
                <c:pt idx="8">
                  <c:v>#N/A</c:v>
                </c:pt>
                <c:pt idx="9">
                  <c:v>1.67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10.02</c:v>
                </c:pt>
                <c:pt idx="2">
                  <c:v>#N/A</c:v>
                </c:pt>
                <c:pt idx="3">
                  <c:v>9.35</c:v>
                </c:pt>
                <c:pt idx="4">
                  <c:v>#N/A</c:v>
                </c:pt>
                <c:pt idx="5">
                  <c:v>10.69</c:v>
                </c:pt>
                <c:pt idx="6">
                  <c:v>#N/A</c:v>
                </c:pt>
                <c:pt idx="7">
                  <c:v>10.43</c:v>
                </c:pt>
                <c:pt idx="8">
                  <c:v>#N/A</c:v>
                </c:pt>
                <c:pt idx="9">
                  <c:v>10.09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82163568"/>
        <c:axId val="382163960"/>
      </c:barChart>
      <c:catAx>
        <c:axId val="38216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163960"/>
        <c:crosses val="autoZero"/>
        <c:auto val="1"/>
        <c:lblAlgn val="ctr"/>
        <c:lblOffset val="100"/>
        <c:tickLblSkip val="1"/>
        <c:tickMarkSkip val="1"/>
        <c:noMultiLvlLbl val="0"/>
      </c:catAx>
      <c:valAx>
        <c:axId val="382163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163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1166</c:v>
                </c:pt>
                <c:pt idx="5">
                  <c:v>1234</c:v>
                </c:pt>
                <c:pt idx="8">
                  <c:v>1270</c:v>
                </c:pt>
                <c:pt idx="11">
                  <c:v>1244</c:v>
                </c:pt>
                <c:pt idx="14">
                  <c:v>1235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3</c:v>
                </c:pt>
                <c:pt idx="6">
                  <c:v>3</c:v>
                </c:pt>
                <c:pt idx="9">
                  <c:v>2</c:v>
                </c:pt>
                <c:pt idx="12">
                  <c:v>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41</c:v>
                </c:pt>
                <c:pt idx="3">
                  <c:v>36</c:v>
                </c:pt>
                <c:pt idx="6">
                  <c:v>16</c:v>
                </c:pt>
                <c:pt idx="9">
                  <c:v>33</c:v>
                </c:pt>
                <c:pt idx="12">
                  <c:v>36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82</c:v>
                </c:pt>
                <c:pt idx="3">
                  <c:v>87</c:v>
                </c:pt>
                <c:pt idx="6">
                  <c:v>97</c:v>
                </c:pt>
                <c:pt idx="9">
                  <c:v>95</c:v>
                </c:pt>
                <c:pt idx="12">
                  <c:v>82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1455</c:v>
                </c:pt>
                <c:pt idx="3">
                  <c:v>1528</c:v>
                </c:pt>
                <c:pt idx="6">
                  <c:v>1538</c:v>
                </c:pt>
                <c:pt idx="9">
                  <c:v>1496</c:v>
                </c:pt>
                <c:pt idx="12">
                  <c:v>1457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82164744"/>
        <c:axId val="382725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418</c:v>
                </c:pt>
                <c:pt idx="2">
                  <c:v>#N/A</c:v>
                </c:pt>
                <c:pt idx="3">
                  <c:v>#N/A</c:v>
                </c:pt>
                <c:pt idx="4">
                  <c:v>420</c:v>
                </c:pt>
                <c:pt idx="5">
                  <c:v>#N/A</c:v>
                </c:pt>
                <c:pt idx="6">
                  <c:v>#N/A</c:v>
                </c:pt>
                <c:pt idx="7">
                  <c:v>384</c:v>
                </c:pt>
                <c:pt idx="8">
                  <c:v>#N/A</c:v>
                </c:pt>
                <c:pt idx="9">
                  <c:v>#N/A</c:v>
                </c:pt>
                <c:pt idx="10">
                  <c:v>382</c:v>
                </c:pt>
                <c:pt idx="11">
                  <c:v>#N/A</c:v>
                </c:pt>
                <c:pt idx="12">
                  <c:v>#N/A</c:v>
                </c:pt>
                <c:pt idx="13">
                  <c:v>342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82164744"/>
        <c:axId val="382725496"/>
      </c:lineChart>
      <c:catAx>
        <c:axId val="382164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725496"/>
        <c:crosses val="autoZero"/>
        <c:auto val="1"/>
        <c:lblAlgn val="ctr"/>
        <c:lblOffset val="100"/>
        <c:tickLblSkip val="1"/>
        <c:tickMarkSkip val="1"/>
        <c:noMultiLvlLbl val="0"/>
      </c:catAx>
      <c:valAx>
        <c:axId val="382725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164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11396</c:v>
                </c:pt>
                <c:pt idx="5">
                  <c:v>11507</c:v>
                </c:pt>
                <c:pt idx="8">
                  <c:v>11801</c:v>
                </c:pt>
                <c:pt idx="11">
                  <c:v>11997</c:v>
                </c:pt>
                <c:pt idx="14">
                  <c:v>12363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29</c:v>
                </c:pt>
                <c:pt idx="5">
                  <c:v>26</c:v>
                </c:pt>
                <c:pt idx="8">
                  <c:v>23</c:v>
                </c:pt>
                <c:pt idx="11">
                  <c:v>13</c:v>
                </c:pt>
                <c:pt idx="14">
                  <c:v>12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3658</c:v>
                </c:pt>
                <c:pt idx="5">
                  <c:v>3897</c:v>
                </c:pt>
                <c:pt idx="8">
                  <c:v>4101</c:v>
                </c:pt>
                <c:pt idx="11">
                  <c:v>4288</c:v>
                </c:pt>
                <c:pt idx="14">
                  <c:v>4711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880</c:v>
                </c:pt>
                <c:pt idx="3">
                  <c:v>743</c:v>
                </c:pt>
                <c:pt idx="6">
                  <c:v>1013</c:v>
                </c:pt>
                <c:pt idx="9">
                  <c:v>1163</c:v>
                </c:pt>
                <c:pt idx="12">
                  <c:v>1102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76</c:v>
                </c:pt>
                <c:pt idx="3">
                  <c:v>61</c:v>
                </c:pt>
                <c:pt idx="6">
                  <c:v>115</c:v>
                </c:pt>
                <c:pt idx="9">
                  <c:v>185</c:v>
                </c:pt>
                <c:pt idx="12">
                  <c:v>166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737</c:v>
                </c:pt>
                <c:pt idx="3">
                  <c:v>887</c:v>
                </c:pt>
                <c:pt idx="6">
                  <c:v>1099</c:v>
                </c:pt>
                <c:pt idx="9">
                  <c:v>1115</c:v>
                </c:pt>
                <c:pt idx="12">
                  <c:v>1124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13957</c:v>
                </c:pt>
                <c:pt idx="3">
                  <c:v>13848</c:v>
                </c:pt>
                <c:pt idx="6">
                  <c:v>14205</c:v>
                </c:pt>
                <c:pt idx="9">
                  <c:v>14287</c:v>
                </c:pt>
                <c:pt idx="12">
                  <c:v>14325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82725888"/>
        <c:axId val="382726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567</c:v>
                </c:pt>
                <c:pt idx="2">
                  <c:v>#N/A</c:v>
                </c:pt>
                <c:pt idx="3">
                  <c:v>#N/A</c:v>
                </c:pt>
                <c:pt idx="4">
                  <c:v>108</c:v>
                </c:pt>
                <c:pt idx="5">
                  <c:v>#N/A</c:v>
                </c:pt>
                <c:pt idx="6">
                  <c:v>#N/A</c:v>
                </c:pt>
                <c:pt idx="7">
                  <c:v>506</c:v>
                </c:pt>
                <c:pt idx="8">
                  <c:v>#N/A</c:v>
                </c:pt>
                <c:pt idx="9">
                  <c:v>#N/A</c:v>
                </c:pt>
                <c:pt idx="10">
                  <c:v>451</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82725888"/>
        <c:axId val="382726672"/>
      </c:lineChart>
      <c:catAx>
        <c:axId val="38272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2726672"/>
        <c:crosses val="autoZero"/>
        <c:auto val="1"/>
        <c:lblAlgn val="ctr"/>
        <c:lblOffset val="100"/>
        <c:tickLblSkip val="1"/>
        <c:tickMarkSkip val="1"/>
        <c:noMultiLvlLbl val="0"/>
      </c:catAx>
      <c:valAx>
        <c:axId val="38272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72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{72B5D7FA-4C60-46D4-958A-D1C0765CE376}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{78E8DF82-2F36-4361-B2CA-78DA9CB4482E}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{608D1651-4E39-4B30-B763-D754DDFCEF9C}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{63E862E4-142F-433E-B2A6-482E9FFBCFFB}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{8AF21F9F-8151-4963-AB65-C47AA0ACC5DA}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{351EDBEC-BF5C-46F6-B551-A0835B09336E}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{D120C35F-DB70-423F-95E0-8CA5AAB2DA44}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{92E4387E-CE03-4787-B6D9-8AD7BE14A7D7}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{1D502F82-4DF1-43BC-8558-E17A58C96CB4}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{189845B1-5518-4161-9283-E8B7BD55B971}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01044376"/>
        <c:axId val="501044768"/>
      </c:scatterChart>
      <c:valAx>
        <c:axId val="5010443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044768"/>
        <c:crosses val="autoZero"/>
        <c:crossBetween val="midCat"/>
      </c:valAx>
      <c:valAx>
        <c:axId val="5010447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1044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{D0609F41-B4BE-455D-8C5E-FA90CF992E69}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{7EBA6442-E387-4BE0-BB2F-6EE791E15EB4}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{C1E4078D-242C-4A82-9151-B0169C462F6F}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{008E4295-7502-43D1-BB62-0788D78CC994}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{4F6F658B-3AD1-4053-8351-A56607A1097D}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9.5</c:v>
                </c:pt>
                <c:pt idx="1">
                  <c:v>9.4</c:v>
                </c:pt>
                <c:pt idx="2">
                  <c:v>9.1999999999999993</c:v>
                </c:pt>
                <c:pt idx="3">
                  <c:v>8.9</c:v>
                </c:pt>
                <c:pt idx="4">
                  <c:v>8.1</c:v>
                </c:pt>
              </c:numCache>
            </c:numRef>
          </c:xVal>
          <c:yVal>
            <c:numRef>
              <c:f>公会計指標分析・財政指標組合せ分析表!$K$73:$O$73</c:f>
              <c:numCache>
                <c:formatCode>#,##0.0;"▲ "#,##0.0</c:formatCode>
                <c:ptCount val="5"/>
                <c:pt idx="0">
                  <c:v>12.8</c:v>
                </c:pt>
                <c:pt idx="1">
                  <c:v>2.4</c:v>
                </c:pt>
                <c:pt idx="2">
                  <c:v>11.7</c:v>
                </c:pt>
                <c:pt idx="3">
                  <c:v>10.199999999999999</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{5ECE974D-A6B8-4322-B709-7283D9A67B7C}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{45B00D12-A317-4453-9B32-BE3E7BF6D69E}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{5876E4FD-0540-4FD6-A5EA-68C9141B3E84}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{7C1E9F6B-FCB8-48B3-8775-89B8F1D36CFE}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{B7F6B28A-6685-4E79-BF9B-53215B466DFC}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01045552"/>
        <c:axId val="386994208"/>
      </c:scatterChart>
      <c:valAx>
        <c:axId val="501045552"/>
        <c:scaling>
          <c:orientation val="minMax"/>
          <c:max val="13.7"/>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6994208"/>
        <c:crosses val="autoZero"/>
        <c:crossBetween val="midCat"/>
      </c:valAx>
      <c:valAx>
        <c:axId val="386994208"/>
        <c:scaling>
          <c:orientation val="minMax"/>
          <c:max val="7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1045552"/>
        <c:crosses val="autoZero"/>
        <c:crossBetween val="midCat"/>
        <c:majorUnit val="9.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元利償還金の額は，前年度と比較して</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百万円減少している。交付税算入率の高いものを優先的に借入れたことや繰上償還を実施したことにより，実質公債費比率の分子は年々減少傾向にあり，今年度は</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今後も計画的な借入や繰上償還の実施等により，比率の改善に努める。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一般会計等における地方債の現在高は，平成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年度に繰上償還を実施したことにより一時的に減少したが，年々増加傾向にある。一方，充当可能基金が</a:t>
          </a:r>
          <a:r>
            <a:rPr kumimoji="1" lang="en-US" altLang="ja-JP" sz="1400">
              <a:latin typeface="ＭＳ ゴシック" pitchFamily="49" charset="-128"/>
              <a:ea typeface="ＭＳ ゴシック" pitchFamily="49" charset="-128"/>
            </a:rPr>
            <a:t>423</a:t>
          </a:r>
          <a:r>
            <a:rPr kumimoji="1" lang="ja-JP" altLang="en-US" sz="1400">
              <a:latin typeface="ＭＳ ゴシック" pitchFamily="49" charset="-128"/>
              <a:ea typeface="ＭＳ ゴシック" pitchFamily="49" charset="-128"/>
            </a:rPr>
            <a:t>百万円増加，交付税算入率の高いものを優先的に借入れたことで基準財政需要額算入見込額が</a:t>
          </a:r>
          <a:r>
            <a:rPr kumimoji="1" lang="en-US" altLang="ja-JP" sz="1400">
              <a:latin typeface="ＭＳ ゴシック" pitchFamily="49" charset="-128"/>
              <a:ea typeface="ＭＳ ゴシック" pitchFamily="49" charset="-128"/>
            </a:rPr>
            <a:t>366</a:t>
          </a:r>
          <a:r>
            <a:rPr kumimoji="1" lang="ja-JP" altLang="en-US" sz="1400">
              <a:latin typeface="ＭＳ ゴシック" pitchFamily="49" charset="-128"/>
              <a:ea typeface="ＭＳ ゴシック" pitchFamily="49" charset="-128"/>
            </a:rPr>
            <a:t>百万円増加するなど，充当可能財源等も増加傾向にあり，平成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年度は将来負担比率の分子の値がマイナスに転じている。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今後は計画的な借入や繰上償還の実施，充当可能基金の積立等により，将来負担比率の改善に努める。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鹿児島県長島町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10,793
10,743
116.18
12,065,429
11,317,533
574,393
5,567,173
14,324,948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1" name="角丸四角形 20"/>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0" name="テキスト ボックス 2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1" name="正方形/長方形 4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3" name="テキスト ボックス 4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8" name="正方形/長方形 4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9" name="正方形/長方形 4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0" name="正方形/長方形 4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1" name="テキスト ボックス 5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2" name="正方形/長方形 5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3" name="正方形/長方形 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4" name="正方形/長方形 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5" name="正方形/長方形 5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6" name="正方形/長方形 5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7" name="テキスト ボックス 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8" name="テキスト ボックス 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鹿児島県長島町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10,793
10,743
116.18
12,065,429
11,317,533
574,393
5,567,173
14,324,948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鹿児島県長島町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10,793
10,743
116.18
12,065,429
11,317,533
574,393
5,567,173
14,324,948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鹿児島県長島町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10,793
10,743
116.18
12,065,429
11,317,533
574,393
5,567,173
14,324,948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に加え，町内に中心となる産業が少ないこと等により，財政基盤が弱く，類似団体平均を下回っている。このことから人件費の削減や投資的経費，維持補修費の抑制など，歳出の徹底的な見直しを実施するとともに，地方税の徴収率向上・滞納額圧縮等の取組みを通じて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70" name="直線コネクタ 69"/>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3" name="直線コネクタ 72"/>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9" name="直線コネクタ 78"/>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9" name="円/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1" name="円/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3" name="円/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5" name="円/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7" name="円/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交付税がほぼ横ばいで推移しているため，経常収支比率は増加したものの，類似団体との差もほぼ横ばい状態で推移している。今後は再度全ての事務事業の優先度を厳しく点検し，優先度の低い事務事業については，計画的に廃止・縮小を進め，経常経費の削減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57996</xdr:rowOff>
    </xdr:from>
    <xdr:to>
      <xdr:col>7</xdr:col>
      <xdr:colOff>152400</xdr:colOff>
      <xdr:row>64</xdr:row>
      <xdr:rowOff>95673</xdr:rowOff>
    </xdr:to>
    <xdr:cxnSp macro="">
      <xdr:nvCxnSpPr>
        <xdr:cNvPr id="133" name="直線コネクタ 132"/>
        <xdr:cNvCxnSpPr/>
      </xdr:nvCxnSpPr>
      <xdr:spPr>
        <a:xfrm>
          <a:off x="4114800" y="10859346"/>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57996</xdr:rowOff>
    </xdr:from>
    <xdr:to>
      <xdr:col>6</xdr:col>
      <xdr:colOff>0</xdr:colOff>
      <xdr:row>64</xdr:row>
      <xdr:rowOff>71544</xdr:rowOff>
    </xdr:to>
    <xdr:cxnSp macro="">
      <xdr:nvCxnSpPr>
        <xdr:cNvPr id="136" name="直線コネクタ 135"/>
        <xdr:cNvCxnSpPr/>
      </xdr:nvCxnSpPr>
      <xdr:spPr>
        <a:xfrm flipV="1">
          <a:off x="3225800" y="1085934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117704</xdr:rowOff>
    </xdr:from>
    <xdr:ext cx="736600" cy="259045"/>
    <xdr:sp macro="" textlink="">
      <xdr:nvSpPr>
        <xdr:cNvPr id="138" name="テキスト ボックス 137"/>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74083</xdr:rowOff>
    </xdr:from>
    <xdr:to>
      <xdr:col>4</xdr:col>
      <xdr:colOff>482600</xdr:colOff>
      <xdr:row>64</xdr:row>
      <xdr:rowOff>71544</xdr:rowOff>
    </xdr:to>
    <xdr:cxnSp macro="">
      <xdr:nvCxnSpPr>
        <xdr:cNvPr id="139" name="直線コネクタ 138"/>
        <xdr:cNvCxnSpPr/>
      </xdr:nvCxnSpPr>
      <xdr:spPr>
        <a:xfrm>
          <a:off x="2336800" y="10875433"/>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40" name="フローチャート : 判断 139"/>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41" name="テキスト ボックス 140"/>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74083</xdr:rowOff>
    </xdr:from>
    <xdr:to>
      <xdr:col>3</xdr:col>
      <xdr:colOff>279400</xdr:colOff>
      <xdr:row>64</xdr:row>
      <xdr:rowOff>39370</xdr:rowOff>
    </xdr:to>
    <xdr:cxnSp macro="">
      <xdr:nvCxnSpPr>
        <xdr:cNvPr id="142" name="直線コネクタ 141"/>
        <xdr:cNvCxnSpPr/>
      </xdr:nvCxnSpPr>
      <xdr:spPr>
        <a:xfrm flipV="1">
          <a:off x="1447800" y="1087543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3" name="フローチャート : 判断 142"/>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4" name="テキスト ボックス 143"/>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6" name="テキスト ボックス 145"/>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44873</xdr:rowOff>
    </xdr:from>
    <xdr:to>
      <xdr:col>7</xdr:col>
      <xdr:colOff>203200</xdr:colOff>
      <xdr:row>64</xdr:row>
      <xdr:rowOff>146473</xdr:rowOff>
    </xdr:to>
    <xdr:sp macro="" textlink="">
      <xdr:nvSpPr>
        <xdr:cNvPr id="152" name="円/楕円 151"/>
        <xdr:cNvSpPr/>
      </xdr:nvSpPr>
      <xdr:spPr>
        <a:xfrm>
          <a:off x="4902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16950</xdr:rowOff>
    </xdr:from>
    <xdr:ext cx="762000" cy="259045"/>
    <xdr:sp macro="" textlink="">
      <xdr:nvSpPr>
        <xdr:cNvPr id="153" name="財政構造の弾力性該当値テキスト"/>
        <xdr:cNvSpPr txBox="1"/>
      </xdr:nvSpPr>
      <xdr:spPr>
        <a:xfrm>
          <a:off x="5041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7196</xdr:rowOff>
    </xdr:from>
    <xdr:to>
      <xdr:col>6</xdr:col>
      <xdr:colOff>50800</xdr:colOff>
      <xdr:row>63</xdr:row>
      <xdr:rowOff>108796</xdr:rowOff>
    </xdr:to>
    <xdr:sp macro="" textlink="">
      <xdr:nvSpPr>
        <xdr:cNvPr id="154" name="円/楕円 153"/>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118973</xdr:rowOff>
    </xdr:from>
    <xdr:ext cx="736600" cy="259045"/>
    <xdr:sp macro="" textlink="">
      <xdr:nvSpPr>
        <xdr:cNvPr id="155" name="テキスト ボックス 154"/>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20744</xdr:rowOff>
    </xdr:from>
    <xdr:to>
      <xdr:col>4</xdr:col>
      <xdr:colOff>533400</xdr:colOff>
      <xdr:row>64</xdr:row>
      <xdr:rowOff>122344</xdr:rowOff>
    </xdr:to>
    <xdr:sp macro="" textlink="">
      <xdr:nvSpPr>
        <xdr:cNvPr id="156" name="円/楕円 155"/>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107121</xdr:rowOff>
    </xdr:from>
    <xdr:ext cx="762000" cy="259045"/>
    <xdr:sp macro="" textlink="">
      <xdr:nvSpPr>
        <xdr:cNvPr id="157" name="テキスト ボックス 156"/>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23283</xdr:rowOff>
    </xdr:from>
    <xdr:to>
      <xdr:col>3</xdr:col>
      <xdr:colOff>330200</xdr:colOff>
      <xdr:row>63</xdr:row>
      <xdr:rowOff>124883</xdr:rowOff>
    </xdr:to>
    <xdr:sp macro="" textlink="">
      <xdr:nvSpPr>
        <xdr:cNvPr id="158" name="円/楕円 157"/>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109660</xdr:rowOff>
    </xdr:from>
    <xdr:ext cx="762000" cy="259045"/>
    <xdr:sp macro="" textlink="">
      <xdr:nvSpPr>
        <xdr:cNvPr id="159" name="テキスト ボックス 158"/>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60" name="円/楕円 159"/>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74947</xdr:rowOff>
    </xdr:from>
    <xdr:ext cx="762000" cy="259045"/>
    <xdr:sp macro="" textlink="">
      <xdr:nvSpPr>
        <xdr:cNvPr id="161" name="テキスト ボックス 160"/>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[240,234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人口１人当たりの金額が類似団体平均を上回っているのは，主に物件費を要因としており，指定管理に出していた施設が平成</a:t>
          </a:r>
          <a:r>
            <a:rPr kumimoji="1" lang="en-US" altLang="ja-JP" sz="1300">
              <a:latin typeface="ＭＳ Ｐゴシック"/>
            </a:rPr>
            <a:t>27</a:t>
          </a:r>
          <a:r>
            <a:rPr kumimoji="1" lang="ja-JP" altLang="en-US" sz="1300">
              <a:latin typeface="ＭＳ Ｐゴシック"/>
            </a:rPr>
            <a:t>年度から直営になったことによる臨時職員数の増加等の影響である。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144463</xdr:rowOff>
    </xdr:from>
    <xdr:to>
      <xdr:col>7</xdr:col>
      <xdr:colOff>152400</xdr:colOff>
      <xdr:row>82</xdr:row>
      <xdr:rowOff>167722</xdr:rowOff>
    </xdr:to>
    <xdr:cxnSp macro="">
      <xdr:nvCxnSpPr>
        <xdr:cNvPr id="198" name="直線コネクタ 197"/>
        <xdr:cNvCxnSpPr/>
      </xdr:nvCxnSpPr>
      <xdr:spPr>
        <a:xfrm>
          <a:off x="4114800" y="14203363"/>
          <a:ext cx="838200" cy="2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162273</xdr:rowOff>
    </xdr:from>
    <xdr:ext cx="762000" cy="259045"/>
    <xdr:sp macro="" textlink="">
      <xdr:nvSpPr>
        <xdr:cNvPr id="199" name="人件費・物件費等の状況平均値テキスト"/>
        <xdr:cNvSpPr txBox="1"/>
      </xdr:nvSpPr>
      <xdr:spPr>
        <a:xfrm>
          <a:off x="5041900" y="1387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64196</xdr:rowOff>
    </xdr:from>
    <xdr:to>
      <xdr:col>6</xdr:col>
      <xdr:colOff>0</xdr:colOff>
      <xdr:row>82</xdr:row>
      <xdr:rowOff>144463</xdr:rowOff>
    </xdr:to>
    <xdr:cxnSp macro="">
      <xdr:nvCxnSpPr>
        <xdr:cNvPr id="201" name="直線コネクタ 200"/>
        <xdr:cNvCxnSpPr/>
      </xdr:nvCxnSpPr>
      <xdr:spPr>
        <a:xfrm>
          <a:off x="3225800" y="14123096"/>
          <a:ext cx="889000" cy="8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34007</xdr:rowOff>
    </xdr:from>
    <xdr:ext cx="736600" cy="259045"/>
    <xdr:sp macro="" textlink="">
      <xdr:nvSpPr>
        <xdr:cNvPr id="203" name="テキスト ボックス 202"/>
        <xdr:cNvSpPr txBox="1"/>
      </xdr:nvSpPr>
      <xdr:spPr>
        <a:xfrm>
          <a:off x="3733800" y="1375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49433</xdr:rowOff>
    </xdr:from>
    <xdr:to>
      <xdr:col>4</xdr:col>
      <xdr:colOff>482600</xdr:colOff>
      <xdr:row>82</xdr:row>
      <xdr:rowOff>64196</xdr:rowOff>
    </xdr:to>
    <xdr:cxnSp macro="">
      <xdr:nvCxnSpPr>
        <xdr:cNvPr id="204" name="直線コネクタ 203"/>
        <xdr:cNvCxnSpPr/>
      </xdr:nvCxnSpPr>
      <xdr:spPr>
        <a:xfrm>
          <a:off x="2336800" y="14108333"/>
          <a:ext cx="8890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5" name="フローチャート : 判断 204"/>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67389</xdr:rowOff>
    </xdr:from>
    <xdr:ext cx="762000" cy="259045"/>
    <xdr:sp macro="" textlink="">
      <xdr:nvSpPr>
        <xdr:cNvPr id="206" name="テキスト ボックス 205"/>
        <xdr:cNvSpPr txBox="1"/>
      </xdr:nvSpPr>
      <xdr:spPr>
        <a:xfrm>
          <a:off x="2844800" y="1378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46244</xdr:rowOff>
    </xdr:from>
    <xdr:to>
      <xdr:col>3</xdr:col>
      <xdr:colOff>279400</xdr:colOff>
      <xdr:row>82</xdr:row>
      <xdr:rowOff>49433</xdr:rowOff>
    </xdr:to>
    <xdr:cxnSp macro="">
      <xdr:nvCxnSpPr>
        <xdr:cNvPr id="207" name="直線コネクタ 206"/>
        <xdr:cNvCxnSpPr/>
      </xdr:nvCxnSpPr>
      <xdr:spPr>
        <a:xfrm>
          <a:off x="1447800" y="14105144"/>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8" name="フローチャート : 判断 207"/>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41053</xdr:rowOff>
    </xdr:from>
    <xdr:ext cx="762000" cy="259045"/>
    <xdr:sp macro="" textlink="">
      <xdr:nvSpPr>
        <xdr:cNvPr id="209" name="テキスト ボックス 208"/>
        <xdr:cNvSpPr txBox="1"/>
      </xdr:nvSpPr>
      <xdr:spPr>
        <a:xfrm>
          <a:off x="1955800" y="137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10" name="フローチャート : 判断 209"/>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32256</xdr:rowOff>
    </xdr:from>
    <xdr:ext cx="762000" cy="259045"/>
    <xdr:sp macro="" textlink="">
      <xdr:nvSpPr>
        <xdr:cNvPr id="211" name="テキスト ボックス 210"/>
        <xdr:cNvSpPr txBox="1"/>
      </xdr:nvSpPr>
      <xdr:spPr>
        <a:xfrm>
          <a:off x="1066800" y="1374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116922</xdr:rowOff>
    </xdr:from>
    <xdr:to>
      <xdr:col>7</xdr:col>
      <xdr:colOff>203200</xdr:colOff>
      <xdr:row>83</xdr:row>
      <xdr:rowOff>47072</xdr:rowOff>
    </xdr:to>
    <xdr:sp macro="" textlink="">
      <xdr:nvSpPr>
        <xdr:cNvPr id="217" name="円/楕円 216"/>
        <xdr:cNvSpPr/>
      </xdr:nvSpPr>
      <xdr:spPr>
        <a:xfrm>
          <a:off x="4902200" y="1417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88999</xdr:rowOff>
    </xdr:from>
    <xdr:ext cx="762000" cy="259045"/>
    <xdr:sp macro="" textlink="">
      <xdr:nvSpPr>
        <xdr:cNvPr id="218" name="人件費・物件費等の状況該当値テキスト"/>
        <xdr:cNvSpPr txBox="1"/>
      </xdr:nvSpPr>
      <xdr:spPr>
        <a:xfrm>
          <a:off x="5041900" y="1414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240,234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93663</xdr:rowOff>
    </xdr:from>
    <xdr:to>
      <xdr:col>6</xdr:col>
      <xdr:colOff>50800</xdr:colOff>
      <xdr:row>83</xdr:row>
      <xdr:rowOff>23813</xdr:rowOff>
    </xdr:to>
    <xdr:sp macro="" textlink="">
      <xdr:nvSpPr>
        <xdr:cNvPr id="219" name="円/楕円 218"/>
        <xdr:cNvSpPr/>
      </xdr:nvSpPr>
      <xdr:spPr>
        <a:xfrm>
          <a:off x="4064000" y="1415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8590</xdr:rowOff>
    </xdr:from>
    <xdr:ext cx="736600" cy="259045"/>
    <xdr:sp macro="" textlink="">
      <xdr:nvSpPr>
        <xdr:cNvPr id="220" name="テキスト ボックス 219"/>
        <xdr:cNvSpPr txBox="1"/>
      </xdr:nvSpPr>
      <xdr:spPr>
        <a:xfrm>
          <a:off x="3733800" y="14238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233,487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13396</xdr:rowOff>
    </xdr:from>
    <xdr:to>
      <xdr:col>4</xdr:col>
      <xdr:colOff>533400</xdr:colOff>
      <xdr:row>82</xdr:row>
      <xdr:rowOff>114996</xdr:rowOff>
    </xdr:to>
    <xdr:sp macro="" textlink="">
      <xdr:nvSpPr>
        <xdr:cNvPr id="221" name="円/楕円 220"/>
        <xdr:cNvSpPr/>
      </xdr:nvSpPr>
      <xdr:spPr>
        <a:xfrm>
          <a:off x="3175000" y="1407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99773</xdr:rowOff>
    </xdr:from>
    <xdr:ext cx="762000" cy="259045"/>
    <xdr:sp macro="" textlink="">
      <xdr:nvSpPr>
        <xdr:cNvPr id="222" name="テキスト ボックス 221"/>
        <xdr:cNvSpPr txBox="1"/>
      </xdr:nvSpPr>
      <xdr:spPr>
        <a:xfrm>
          <a:off x="2844800" y="141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210,202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170083</xdr:rowOff>
    </xdr:from>
    <xdr:to>
      <xdr:col>3</xdr:col>
      <xdr:colOff>330200</xdr:colOff>
      <xdr:row>82</xdr:row>
      <xdr:rowOff>100233</xdr:rowOff>
    </xdr:to>
    <xdr:sp macro="" textlink="">
      <xdr:nvSpPr>
        <xdr:cNvPr id="223" name="円/楕円 222"/>
        <xdr:cNvSpPr/>
      </xdr:nvSpPr>
      <xdr:spPr>
        <a:xfrm>
          <a:off x="2286000" y="1405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85010</xdr:rowOff>
    </xdr:from>
    <xdr:ext cx="762000" cy="259045"/>
    <xdr:sp macro="" textlink="">
      <xdr:nvSpPr>
        <xdr:cNvPr id="224" name="テキスト ボックス 223"/>
        <xdr:cNvSpPr txBox="1"/>
      </xdr:nvSpPr>
      <xdr:spPr>
        <a:xfrm>
          <a:off x="1955800" y="1414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205,919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166894</xdr:rowOff>
    </xdr:from>
    <xdr:to>
      <xdr:col>2</xdr:col>
      <xdr:colOff>127000</xdr:colOff>
      <xdr:row>82</xdr:row>
      <xdr:rowOff>97044</xdr:rowOff>
    </xdr:to>
    <xdr:sp macro="" textlink="">
      <xdr:nvSpPr>
        <xdr:cNvPr id="225" name="円/楕円 224"/>
        <xdr:cNvSpPr/>
      </xdr:nvSpPr>
      <xdr:spPr>
        <a:xfrm>
          <a:off x="1397000" y="140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81821</xdr:rowOff>
    </xdr:from>
    <xdr:ext cx="762000" cy="259045"/>
    <xdr:sp macro="" textlink="">
      <xdr:nvSpPr>
        <xdr:cNvPr id="226" name="テキスト ボックス 225"/>
        <xdr:cNvSpPr txBox="1"/>
      </xdr:nvSpPr>
      <xdr:spPr>
        <a:xfrm>
          <a:off x="1066800" y="14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204,994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0.4</a:t>
          </a:r>
          <a:r>
            <a:rPr kumimoji="1" lang="ja-JP" altLang="en-US" sz="1300">
              <a:latin typeface="ＭＳ Ｐゴシック"/>
            </a:rPr>
            <a:t>下回っており，類似団体との差も横ばいである。平成</a:t>
          </a:r>
          <a:r>
            <a:rPr kumimoji="1" lang="en-US" altLang="ja-JP" sz="1300">
              <a:latin typeface="ＭＳ Ｐゴシック"/>
            </a:rPr>
            <a:t>18</a:t>
          </a:r>
          <a:r>
            <a:rPr kumimoji="1" lang="ja-JP" altLang="en-US" sz="1300">
              <a:latin typeface="ＭＳ Ｐゴシック"/>
            </a:rPr>
            <a:t>年度から実施している給与構造見直しにより，給与水準の引き下げを図るとともに，級別職分類の適正な運用を実施し，給与の適正化に引き続き努める。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148872</xdr:rowOff>
    </xdr:from>
    <xdr:to>
      <xdr:col>24</xdr:col>
      <xdr:colOff>558800</xdr:colOff>
      <xdr:row>86</xdr:row>
      <xdr:rowOff>115005</xdr:rowOff>
    </xdr:to>
    <xdr:cxnSp macro="">
      <xdr:nvCxnSpPr>
        <xdr:cNvPr id="255" name="直線コネクタ 254"/>
        <xdr:cNvCxnSpPr/>
      </xdr:nvCxnSpPr>
      <xdr:spPr>
        <a:xfrm flipV="1">
          <a:off x="17018000" y="13693422"/>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87082</xdr:rowOff>
    </xdr:from>
    <xdr:ext cx="762000" cy="259045"/>
    <xdr:sp macro="" textlink="">
      <xdr:nvSpPr>
        <xdr:cNvPr id="256" name="給与水準   （国との比較）最小値テキスト"/>
        <xdr:cNvSpPr txBox="1"/>
      </xdr:nvSpPr>
      <xdr:spPr>
        <a:xfrm>
          <a:off x="17106900" y="1483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86</xdr:row>
      <xdr:rowOff>115005</xdr:rowOff>
    </xdr:from>
    <xdr:to>
      <xdr:col>24</xdr:col>
      <xdr:colOff>647700</xdr:colOff>
      <xdr:row>86</xdr:row>
      <xdr:rowOff>115005</xdr:rowOff>
    </xdr:to>
    <xdr:cxnSp macro="">
      <xdr:nvCxnSpPr>
        <xdr:cNvPr id="257" name="直線コネクタ 256"/>
        <xdr:cNvCxnSpPr/>
      </xdr:nvCxnSpPr>
      <xdr:spPr>
        <a:xfrm>
          <a:off x="16929100" y="1485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63799</xdr:rowOff>
    </xdr:from>
    <xdr:ext cx="762000" cy="259045"/>
    <xdr:sp macro="" textlink="">
      <xdr:nvSpPr>
        <xdr:cNvPr id="258"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79</xdr:row>
      <xdr:rowOff>148872</xdr:rowOff>
    </xdr:from>
    <xdr:to>
      <xdr:col>24</xdr:col>
      <xdr:colOff>647700</xdr:colOff>
      <xdr:row>79</xdr:row>
      <xdr:rowOff>148872</xdr:rowOff>
    </xdr:to>
    <xdr:cxnSp macro="">
      <xdr:nvCxnSpPr>
        <xdr:cNvPr id="259" name="直線コネクタ 258"/>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143934</xdr:rowOff>
    </xdr:to>
    <xdr:cxnSp macro="">
      <xdr:nvCxnSpPr>
        <xdr:cNvPr id="260" name="直線コネクタ 259"/>
        <xdr:cNvCxnSpPr/>
      </xdr:nvCxnSpPr>
      <xdr:spPr>
        <a:xfrm flipV="1">
          <a:off x="16179800" y="1412240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38399</xdr:rowOff>
    </xdr:from>
    <xdr:ext cx="762000" cy="259045"/>
    <xdr:sp macro="" textlink="">
      <xdr:nvSpPr>
        <xdr:cNvPr id="261" name="給与水準   （国との比較）平均値テキスト"/>
        <xdr:cNvSpPr txBox="1"/>
      </xdr:nvSpPr>
      <xdr:spPr>
        <a:xfrm>
          <a:off x="17106900" y="14097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62" name="フローチャート : 判断 261"/>
        <xdr:cNvSpPr/>
      </xdr:nvSpPr>
      <xdr:spPr>
        <a:xfrm>
          <a:off x="16967200" y="141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82</xdr:row>
      <xdr:rowOff>143934</xdr:rowOff>
    </xdr:to>
    <xdr:cxnSp macro="">
      <xdr:nvCxnSpPr>
        <xdr:cNvPr id="263" name="直線コネクタ 262"/>
        <xdr:cNvCxnSpPr/>
      </xdr:nvCxnSpPr>
      <xdr:spPr>
        <a:xfrm>
          <a:off x="15290800" y="141626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39511</xdr:rowOff>
    </xdr:from>
    <xdr:to>
      <xdr:col>23</xdr:col>
      <xdr:colOff>457200</xdr:colOff>
      <xdr:row>82</xdr:row>
      <xdr:rowOff>141111</xdr:rowOff>
    </xdr:to>
    <xdr:sp macro="" textlink="">
      <xdr:nvSpPr>
        <xdr:cNvPr id="264" name="フローチャート : 判断 263"/>
        <xdr:cNvSpPr/>
      </xdr:nvSpPr>
      <xdr:spPr>
        <a:xfrm>
          <a:off x="16129000" y="1409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151288</xdr:rowOff>
    </xdr:from>
    <xdr:ext cx="736600" cy="259045"/>
    <xdr:sp macro="" textlink="">
      <xdr:nvSpPr>
        <xdr:cNvPr id="265" name="テキスト ボックス 264"/>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90311</xdr:rowOff>
    </xdr:from>
    <xdr:to>
      <xdr:col>22</xdr:col>
      <xdr:colOff>203200</xdr:colOff>
      <xdr:row>82</xdr:row>
      <xdr:rowOff>103716</xdr:rowOff>
    </xdr:to>
    <xdr:cxnSp macro="">
      <xdr:nvCxnSpPr>
        <xdr:cNvPr id="266" name="直線コネクタ 265"/>
        <xdr:cNvCxnSpPr/>
      </xdr:nvCxnSpPr>
      <xdr:spPr>
        <a:xfrm>
          <a:off x="14401800" y="141492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117122</xdr:rowOff>
    </xdr:from>
    <xdr:to>
      <xdr:col>22</xdr:col>
      <xdr:colOff>254000</xdr:colOff>
      <xdr:row>82</xdr:row>
      <xdr:rowOff>47272</xdr:rowOff>
    </xdr:to>
    <xdr:sp macro="" textlink="">
      <xdr:nvSpPr>
        <xdr:cNvPr id="267" name="フローチャート : 判断 266"/>
        <xdr:cNvSpPr/>
      </xdr:nvSpPr>
      <xdr:spPr>
        <a:xfrm>
          <a:off x="15240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57449</xdr:rowOff>
    </xdr:from>
    <xdr:ext cx="762000" cy="259045"/>
    <xdr:sp macro="" textlink="">
      <xdr:nvSpPr>
        <xdr:cNvPr id="268" name="テキスト ボックス 267"/>
        <xdr:cNvSpPr txBox="1"/>
      </xdr:nvSpPr>
      <xdr:spPr>
        <a:xfrm>
          <a:off x="14909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90311</xdr:rowOff>
    </xdr:from>
    <xdr:to>
      <xdr:col>21</xdr:col>
      <xdr:colOff>0</xdr:colOff>
      <xdr:row>88</xdr:row>
      <xdr:rowOff>93839</xdr:rowOff>
    </xdr:to>
    <xdr:cxnSp macro="">
      <xdr:nvCxnSpPr>
        <xdr:cNvPr id="269" name="直線コネクタ 268"/>
        <xdr:cNvCxnSpPr/>
      </xdr:nvCxnSpPr>
      <xdr:spPr>
        <a:xfrm flipV="1">
          <a:off x="13512800" y="14149211"/>
          <a:ext cx="889000" cy="103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103716</xdr:rowOff>
    </xdr:from>
    <xdr:to>
      <xdr:col>21</xdr:col>
      <xdr:colOff>50800</xdr:colOff>
      <xdr:row>82</xdr:row>
      <xdr:rowOff>33866</xdr:rowOff>
    </xdr:to>
    <xdr:sp macro="" textlink="">
      <xdr:nvSpPr>
        <xdr:cNvPr id="270" name="フローチャート : 判断 269"/>
        <xdr:cNvSpPr/>
      </xdr:nvSpPr>
      <xdr:spPr>
        <a:xfrm>
          <a:off x="14351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71" name="テキスト ボックス 270"/>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72" name="フローチャート : 判断 271"/>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73" name="テキスト ボックス 272"/>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9" name="円/楕円 278"/>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29227</xdr:rowOff>
    </xdr:from>
    <xdr:ext cx="762000" cy="259045"/>
    <xdr:sp macro="" textlink="">
      <xdr:nvSpPr>
        <xdr:cNvPr id="280"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81" name="円/楕円 280"/>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8061</xdr:rowOff>
    </xdr:from>
    <xdr:ext cx="736600" cy="259045"/>
    <xdr:sp macro="" textlink="">
      <xdr:nvSpPr>
        <xdr:cNvPr id="282" name="テキスト ボックス 281"/>
        <xdr:cNvSpPr txBox="1"/>
      </xdr:nvSpPr>
      <xdr:spPr>
        <a:xfrm>
          <a:off x="15798800" y="14238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52916</xdr:rowOff>
    </xdr:from>
    <xdr:to>
      <xdr:col>22</xdr:col>
      <xdr:colOff>254000</xdr:colOff>
      <xdr:row>82</xdr:row>
      <xdr:rowOff>154516</xdr:rowOff>
    </xdr:to>
    <xdr:sp macro="" textlink="">
      <xdr:nvSpPr>
        <xdr:cNvPr id="283" name="円/楕円 282"/>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139293</xdr:rowOff>
    </xdr:from>
    <xdr:ext cx="762000" cy="259045"/>
    <xdr:sp macro="" textlink="">
      <xdr:nvSpPr>
        <xdr:cNvPr id="284" name="テキスト ボックス 283"/>
        <xdr:cNvSpPr txBox="1"/>
      </xdr:nvSpPr>
      <xdr:spPr>
        <a:xfrm>
          <a:off x="149098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39511</xdr:rowOff>
    </xdr:from>
    <xdr:to>
      <xdr:col>21</xdr:col>
      <xdr:colOff>50800</xdr:colOff>
      <xdr:row>82</xdr:row>
      <xdr:rowOff>141111</xdr:rowOff>
    </xdr:to>
    <xdr:sp macro="" textlink="">
      <xdr:nvSpPr>
        <xdr:cNvPr id="285" name="円/楕円 284"/>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125888</xdr:rowOff>
    </xdr:from>
    <xdr:ext cx="762000" cy="259045"/>
    <xdr:sp macro="" textlink="">
      <xdr:nvSpPr>
        <xdr:cNvPr id="286" name="テキスト ボックス 285"/>
        <xdr:cNvSpPr txBox="1"/>
      </xdr:nvSpPr>
      <xdr:spPr>
        <a:xfrm>
          <a:off x="140208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43039</xdr:rowOff>
    </xdr:from>
    <xdr:to>
      <xdr:col>19</xdr:col>
      <xdr:colOff>533400</xdr:colOff>
      <xdr:row>88</xdr:row>
      <xdr:rowOff>144639</xdr:rowOff>
    </xdr:to>
    <xdr:sp macro="" textlink="">
      <xdr:nvSpPr>
        <xdr:cNvPr id="287" name="円/楕円 286"/>
        <xdr:cNvSpPr/>
      </xdr:nvSpPr>
      <xdr:spPr>
        <a:xfrm>
          <a:off x="13462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129416</xdr:rowOff>
    </xdr:from>
    <xdr:ext cx="762000" cy="259045"/>
    <xdr:sp macro="" textlink="">
      <xdr:nvSpPr>
        <xdr:cNvPr id="288" name="テキスト ボックス 287"/>
        <xdr:cNvSpPr txBox="1"/>
      </xdr:nvSpPr>
      <xdr:spPr>
        <a:xfrm>
          <a:off x="13131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1.77</a:t>
          </a:r>
          <a:r>
            <a:rPr kumimoji="1" lang="ja-JP" altLang="en-US" sz="1300">
              <a:latin typeface="ＭＳ Ｐゴシック"/>
            </a:rPr>
            <a:t>人上回っており，類似団体との差が開きつつある。平成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月の合併当初，早期退職者が多く，想定よりも早いペースで職員数が減少したが，福祉事務所の設置や権限移譲等で事務量が増加しているため，</a:t>
          </a:r>
          <a:r>
            <a:rPr kumimoji="1" lang="ja-JP" altLang="en-US" sz="1300">
              <a:solidFill>
                <a:schemeClr val="dk1"/>
              </a:solidFill>
              <a:effectLst/>
              <a:latin typeface="+mn-lt"/>
              <a:ea typeface="+mn-ea"/>
              <a:cs typeface="+mn-cs"/>
            </a:rPr>
            <a:t>行政の</a:t>
          </a:r>
          <a:r>
            <a:rPr kumimoji="1" lang="ja-JP" altLang="ja-JP" sz="1300">
              <a:solidFill>
                <a:schemeClr val="dk1"/>
              </a:solidFill>
              <a:effectLst/>
              <a:latin typeface="+mn-lt"/>
              <a:ea typeface="+mn-ea"/>
              <a:cs typeface="+mn-cs"/>
            </a:rPr>
            <a:t>円滑な遂行</a:t>
          </a:r>
          <a:r>
            <a:rPr kumimoji="1" lang="ja-JP" altLang="en-US" sz="1300">
              <a:solidFill>
                <a:schemeClr val="dk1"/>
              </a:solidFill>
              <a:effectLst/>
              <a:latin typeface="+mn-lt"/>
              <a:ea typeface="+mn-ea"/>
              <a:cs typeface="+mn-cs"/>
            </a:rPr>
            <a:t>に必要な職員数を確保していく必要がある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今後，</a:t>
          </a:r>
          <a:r>
            <a:rPr kumimoji="1" lang="ja-JP" altLang="en-US" sz="1300">
              <a:latin typeface="ＭＳ Ｐゴシック"/>
            </a:rPr>
            <a:t>退職者が多い年が予想されるが，採用数の平準化等，定員管理の適正化に努める。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2" name="直線コネクタ 321"/>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3"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4" name="直線コネクタ 323"/>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5"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6" name="直線コネクタ 325"/>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47943</xdr:rowOff>
    </xdr:from>
    <xdr:to>
      <xdr:col>24</xdr:col>
      <xdr:colOff>558800</xdr:colOff>
      <xdr:row>63</xdr:row>
      <xdr:rowOff>97710</xdr:rowOff>
    </xdr:to>
    <xdr:cxnSp macro="">
      <xdr:nvCxnSpPr>
        <xdr:cNvPr id="327" name="直線コネクタ 326"/>
        <xdr:cNvCxnSpPr/>
      </xdr:nvCxnSpPr>
      <xdr:spPr>
        <a:xfrm>
          <a:off x="16179800" y="10849293"/>
          <a:ext cx="838200" cy="4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139399</xdr:rowOff>
    </xdr:from>
    <xdr:ext cx="762000" cy="259045"/>
    <xdr:sp macro="" textlink="">
      <xdr:nvSpPr>
        <xdr:cNvPr id="328" name="定員管理の状況平均値テキスト"/>
        <xdr:cNvSpPr txBox="1"/>
      </xdr:nvSpPr>
      <xdr:spPr>
        <a:xfrm>
          <a:off x="17106900" y="10426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9" name="フローチャート : 判断 328"/>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5715</xdr:rowOff>
    </xdr:from>
    <xdr:to>
      <xdr:col>23</xdr:col>
      <xdr:colOff>406400</xdr:colOff>
      <xdr:row>63</xdr:row>
      <xdr:rowOff>47943</xdr:rowOff>
    </xdr:to>
    <xdr:cxnSp macro="">
      <xdr:nvCxnSpPr>
        <xdr:cNvPr id="330" name="直線コネクタ 329"/>
        <xdr:cNvCxnSpPr/>
      </xdr:nvCxnSpPr>
      <xdr:spPr>
        <a:xfrm>
          <a:off x="15290800" y="1080706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31" name="フローチャート : 判断 330"/>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23989</xdr:rowOff>
    </xdr:from>
    <xdr:ext cx="736600" cy="259045"/>
    <xdr:sp macro="" textlink="">
      <xdr:nvSpPr>
        <xdr:cNvPr id="332" name="テキスト ボックス 331"/>
        <xdr:cNvSpPr txBox="1"/>
      </xdr:nvSpPr>
      <xdr:spPr>
        <a:xfrm>
          <a:off x="15798800" y="1031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140970</xdr:rowOff>
    </xdr:from>
    <xdr:to>
      <xdr:col>22</xdr:col>
      <xdr:colOff>203200</xdr:colOff>
      <xdr:row>63</xdr:row>
      <xdr:rowOff>5715</xdr:rowOff>
    </xdr:to>
    <xdr:cxnSp macro="">
      <xdr:nvCxnSpPr>
        <xdr:cNvPr id="333" name="直線コネクタ 332"/>
        <xdr:cNvCxnSpPr/>
      </xdr:nvCxnSpPr>
      <xdr:spPr>
        <a:xfrm>
          <a:off x="14401800" y="107708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4" name="フローチャート : 判断 333"/>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122017</xdr:rowOff>
    </xdr:from>
    <xdr:ext cx="762000" cy="259045"/>
    <xdr:sp macro="" textlink="">
      <xdr:nvSpPr>
        <xdr:cNvPr id="335" name="テキスト ボックス 334"/>
        <xdr:cNvSpPr txBox="1"/>
      </xdr:nvSpPr>
      <xdr:spPr>
        <a:xfrm>
          <a:off x="14909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118348</xdr:rowOff>
    </xdr:from>
    <xdr:to>
      <xdr:col>21</xdr:col>
      <xdr:colOff>0</xdr:colOff>
      <xdr:row>62</xdr:row>
      <xdr:rowOff>140970</xdr:rowOff>
    </xdr:to>
    <xdr:cxnSp macro="">
      <xdr:nvCxnSpPr>
        <xdr:cNvPr id="336" name="直線コネクタ 335"/>
        <xdr:cNvCxnSpPr/>
      </xdr:nvCxnSpPr>
      <xdr:spPr>
        <a:xfrm>
          <a:off x="13512800" y="10748248"/>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7" name="フローチャート : 判断 336"/>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8" name="テキスト ボックス 337"/>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9" name="フローチャート : 判断 338"/>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40" name="テキスト ボックス 339"/>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46910</xdr:rowOff>
    </xdr:from>
    <xdr:to>
      <xdr:col>24</xdr:col>
      <xdr:colOff>609600</xdr:colOff>
      <xdr:row>63</xdr:row>
      <xdr:rowOff>148510</xdr:rowOff>
    </xdr:to>
    <xdr:sp macro="" textlink="">
      <xdr:nvSpPr>
        <xdr:cNvPr id="346" name="円/楕円 345"/>
        <xdr:cNvSpPr/>
      </xdr:nvSpPr>
      <xdr:spPr>
        <a:xfrm>
          <a:off x="16967200" y="108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18987</xdr:rowOff>
    </xdr:from>
    <xdr:ext cx="762000" cy="259045"/>
    <xdr:sp macro="" textlink="">
      <xdr:nvSpPr>
        <xdr:cNvPr id="347" name="定員管理の状況該当値テキスト"/>
        <xdr:cNvSpPr txBox="1"/>
      </xdr:nvSpPr>
      <xdr:spPr>
        <a:xfrm>
          <a:off x="17106900" y="1082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168593</xdr:rowOff>
    </xdr:from>
    <xdr:to>
      <xdr:col>23</xdr:col>
      <xdr:colOff>457200</xdr:colOff>
      <xdr:row>63</xdr:row>
      <xdr:rowOff>98743</xdr:rowOff>
    </xdr:to>
    <xdr:sp macro="" textlink="">
      <xdr:nvSpPr>
        <xdr:cNvPr id="348" name="円/楕円 347"/>
        <xdr:cNvSpPr/>
      </xdr:nvSpPr>
      <xdr:spPr>
        <a:xfrm>
          <a:off x="16129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83520</xdr:rowOff>
    </xdr:from>
    <xdr:ext cx="736600" cy="259045"/>
    <xdr:sp macro="" textlink="">
      <xdr:nvSpPr>
        <xdr:cNvPr id="349" name="テキスト ボックス 348"/>
        <xdr:cNvSpPr txBox="1"/>
      </xdr:nvSpPr>
      <xdr:spPr>
        <a:xfrm>
          <a:off x="15798800" y="1088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126365</xdr:rowOff>
    </xdr:from>
    <xdr:to>
      <xdr:col>22</xdr:col>
      <xdr:colOff>254000</xdr:colOff>
      <xdr:row>63</xdr:row>
      <xdr:rowOff>56515</xdr:rowOff>
    </xdr:to>
    <xdr:sp macro="" textlink="">
      <xdr:nvSpPr>
        <xdr:cNvPr id="350" name="円/楕円 349"/>
        <xdr:cNvSpPr/>
      </xdr:nvSpPr>
      <xdr:spPr>
        <a:xfrm>
          <a:off x="15240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41292</xdr:rowOff>
    </xdr:from>
    <xdr:ext cx="762000" cy="259045"/>
    <xdr:sp macro="" textlink="">
      <xdr:nvSpPr>
        <xdr:cNvPr id="351" name="テキスト ボックス 350"/>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90170</xdr:rowOff>
    </xdr:from>
    <xdr:to>
      <xdr:col>21</xdr:col>
      <xdr:colOff>50800</xdr:colOff>
      <xdr:row>63</xdr:row>
      <xdr:rowOff>20320</xdr:rowOff>
    </xdr:to>
    <xdr:sp macro="" textlink="">
      <xdr:nvSpPr>
        <xdr:cNvPr id="352" name="円/楕円 351"/>
        <xdr:cNvSpPr/>
      </xdr:nvSpPr>
      <xdr:spPr>
        <a:xfrm>
          <a:off x="14351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53" name="テキスト ボックス 352"/>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67548</xdr:rowOff>
    </xdr:from>
    <xdr:to>
      <xdr:col>19</xdr:col>
      <xdr:colOff>533400</xdr:colOff>
      <xdr:row>62</xdr:row>
      <xdr:rowOff>169148</xdr:rowOff>
    </xdr:to>
    <xdr:sp macro="" textlink="">
      <xdr:nvSpPr>
        <xdr:cNvPr id="354" name="円/楕円 353"/>
        <xdr:cNvSpPr/>
      </xdr:nvSpPr>
      <xdr:spPr>
        <a:xfrm>
          <a:off x="13462000" y="106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153925</xdr:rowOff>
    </xdr:from>
    <xdr:ext cx="762000" cy="259045"/>
    <xdr:sp macro="" textlink="">
      <xdr:nvSpPr>
        <xdr:cNvPr id="355" name="テキスト ボックス 354"/>
        <xdr:cNvSpPr txBox="1"/>
      </xdr:nvSpPr>
      <xdr:spPr>
        <a:xfrm>
          <a:off x="13131800" y="1078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7" name="テキスト ボックス 35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8" name="テキスト ボックス 35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の合併以降交付税算入率の高い借入のみを行うことにより，年次的に健全化が図られている。今後とも総合振興計画に基づく事業計画の見直し等を行い，起債依存度の高い事業をできるだけ見直すように努める。</a:t>
          </a: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155928</xdr:rowOff>
    </xdr:from>
    <xdr:to>
      <xdr:col>24</xdr:col>
      <xdr:colOff>558800</xdr:colOff>
      <xdr:row>45</xdr:row>
      <xdr:rowOff>154517</xdr:rowOff>
    </xdr:to>
    <xdr:cxnSp macro="">
      <xdr:nvCxnSpPr>
        <xdr:cNvPr id="385" name="直線コネクタ 384"/>
        <xdr:cNvCxnSpPr/>
      </xdr:nvCxnSpPr>
      <xdr:spPr>
        <a:xfrm flipV="1">
          <a:off x="17018000" y="6328128"/>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6"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7" name="直線コネクタ 386"/>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70855</xdr:rowOff>
    </xdr:from>
    <xdr:ext cx="762000" cy="259045"/>
    <xdr:sp macro="" textlink="">
      <xdr:nvSpPr>
        <xdr:cNvPr id="388" name="公債費負担の状況最大値テキスト"/>
        <xdr:cNvSpPr txBox="1"/>
      </xdr:nvSpPr>
      <xdr:spPr>
        <a:xfrm>
          <a:off x="17106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155928</xdr:rowOff>
    </xdr:from>
    <xdr:to>
      <xdr:col>24</xdr:col>
      <xdr:colOff>647700</xdr:colOff>
      <xdr:row>36</xdr:row>
      <xdr:rowOff>155928</xdr:rowOff>
    </xdr:to>
    <xdr:cxnSp macro="">
      <xdr:nvCxnSpPr>
        <xdr:cNvPr id="389" name="直線コネクタ 388"/>
        <xdr:cNvCxnSpPr/>
      </xdr:nvCxnSpPr>
      <xdr:spPr>
        <a:xfrm>
          <a:off x="16929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6350</xdr:rowOff>
    </xdr:from>
    <xdr:to>
      <xdr:col>24</xdr:col>
      <xdr:colOff>558800</xdr:colOff>
      <xdr:row>40</xdr:row>
      <xdr:rowOff>113595</xdr:rowOff>
    </xdr:to>
    <xdr:cxnSp macro="">
      <xdr:nvCxnSpPr>
        <xdr:cNvPr id="390" name="直線コネクタ 389"/>
        <xdr:cNvCxnSpPr/>
      </xdr:nvCxnSpPr>
      <xdr:spPr>
        <a:xfrm flipV="1">
          <a:off x="16179800" y="6864350"/>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91"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2" name="フローチャート : 判断 391"/>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113595</xdr:rowOff>
    </xdr:from>
    <xdr:to>
      <xdr:col>23</xdr:col>
      <xdr:colOff>406400</xdr:colOff>
      <xdr:row>40</xdr:row>
      <xdr:rowOff>153811</xdr:rowOff>
    </xdr:to>
    <xdr:cxnSp macro="">
      <xdr:nvCxnSpPr>
        <xdr:cNvPr id="393" name="直線コネクタ 392"/>
        <xdr:cNvCxnSpPr/>
      </xdr:nvCxnSpPr>
      <xdr:spPr>
        <a:xfrm flipV="1">
          <a:off x="15290800" y="697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94" name="フローチャート : 判断 393"/>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5" name="テキスト ボックス 394"/>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153811</xdr:rowOff>
    </xdr:from>
    <xdr:to>
      <xdr:col>22</xdr:col>
      <xdr:colOff>203200</xdr:colOff>
      <xdr:row>41</xdr:row>
      <xdr:rowOff>9172</xdr:rowOff>
    </xdr:to>
    <xdr:cxnSp macro="">
      <xdr:nvCxnSpPr>
        <xdr:cNvPr id="396" name="直線コネクタ 395"/>
        <xdr:cNvCxnSpPr/>
      </xdr:nvCxnSpPr>
      <xdr:spPr>
        <a:xfrm flipV="1">
          <a:off x="14401800" y="701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7" name="フローチャート : 判断 396"/>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98" name="テキスト ボックス 397"/>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9172</xdr:rowOff>
    </xdr:from>
    <xdr:to>
      <xdr:col>21</xdr:col>
      <xdr:colOff>0</xdr:colOff>
      <xdr:row>41</xdr:row>
      <xdr:rowOff>22578</xdr:rowOff>
    </xdr:to>
    <xdr:cxnSp macro="">
      <xdr:nvCxnSpPr>
        <xdr:cNvPr id="399" name="直線コネクタ 398"/>
        <xdr:cNvCxnSpPr/>
      </xdr:nvCxnSpPr>
      <xdr:spPr>
        <a:xfrm flipV="1">
          <a:off x="13512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31045</xdr:rowOff>
    </xdr:from>
    <xdr:to>
      <xdr:col>21</xdr:col>
      <xdr:colOff>50800</xdr:colOff>
      <xdr:row>43</xdr:row>
      <xdr:rowOff>132645</xdr:rowOff>
    </xdr:to>
    <xdr:sp macro="" textlink="">
      <xdr:nvSpPr>
        <xdr:cNvPr id="400" name="フローチャート : 判断 399"/>
        <xdr:cNvSpPr/>
      </xdr:nvSpPr>
      <xdr:spPr>
        <a:xfrm>
          <a:off x="14351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117422</xdr:rowOff>
    </xdr:from>
    <xdr:ext cx="762000" cy="259045"/>
    <xdr:sp macro="" textlink="">
      <xdr:nvSpPr>
        <xdr:cNvPr id="401" name="テキスト ボックス 400"/>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2" name="フローチャート : 判断 401"/>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53216</xdr:rowOff>
    </xdr:from>
    <xdr:ext cx="762000" cy="259045"/>
    <xdr:sp macro="" textlink="">
      <xdr:nvSpPr>
        <xdr:cNvPr id="403" name="テキスト ボックス 402"/>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409" name="円/楕円 408"/>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143527</xdr:rowOff>
    </xdr:from>
    <xdr:ext cx="762000" cy="259045"/>
    <xdr:sp macro="" textlink="">
      <xdr:nvSpPr>
        <xdr:cNvPr id="410"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62795</xdr:rowOff>
    </xdr:from>
    <xdr:to>
      <xdr:col>23</xdr:col>
      <xdr:colOff>457200</xdr:colOff>
      <xdr:row>40</xdr:row>
      <xdr:rowOff>164395</xdr:rowOff>
    </xdr:to>
    <xdr:sp macro="" textlink="">
      <xdr:nvSpPr>
        <xdr:cNvPr id="411" name="円/楕円 410"/>
        <xdr:cNvSpPr/>
      </xdr:nvSpPr>
      <xdr:spPr>
        <a:xfrm>
          <a:off x="16129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3122</xdr:rowOff>
    </xdr:from>
    <xdr:ext cx="736600" cy="259045"/>
    <xdr:sp macro="" textlink="">
      <xdr:nvSpPr>
        <xdr:cNvPr id="412" name="テキスト ボックス 411"/>
        <xdr:cNvSpPr txBox="1"/>
      </xdr:nvSpPr>
      <xdr:spPr>
        <a:xfrm>
          <a:off x="15798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103011</xdr:rowOff>
    </xdr:from>
    <xdr:to>
      <xdr:col>22</xdr:col>
      <xdr:colOff>254000</xdr:colOff>
      <xdr:row>41</xdr:row>
      <xdr:rowOff>33161</xdr:rowOff>
    </xdr:to>
    <xdr:sp macro="" textlink="">
      <xdr:nvSpPr>
        <xdr:cNvPr id="413" name="円/楕円 412"/>
        <xdr:cNvSpPr/>
      </xdr:nvSpPr>
      <xdr:spPr>
        <a:xfrm>
          <a:off x="15240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43338</xdr:rowOff>
    </xdr:from>
    <xdr:ext cx="762000" cy="259045"/>
    <xdr:sp macro="" textlink="">
      <xdr:nvSpPr>
        <xdr:cNvPr id="414" name="テキスト ボックス 413"/>
        <xdr:cNvSpPr txBox="1"/>
      </xdr:nvSpPr>
      <xdr:spPr>
        <a:xfrm>
          <a:off x="14909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129822</xdr:rowOff>
    </xdr:from>
    <xdr:to>
      <xdr:col>21</xdr:col>
      <xdr:colOff>50800</xdr:colOff>
      <xdr:row>41</xdr:row>
      <xdr:rowOff>59972</xdr:rowOff>
    </xdr:to>
    <xdr:sp macro="" textlink="">
      <xdr:nvSpPr>
        <xdr:cNvPr id="415" name="円/楕円 414"/>
        <xdr:cNvSpPr/>
      </xdr:nvSpPr>
      <xdr:spPr>
        <a:xfrm>
          <a:off x="14351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70149</xdr:rowOff>
    </xdr:from>
    <xdr:ext cx="762000" cy="259045"/>
    <xdr:sp macro="" textlink="">
      <xdr:nvSpPr>
        <xdr:cNvPr id="416" name="テキスト ボックス 415"/>
        <xdr:cNvSpPr txBox="1"/>
      </xdr:nvSpPr>
      <xdr:spPr>
        <a:xfrm>
          <a:off x="14020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143228</xdr:rowOff>
    </xdr:from>
    <xdr:to>
      <xdr:col>19</xdr:col>
      <xdr:colOff>533400</xdr:colOff>
      <xdr:row>41</xdr:row>
      <xdr:rowOff>73378</xdr:rowOff>
    </xdr:to>
    <xdr:sp macro="" textlink="">
      <xdr:nvSpPr>
        <xdr:cNvPr id="417" name="円/楕円 416"/>
        <xdr:cNvSpPr/>
      </xdr:nvSpPr>
      <xdr:spPr>
        <a:xfrm>
          <a:off x="13462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83555</xdr:rowOff>
    </xdr:from>
    <xdr:ext cx="762000" cy="259045"/>
    <xdr:sp macro="" textlink="">
      <xdr:nvSpPr>
        <xdr:cNvPr id="418" name="テキスト ボックス 417"/>
        <xdr:cNvSpPr txBox="1"/>
      </xdr:nvSpPr>
      <xdr:spPr>
        <a:xfrm>
          <a:off x="13131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本年度においても，類似団体平均を大きく下回った。これは，平成</a:t>
          </a:r>
          <a:r>
            <a:rPr kumimoji="1" lang="en-US" altLang="ja-JP" sz="1300">
              <a:latin typeface="ＭＳ Ｐゴシック"/>
            </a:rPr>
            <a:t>18</a:t>
          </a:r>
          <a:r>
            <a:rPr kumimoji="1" lang="ja-JP" altLang="en-US" sz="1300">
              <a:latin typeface="ＭＳ Ｐゴシック"/>
            </a:rPr>
            <a:t>年の合併以降，交付税算入率の高い地方債の借入のみしか行っていないことや，合併前に借入を行っていた交付税算入率の低い地方債の償還が終了してきていることが大きな要因と言える。</a:t>
          </a:r>
        </a:p>
      </xdr:txBody>
    </xdr:sp>
    <xdr:clientData/>
  </xdr:twoCellAnchor>
  <xdr:oneCellAnchor>
    <xdr:from>
      <xdr:col>18</xdr:col>
      <xdr:colOff>444500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5" name="直線コネクタ 43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6" name="テキスト ボックス 43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9" name="直線コネクタ 43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0" name="テキスト ボックス 43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3" name="直線コネクタ 442"/>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4"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5" name="直線コネクタ 444"/>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7" name="直線コネクタ 44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61532</xdr:rowOff>
    </xdr:from>
    <xdr:to>
      <xdr:col>23</xdr:col>
      <xdr:colOff>406400</xdr:colOff>
      <xdr:row>15</xdr:row>
      <xdr:rowOff>70580</xdr:rowOff>
    </xdr:to>
    <xdr:cxnSp macro="">
      <xdr:nvCxnSpPr>
        <xdr:cNvPr id="448" name="直線コネクタ 447"/>
        <xdr:cNvCxnSpPr/>
      </xdr:nvCxnSpPr>
      <xdr:spPr>
        <a:xfrm flipV="1">
          <a:off x="15290800" y="2633282"/>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59897</xdr:rowOff>
    </xdr:from>
    <xdr:ext cx="762000" cy="259045"/>
    <xdr:sp macro="" textlink="">
      <xdr:nvSpPr>
        <xdr:cNvPr id="449" name="将来負担の状況平均値テキスト"/>
        <xdr:cNvSpPr txBox="1"/>
      </xdr:nvSpPr>
      <xdr:spPr>
        <a:xfrm>
          <a:off x="17106900" y="2803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50" name="フローチャート : 判断 449"/>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14478</xdr:rowOff>
    </xdr:from>
    <xdr:to>
      <xdr:col>22</xdr:col>
      <xdr:colOff>203200</xdr:colOff>
      <xdr:row>15</xdr:row>
      <xdr:rowOff>70580</xdr:rowOff>
    </xdr:to>
    <xdr:cxnSp macro="">
      <xdr:nvCxnSpPr>
        <xdr:cNvPr id="451" name="直線コネクタ 450"/>
        <xdr:cNvCxnSpPr/>
      </xdr:nvCxnSpPr>
      <xdr:spPr>
        <a:xfrm>
          <a:off x="14401800" y="2586228"/>
          <a:ext cx="8890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2" name="フローチャート : 判断 451"/>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47991</xdr:rowOff>
    </xdr:from>
    <xdr:ext cx="736600" cy="259045"/>
    <xdr:sp macro="" textlink="">
      <xdr:nvSpPr>
        <xdr:cNvPr id="453" name="テキスト ボックス 452"/>
        <xdr:cNvSpPr txBox="1"/>
      </xdr:nvSpPr>
      <xdr:spPr>
        <a:xfrm>
          <a:off x="15798800" y="296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14478</xdr:rowOff>
    </xdr:from>
    <xdr:to>
      <xdr:col>21</xdr:col>
      <xdr:colOff>0</xdr:colOff>
      <xdr:row>15</xdr:row>
      <xdr:rowOff>77216</xdr:rowOff>
    </xdr:to>
    <xdr:cxnSp macro="">
      <xdr:nvCxnSpPr>
        <xdr:cNvPr id="454" name="直線コネクタ 453"/>
        <xdr:cNvCxnSpPr/>
      </xdr:nvCxnSpPr>
      <xdr:spPr>
        <a:xfrm flipV="1">
          <a:off x="13512800" y="258622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103505</xdr:rowOff>
    </xdr:from>
    <xdr:to>
      <xdr:col>22</xdr:col>
      <xdr:colOff>254000</xdr:colOff>
      <xdr:row>17</xdr:row>
      <xdr:rowOff>33655</xdr:rowOff>
    </xdr:to>
    <xdr:sp macro="" textlink="">
      <xdr:nvSpPr>
        <xdr:cNvPr id="455" name="フローチャート : 判断 454"/>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18432</xdr:rowOff>
    </xdr:from>
    <xdr:ext cx="762000" cy="259045"/>
    <xdr:sp macro="" textlink="">
      <xdr:nvSpPr>
        <xdr:cNvPr id="456" name="テキスト ボックス 455"/>
        <xdr:cNvSpPr txBox="1"/>
      </xdr:nvSpPr>
      <xdr:spPr>
        <a:xfrm>
          <a:off x="14909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110744</xdr:rowOff>
    </xdr:from>
    <xdr:to>
      <xdr:col>21</xdr:col>
      <xdr:colOff>50800</xdr:colOff>
      <xdr:row>17</xdr:row>
      <xdr:rowOff>40894</xdr:rowOff>
    </xdr:to>
    <xdr:sp macro="" textlink="">
      <xdr:nvSpPr>
        <xdr:cNvPr id="457" name="フローチャート : 判断 456"/>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25671</xdr:rowOff>
    </xdr:from>
    <xdr:ext cx="762000" cy="259045"/>
    <xdr:sp macro="" textlink="">
      <xdr:nvSpPr>
        <xdr:cNvPr id="458" name="テキスト ボックス 457"/>
        <xdr:cNvSpPr txBox="1"/>
      </xdr:nvSpPr>
      <xdr:spPr>
        <a:xfrm>
          <a:off x="14020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59" name="フローチャート : 判断 458"/>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82980</xdr:rowOff>
    </xdr:from>
    <xdr:ext cx="762000" cy="259045"/>
    <xdr:sp macro="" textlink="">
      <xdr:nvSpPr>
        <xdr:cNvPr id="460" name="テキスト ボックス 459"/>
        <xdr:cNvSpPr txBox="1"/>
      </xdr:nvSpPr>
      <xdr:spPr>
        <a:xfrm>
          <a:off x="13131800" y="299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15</xdr:row>
      <xdr:rowOff>10732</xdr:rowOff>
    </xdr:from>
    <xdr:to>
      <xdr:col>23</xdr:col>
      <xdr:colOff>457200</xdr:colOff>
      <xdr:row>15</xdr:row>
      <xdr:rowOff>112332</xdr:rowOff>
    </xdr:to>
    <xdr:sp macro="" textlink="">
      <xdr:nvSpPr>
        <xdr:cNvPr id="466" name="円/楕円 465"/>
        <xdr:cNvSpPr/>
      </xdr:nvSpPr>
      <xdr:spPr>
        <a:xfrm>
          <a:off x="16129000" y="25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122509</xdr:rowOff>
    </xdr:from>
    <xdr:ext cx="736600" cy="259045"/>
    <xdr:sp macro="" textlink="">
      <xdr:nvSpPr>
        <xdr:cNvPr id="467" name="テキスト ボックス 466"/>
        <xdr:cNvSpPr txBox="1"/>
      </xdr:nvSpPr>
      <xdr:spPr>
        <a:xfrm>
          <a:off x="15798800" y="2351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19780</xdr:rowOff>
    </xdr:from>
    <xdr:to>
      <xdr:col>22</xdr:col>
      <xdr:colOff>254000</xdr:colOff>
      <xdr:row>15</xdr:row>
      <xdr:rowOff>121380</xdr:rowOff>
    </xdr:to>
    <xdr:sp macro="" textlink="">
      <xdr:nvSpPr>
        <xdr:cNvPr id="468" name="円/楕円 467"/>
        <xdr:cNvSpPr/>
      </xdr:nvSpPr>
      <xdr:spPr>
        <a:xfrm>
          <a:off x="15240000" y="2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131557</xdr:rowOff>
    </xdr:from>
    <xdr:ext cx="762000" cy="259045"/>
    <xdr:sp macro="" textlink="">
      <xdr:nvSpPr>
        <xdr:cNvPr id="469" name="テキスト ボックス 468"/>
        <xdr:cNvSpPr txBox="1"/>
      </xdr:nvSpPr>
      <xdr:spPr>
        <a:xfrm>
          <a:off x="14909800" y="236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135128</xdr:rowOff>
    </xdr:from>
    <xdr:to>
      <xdr:col>21</xdr:col>
      <xdr:colOff>50800</xdr:colOff>
      <xdr:row>15</xdr:row>
      <xdr:rowOff>65278</xdr:rowOff>
    </xdr:to>
    <xdr:sp macro="" textlink="">
      <xdr:nvSpPr>
        <xdr:cNvPr id="470" name="円/楕円 469"/>
        <xdr:cNvSpPr/>
      </xdr:nvSpPr>
      <xdr:spPr>
        <a:xfrm>
          <a:off x="143510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75455</xdr:rowOff>
    </xdr:from>
    <xdr:ext cx="762000" cy="259045"/>
    <xdr:sp macro="" textlink="">
      <xdr:nvSpPr>
        <xdr:cNvPr id="471" name="テキスト ボックス 470"/>
        <xdr:cNvSpPr txBox="1"/>
      </xdr:nvSpPr>
      <xdr:spPr>
        <a:xfrm>
          <a:off x="14020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26416</xdr:rowOff>
    </xdr:from>
    <xdr:to>
      <xdr:col>19</xdr:col>
      <xdr:colOff>533400</xdr:colOff>
      <xdr:row>15</xdr:row>
      <xdr:rowOff>128016</xdr:rowOff>
    </xdr:to>
    <xdr:sp macro="" textlink="">
      <xdr:nvSpPr>
        <xdr:cNvPr id="472" name="円/楕円 471"/>
        <xdr:cNvSpPr/>
      </xdr:nvSpPr>
      <xdr:spPr>
        <a:xfrm>
          <a:off x="13462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138193</xdr:rowOff>
    </xdr:from>
    <xdr:ext cx="762000" cy="259045"/>
    <xdr:sp macro="" textlink="">
      <xdr:nvSpPr>
        <xdr:cNvPr id="473" name="テキスト ボックス 472"/>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鹿児島県長島町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10,793
10,743
116.18
12,065,429
11,317,533
574,393
5,567,173
14,324,948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計画的な職員数の削減等により，人件費に係る経常収支比率が類似団体と比較してほぼ同水準に改善されつつある。今後も引き続き定員適正化計画に掲げた取組みを実施し，人件費の抑制に努める。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39915</xdr:rowOff>
    </xdr:from>
    <xdr:to>
      <xdr:col>7</xdr:col>
      <xdr:colOff>15875</xdr:colOff>
      <xdr:row>38</xdr:row>
      <xdr:rowOff>50800</xdr:rowOff>
    </xdr:to>
    <xdr:cxnSp macro="">
      <xdr:nvCxnSpPr>
        <xdr:cNvPr id="68" name="直線コネクタ 67"/>
        <xdr:cNvCxnSpPr/>
      </xdr:nvCxnSpPr>
      <xdr:spPr>
        <a:xfrm>
          <a:off x="3987800" y="65550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39915</xdr:rowOff>
    </xdr:from>
    <xdr:to>
      <xdr:col>5</xdr:col>
      <xdr:colOff>549275</xdr:colOff>
      <xdr:row>38</xdr:row>
      <xdr:rowOff>116115</xdr:rowOff>
    </xdr:to>
    <xdr:cxnSp macro="">
      <xdr:nvCxnSpPr>
        <xdr:cNvPr id="71" name="直線コネクタ 70"/>
        <xdr:cNvCxnSpPr/>
      </xdr:nvCxnSpPr>
      <xdr:spPr>
        <a:xfrm flipV="1">
          <a:off x="3098800" y="6555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39915</xdr:rowOff>
    </xdr:from>
    <xdr:to>
      <xdr:col>4</xdr:col>
      <xdr:colOff>346075</xdr:colOff>
      <xdr:row>38</xdr:row>
      <xdr:rowOff>116115</xdr:rowOff>
    </xdr:to>
    <xdr:cxnSp macro="">
      <xdr:nvCxnSpPr>
        <xdr:cNvPr id="74" name="直線コネクタ 73"/>
        <xdr:cNvCxnSpPr/>
      </xdr:nvCxnSpPr>
      <xdr:spPr>
        <a:xfrm>
          <a:off x="2209800" y="6555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6" name="テキスト ボックス 75"/>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39915</xdr:rowOff>
    </xdr:from>
    <xdr:to>
      <xdr:col>3</xdr:col>
      <xdr:colOff>142875</xdr:colOff>
      <xdr:row>39</xdr:row>
      <xdr:rowOff>64407</xdr:rowOff>
    </xdr:to>
    <xdr:cxnSp macro="">
      <xdr:nvCxnSpPr>
        <xdr:cNvPr id="77" name="直線コネクタ 76"/>
        <xdr:cNvCxnSpPr/>
      </xdr:nvCxnSpPr>
      <xdr:spPr>
        <a:xfrm flipV="1">
          <a:off x="1320800" y="65550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9" name="テキスト ボックス 78"/>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81" name="テキスト ボックス 80"/>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7" name="円/楕円 86"/>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8"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160565</xdr:rowOff>
    </xdr:from>
    <xdr:to>
      <xdr:col>5</xdr:col>
      <xdr:colOff>600075</xdr:colOff>
      <xdr:row>38</xdr:row>
      <xdr:rowOff>90715</xdr:rowOff>
    </xdr:to>
    <xdr:sp macro="" textlink="">
      <xdr:nvSpPr>
        <xdr:cNvPr id="89" name="円/楕円 88"/>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75492</xdr:rowOff>
    </xdr:from>
    <xdr:ext cx="736600" cy="259045"/>
    <xdr:sp macro="" textlink="">
      <xdr:nvSpPr>
        <xdr:cNvPr id="90" name="テキスト ボックス 89"/>
        <xdr:cNvSpPr txBox="1"/>
      </xdr:nvSpPr>
      <xdr:spPr>
        <a:xfrm>
          <a:off x="3606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65315</xdr:rowOff>
    </xdr:from>
    <xdr:to>
      <xdr:col>4</xdr:col>
      <xdr:colOff>396875</xdr:colOff>
      <xdr:row>38</xdr:row>
      <xdr:rowOff>166915</xdr:rowOff>
    </xdr:to>
    <xdr:sp macro="" textlink="">
      <xdr:nvSpPr>
        <xdr:cNvPr id="91" name="円/楕円 90"/>
        <xdr:cNvSpPr/>
      </xdr:nvSpPr>
      <xdr:spPr>
        <a:xfrm>
          <a:off x="3048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151692</xdr:rowOff>
    </xdr:from>
    <xdr:ext cx="762000" cy="259045"/>
    <xdr:sp macro="" textlink="">
      <xdr:nvSpPr>
        <xdr:cNvPr id="92" name="テキスト ボックス 91"/>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160565</xdr:rowOff>
    </xdr:from>
    <xdr:to>
      <xdr:col>3</xdr:col>
      <xdr:colOff>193675</xdr:colOff>
      <xdr:row>38</xdr:row>
      <xdr:rowOff>90715</xdr:rowOff>
    </xdr:to>
    <xdr:sp macro="" textlink="">
      <xdr:nvSpPr>
        <xdr:cNvPr id="93" name="円/楕円 92"/>
        <xdr:cNvSpPr/>
      </xdr:nvSpPr>
      <xdr:spPr>
        <a:xfrm>
          <a:off x="2159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75492</xdr:rowOff>
    </xdr:from>
    <xdr:ext cx="762000" cy="259045"/>
    <xdr:sp macro="" textlink="">
      <xdr:nvSpPr>
        <xdr:cNvPr id="94" name="テキスト ボックス 93"/>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13607</xdr:rowOff>
    </xdr:from>
    <xdr:to>
      <xdr:col>1</xdr:col>
      <xdr:colOff>676275</xdr:colOff>
      <xdr:row>39</xdr:row>
      <xdr:rowOff>115207</xdr:rowOff>
    </xdr:to>
    <xdr:sp macro="" textlink="">
      <xdr:nvSpPr>
        <xdr:cNvPr id="95" name="円/楕円 94"/>
        <xdr:cNvSpPr/>
      </xdr:nvSpPr>
      <xdr:spPr>
        <a:xfrm>
          <a:off x="1270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99984</xdr:rowOff>
    </xdr:from>
    <xdr:ext cx="762000" cy="259045"/>
    <xdr:sp macro="" textlink="">
      <xdr:nvSpPr>
        <xdr:cNvPr id="96" name="テキスト ボックス 95"/>
        <xdr:cNvSpPr txBox="1"/>
      </xdr:nvSpPr>
      <xdr:spPr>
        <a:xfrm>
          <a:off x="939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物件費の比率が高いのは，電算処理に係る業務数（</a:t>
          </a:r>
          <a:r>
            <a:rPr kumimoji="1" lang="en-US" altLang="ja-JP" sz="1300">
              <a:latin typeface="ＭＳ Ｐゴシック"/>
            </a:rPr>
            <a:t>60</a:t>
          </a:r>
          <a:r>
            <a:rPr kumimoji="1" lang="ja-JP" altLang="en-US" sz="1300">
              <a:latin typeface="ＭＳ Ｐゴシック"/>
            </a:rPr>
            <a:t>業務），学校数（小学校</a:t>
          </a:r>
          <a:r>
            <a:rPr kumimoji="1" lang="en-US" altLang="ja-JP" sz="1300">
              <a:latin typeface="ＭＳ Ｐゴシック"/>
            </a:rPr>
            <a:t>8</a:t>
          </a:r>
          <a:r>
            <a:rPr kumimoji="1" lang="ja-JP" altLang="en-US" sz="1300">
              <a:latin typeface="ＭＳ Ｐゴシック"/>
            </a:rPr>
            <a:t>校，中学校</a:t>
          </a:r>
          <a:r>
            <a:rPr kumimoji="1" lang="en-US" altLang="ja-JP" sz="1300">
              <a:latin typeface="ＭＳ Ｐゴシック"/>
            </a:rPr>
            <a:t>5</a:t>
          </a:r>
          <a:r>
            <a:rPr kumimoji="1" lang="ja-JP" altLang="en-US" sz="1300">
              <a:latin typeface="ＭＳ Ｐゴシック"/>
            </a:rPr>
            <a:t>校）が多いためである。また，今年度については，夢追いふるさと長島景観寄附事業（ふるさと納税）の報償費等の増に加え，地域おこし協力隊人数が２人から８人に増加したことが影響している。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17</xdr:row>
      <xdr:rowOff>91621</xdr:rowOff>
    </xdr:to>
    <xdr:cxnSp macro="">
      <xdr:nvCxnSpPr>
        <xdr:cNvPr id="131" name="直線コネクタ 130"/>
        <xdr:cNvCxnSpPr/>
      </xdr:nvCxnSpPr>
      <xdr:spPr>
        <a:xfrm>
          <a:off x="15671800" y="2886529"/>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2"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143329</xdr:rowOff>
    </xdr:from>
    <xdr:to>
      <xdr:col>22</xdr:col>
      <xdr:colOff>565150</xdr:colOff>
      <xdr:row>17</xdr:row>
      <xdr:rowOff>4536</xdr:rowOff>
    </xdr:to>
    <xdr:cxnSp macro="">
      <xdr:nvCxnSpPr>
        <xdr:cNvPr id="134" name="直線コネクタ 133"/>
        <xdr:cNvCxnSpPr/>
      </xdr:nvCxnSpPr>
      <xdr:spPr>
        <a:xfrm flipV="1">
          <a:off x="14782800" y="2886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21970</xdr:rowOff>
    </xdr:from>
    <xdr:ext cx="736600" cy="259045"/>
    <xdr:sp macro="" textlink="">
      <xdr:nvSpPr>
        <xdr:cNvPr id="136" name="テキスト ボックス 135"/>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4536</xdr:rowOff>
    </xdr:from>
    <xdr:to>
      <xdr:col>21</xdr:col>
      <xdr:colOff>361950</xdr:colOff>
      <xdr:row>17</xdr:row>
      <xdr:rowOff>48079</xdr:rowOff>
    </xdr:to>
    <xdr:cxnSp macro="">
      <xdr:nvCxnSpPr>
        <xdr:cNvPr id="137" name="直線コネクタ 136"/>
        <xdr:cNvCxnSpPr/>
      </xdr:nvCxnSpPr>
      <xdr:spPr>
        <a:xfrm flipV="1">
          <a:off x="13893800" y="2919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32856</xdr:rowOff>
    </xdr:from>
    <xdr:ext cx="762000" cy="259045"/>
    <xdr:sp macro="" textlink="">
      <xdr:nvSpPr>
        <xdr:cNvPr id="139" name="テキスト ボックス 138"/>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132443</xdr:rowOff>
    </xdr:from>
    <xdr:to>
      <xdr:col>20</xdr:col>
      <xdr:colOff>158750</xdr:colOff>
      <xdr:row>17</xdr:row>
      <xdr:rowOff>48079</xdr:rowOff>
    </xdr:to>
    <xdr:cxnSp macro="">
      <xdr:nvCxnSpPr>
        <xdr:cNvPr id="140" name="直線コネクタ 139"/>
        <xdr:cNvCxnSpPr/>
      </xdr:nvCxnSpPr>
      <xdr:spPr>
        <a:xfrm>
          <a:off x="13004800" y="28756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42" name="テキスト ボックス 141"/>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44" name="テキスト ボックス 143"/>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40821</xdr:rowOff>
    </xdr:from>
    <xdr:to>
      <xdr:col>24</xdr:col>
      <xdr:colOff>82550</xdr:colOff>
      <xdr:row>17</xdr:row>
      <xdr:rowOff>142421</xdr:rowOff>
    </xdr:to>
    <xdr:sp macro="" textlink="">
      <xdr:nvSpPr>
        <xdr:cNvPr id="150" name="円/楕円 149"/>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12898</xdr:rowOff>
    </xdr:from>
    <xdr:ext cx="762000" cy="259045"/>
    <xdr:sp macro="" textlink="">
      <xdr:nvSpPr>
        <xdr:cNvPr id="151"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92529</xdr:rowOff>
    </xdr:from>
    <xdr:to>
      <xdr:col>22</xdr:col>
      <xdr:colOff>615950</xdr:colOff>
      <xdr:row>17</xdr:row>
      <xdr:rowOff>22679</xdr:rowOff>
    </xdr:to>
    <xdr:sp macro="" textlink="">
      <xdr:nvSpPr>
        <xdr:cNvPr id="152" name="円/楕円 151"/>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7456</xdr:rowOff>
    </xdr:from>
    <xdr:ext cx="736600" cy="259045"/>
    <xdr:sp macro="" textlink="">
      <xdr:nvSpPr>
        <xdr:cNvPr id="153" name="テキスト ボックス 152"/>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54" name="円/楕円 153"/>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55" name="テキスト ボックス 154"/>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168729</xdr:rowOff>
    </xdr:from>
    <xdr:to>
      <xdr:col>20</xdr:col>
      <xdr:colOff>209550</xdr:colOff>
      <xdr:row>17</xdr:row>
      <xdr:rowOff>98879</xdr:rowOff>
    </xdr:to>
    <xdr:sp macro="" textlink="">
      <xdr:nvSpPr>
        <xdr:cNvPr id="156" name="円/楕円 155"/>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83656</xdr:rowOff>
    </xdr:from>
    <xdr:ext cx="762000" cy="259045"/>
    <xdr:sp macro="" textlink="">
      <xdr:nvSpPr>
        <xdr:cNvPr id="157" name="テキスト ボックス 156"/>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81643</xdr:rowOff>
    </xdr:from>
    <xdr:to>
      <xdr:col>19</xdr:col>
      <xdr:colOff>6350</xdr:colOff>
      <xdr:row>17</xdr:row>
      <xdr:rowOff>11793</xdr:rowOff>
    </xdr:to>
    <xdr:sp macro="" textlink="">
      <xdr:nvSpPr>
        <xdr:cNvPr id="158" name="円/楕円 157"/>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168020</xdr:rowOff>
    </xdr:from>
    <xdr:ext cx="762000" cy="259045"/>
    <xdr:sp macro="" textlink="">
      <xdr:nvSpPr>
        <xdr:cNvPr id="159" name="テキスト ボックス 158"/>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扶助費に係る経常収支比率が類似団体を大きく上回っている要因として，本町は平成</a:t>
          </a:r>
          <a:r>
            <a:rPr kumimoji="1" lang="en-US" altLang="ja-JP" sz="1300">
              <a:latin typeface="ＭＳ Ｐゴシック"/>
            </a:rPr>
            <a:t>19</a:t>
          </a:r>
          <a:r>
            <a:rPr kumimoji="1" lang="ja-JP" altLang="en-US" sz="1300">
              <a:latin typeface="ＭＳ Ｐゴシック"/>
            </a:rPr>
            <a:t>年度より福祉事務所を設置していることがあげられる。平成</a:t>
          </a:r>
          <a:r>
            <a:rPr kumimoji="1" lang="en-US" altLang="ja-JP" sz="1300">
              <a:latin typeface="ＭＳ Ｐゴシック"/>
            </a:rPr>
            <a:t>27</a:t>
          </a:r>
          <a:r>
            <a:rPr kumimoji="1" lang="ja-JP" altLang="en-US" sz="1300">
              <a:latin typeface="ＭＳ Ｐゴシック"/>
            </a:rPr>
            <a:t>年度から増加傾向にあるのは，臨時福祉給付金等事業の実施に加え，こども医療費助成事業の対象が高校生まで拡大されたことが影響している。今後も生活保護費の適正化等により扶助費の抑制に努める。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61685</xdr:rowOff>
    </xdr:from>
    <xdr:to>
      <xdr:col>7</xdr:col>
      <xdr:colOff>15875</xdr:colOff>
      <xdr:row>58</xdr:row>
      <xdr:rowOff>143328</xdr:rowOff>
    </xdr:to>
    <xdr:cxnSp macro="">
      <xdr:nvCxnSpPr>
        <xdr:cNvPr id="194" name="直線コネクタ 193"/>
        <xdr:cNvCxnSpPr/>
      </xdr:nvCxnSpPr>
      <xdr:spPr>
        <a:xfrm>
          <a:off x="3987800" y="100057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5"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135165</xdr:rowOff>
    </xdr:from>
    <xdr:to>
      <xdr:col>5</xdr:col>
      <xdr:colOff>549275</xdr:colOff>
      <xdr:row>58</xdr:row>
      <xdr:rowOff>61685</xdr:rowOff>
    </xdr:to>
    <xdr:cxnSp macro="">
      <xdr:nvCxnSpPr>
        <xdr:cNvPr id="197" name="直線コネクタ 196"/>
        <xdr:cNvCxnSpPr/>
      </xdr:nvCxnSpPr>
      <xdr:spPr>
        <a:xfrm>
          <a:off x="3098800" y="9907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9" name="テキスト ボックス 198"/>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102507</xdr:rowOff>
    </xdr:from>
    <xdr:to>
      <xdr:col>4</xdr:col>
      <xdr:colOff>346075</xdr:colOff>
      <xdr:row>57</xdr:row>
      <xdr:rowOff>135165</xdr:rowOff>
    </xdr:to>
    <xdr:cxnSp macro="">
      <xdr:nvCxnSpPr>
        <xdr:cNvPr id="200" name="直線コネクタ 199"/>
        <xdr:cNvCxnSpPr/>
      </xdr:nvCxnSpPr>
      <xdr:spPr>
        <a:xfrm>
          <a:off x="2209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02" name="テキスト ボックス 20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102507</xdr:rowOff>
    </xdr:from>
    <xdr:to>
      <xdr:col>3</xdr:col>
      <xdr:colOff>142875</xdr:colOff>
      <xdr:row>57</xdr:row>
      <xdr:rowOff>151493</xdr:rowOff>
    </xdr:to>
    <xdr:cxnSp macro="">
      <xdr:nvCxnSpPr>
        <xdr:cNvPr id="203" name="直線コネクタ 202"/>
        <xdr:cNvCxnSpPr/>
      </xdr:nvCxnSpPr>
      <xdr:spPr>
        <a:xfrm flipV="1">
          <a:off x="1320800" y="9875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5" name="テキスト ボックス 204"/>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7" name="テキスト ボックス 20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92528</xdr:rowOff>
    </xdr:from>
    <xdr:to>
      <xdr:col>7</xdr:col>
      <xdr:colOff>66675</xdr:colOff>
      <xdr:row>59</xdr:row>
      <xdr:rowOff>22678</xdr:rowOff>
    </xdr:to>
    <xdr:sp macro="" textlink="">
      <xdr:nvSpPr>
        <xdr:cNvPr id="213" name="円/楕円 212"/>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64605</xdr:rowOff>
    </xdr:from>
    <xdr:ext cx="762000" cy="259045"/>
    <xdr:sp macro="" textlink="">
      <xdr:nvSpPr>
        <xdr:cNvPr id="214" name="扶助費該当値テキスト"/>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xdr:rowOff>
    </xdr:from>
    <xdr:to>
      <xdr:col>5</xdr:col>
      <xdr:colOff>600075</xdr:colOff>
      <xdr:row>58</xdr:row>
      <xdr:rowOff>112485</xdr:rowOff>
    </xdr:to>
    <xdr:sp macro="" textlink="">
      <xdr:nvSpPr>
        <xdr:cNvPr id="215" name="円/楕円 214"/>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97262</xdr:rowOff>
    </xdr:from>
    <xdr:ext cx="736600" cy="259045"/>
    <xdr:sp macro="" textlink="">
      <xdr:nvSpPr>
        <xdr:cNvPr id="216" name="テキスト ボックス 215"/>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84365</xdr:rowOff>
    </xdr:from>
    <xdr:to>
      <xdr:col>4</xdr:col>
      <xdr:colOff>396875</xdr:colOff>
      <xdr:row>58</xdr:row>
      <xdr:rowOff>14515</xdr:rowOff>
    </xdr:to>
    <xdr:sp macro="" textlink="">
      <xdr:nvSpPr>
        <xdr:cNvPr id="217" name="円/楕円 216"/>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170742</xdr:rowOff>
    </xdr:from>
    <xdr:ext cx="762000" cy="259045"/>
    <xdr:sp macro="" textlink="">
      <xdr:nvSpPr>
        <xdr:cNvPr id="218" name="テキスト ボックス 217"/>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51707</xdr:rowOff>
    </xdr:from>
    <xdr:to>
      <xdr:col>3</xdr:col>
      <xdr:colOff>193675</xdr:colOff>
      <xdr:row>57</xdr:row>
      <xdr:rowOff>153307</xdr:rowOff>
    </xdr:to>
    <xdr:sp macro="" textlink="">
      <xdr:nvSpPr>
        <xdr:cNvPr id="219" name="円/楕円 218"/>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138084</xdr:rowOff>
    </xdr:from>
    <xdr:ext cx="762000" cy="259045"/>
    <xdr:sp macro="" textlink="">
      <xdr:nvSpPr>
        <xdr:cNvPr id="220" name="テキスト ボックス 219"/>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100693</xdr:rowOff>
    </xdr:from>
    <xdr:to>
      <xdr:col>1</xdr:col>
      <xdr:colOff>676275</xdr:colOff>
      <xdr:row>58</xdr:row>
      <xdr:rowOff>30843</xdr:rowOff>
    </xdr:to>
    <xdr:sp macro="" textlink="">
      <xdr:nvSpPr>
        <xdr:cNvPr id="221" name="円/楕円 220"/>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15620</xdr:rowOff>
    </xdr:from>
    <xdr:ext cx="762000" cy="259045"/>
    <xdr:sp macro="" textlink="">
      <xdr:nvSpPr>
        <xdr:cNvPr id="222" name="テキスト ボックス 221"/>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その他に係る経常収支比率が類似団体平均を下回っているのは，公営企業への繰出金が比較的少額であることが主な要因である。今後簡易水道事業会計や下水道事業会計では老朽化に伴う維持管理費の増大，国民健康保険事業会計や介護保険事業会計では高齢化の進行に伴う繰出金の増加が見込まれるが，独立採算の原則に基づく料金の値上げによる健全化，保険料の適正化を図ること等により，普通会計の負担額を増やさないように努め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55</xdr:row>
      <xdr:rowOff>138430</xdr:rowOff>
    </xdr:to>
    <xdr:cxnSp macro="">
      <xdr:nvCxnSpPr>
        <xdr:cNvPr id="255" name="直線コネクタ 254"/>
        <xdr:cNvCxnSpPr/>
      </xdr:nvCxnSpPr>
      <xdr:spPr>
        <a:xfrm>
          <a:off x="15671800" y="9530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154957</xdr:rowOff>
    </xdr:from>
    <xdr:ext cx="762000" cy="259045"/>
    <xdr:sp macro="" textlink="">
      <xdr:nvSpPr>
        <xdr:cNvPr id="256"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100330</xdr:rowOff>
    </xdr:to>
    <xdr:cxnSp macro="">
      <xdr:nvCxnSpPr>
        <xdr:cNvPr id="258" name="直線コネクタ 257"/>
        <xdr:cNvCxnSpPr/>
      </xdr:nvCxnSpPr>
      <xdr:spPr>
        <a:xfrm>
          <a:off x="14782800" y="953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0" name="テキスト ボックス 25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100330</xdr:rowOff>
    </xdr:to>
    <xdr:cxnSp macro="">
      <xdr:nvCxnSpPr>
        <xdr:cNvPr id="261" name="直線コネクタ 260"/>
        <xdr:cNvCxnSpPr/>
      </xdr:nvCxnSpPr>
      <xdr:spPr>
        <a:xfrm>
          <a:off x="13893800" y="946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63" name="テキスト ボックス 262"/>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115570</xdr:rowOff>
    </xdr:to>
    <xdr:cxnSp macro="">
      <xdr:nvCxnSpPr>
        <xdr:cNvPr id="264" name="直線コネクタ 263"/>
        <xdr:cNvCxnSpPr/>
      </xdr:nvCxnSpPr>
      <xdr:spPr>
        <a:xfrm flipV="1">
          <a:off x="13004800" y="9461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66" name="テキスト ボックス 26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8" name="テキスト ボックス 267"/>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74" name="円/楕円 273"/>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75"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76" name="円/楕円 275"/>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161307</xdr:rowOff>
    </xdr:from>
    <xdr:ext cx="736600" cy="259045"/>
    <xdr:sp macro="" textlink="">
      <xdr:nvSpPr>
        <xdr:cNvPr id="277" name="テキスト ボックス 276"/>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8" name="円/楕円 277"/>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9" name="テキスト ボックス 278"/>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80" name="円/楕円 279"/>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81" name="テキスト ボックス 280"/>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82" name="円/楕円 281"/>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83" name="テキスト ボックス 282"/>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その他に係る経常収支比率が類似団体平均を大幅に下回っているのは，国県及びその他の団体に対する負担金等が比較的少額であることが主な要因である。今後とも補助金の交付に関する明確な基準を設けて，補助金の見直しや廃止を行う方針であ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115570</xdr:rowOff>
    </xdr:from>
    <xdr:to>
      <xdr:col>24</xdr:col>
      <xdr:colOff>31750</xdr:colOff>
      <xdr:row>33</xdr:row>
      <xdr:rowOff>135164</xdr:rowOff>
    </xdr:to>
    <xdr:cxnSp macro="">
      <xdr:nvCxnSpPr>
        <xdr:cNvPr id="318" name="直線コネクタ 317"/>
        <xdr:cNvCxnSpPr/>
      </xdr:nvCxnSpPr>
      <xdr:spPr>
        <a:xfrm>
          <a:off x="15671800" y="577342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319"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115570</xdr:rowOff>
    </xdr:from>
    <xdr:to>
      <xdr:col>22</xdr:col>
      <xdr:colOff>565150</xdr:colOff>
      <xdr:row>33</xdr:row>
      <xdr:rowOff>141696</xdr:rowOff>
    </xdr:to>
    <xdr:cxnSp macro="">
      <xdr:nvCxnSpPr>
        <xdr:cNvPr id="321" name="直線コネクタ 320"/>
        <xdr:cNvCxnSpPr/>
      </xdr:nvCxnSpPr>
      <xdr:spPr>
        <a:xfrm flipV="1">
          <a:off x="14782800" y="57734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100528</xdr:rowOff>
    </xdr:from>
    <xdr:ext cx="736600" cy="259045"/>
    <xdr:sp macro="" textlink="">
      <xdr:nvSpPr>
        <xdr:cNvPr id="323" name="テキスト ボックス 322"/>
        <xdr:cNvSpPr txBox="1"/>
      </xdr:nvSpPr>
      <xdr:spPr>
        <a:xfrm>
          <a:off x="15290800" y="62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128633</xdr:rowOff>
    </xdr:from>
    <xdr:to>
      <xdr:col>21</xdr:col>
      <xdr:colOff>361950</xdr:colOff>
      <xdr:row>33</xdr:row>
      <xdr:rowOff>141696</xdr:rowOff>
    </xdr:to>
    <xdr:cxnSp macro="">
      <xdr:nvCxnSpPr>
        <xdr:cNvPr id="324" name="直線コネクタ 323"/>
        <xdr:cNvCxnSpPr/>
      </xdr:nvCxnSpPr>
      <xdr:spPr>
        <a:xfrm>
          <a:off x="13893800" y="57864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48277</xdr:rowOff>
    </xdr:from>
    <xdr:ext cx="762000" cy="259045"/>
    <xdr:sp macro="" textlink="">
      <xdr:nvSpPr>
        <xdr:cNvPr id="326" name="テキスト ボックス 32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128633</xdr:rowOff>
    </xdr:from>
    <xdr:to>
      <xdr:col>20</xdr:col>
      <xdr:colOff>158750</xdr:colOff>
      <xdr:row>33</xdr:row>
      <xdr:rowOff>154758</xdr:rowOff>
    </xdr:to>
    <xdr:cxnSp macro="">
      <xdr:nvCxnSpPr>
        <xdr:cNvPr id="327" name="直線コネクタ 326"/>
        <xdr:cNvCxnSpPr/>
      </xdr:nvCxnSpPr>
      <xdr:spPr>
        <a:xfrm flipV="1">
          <a:off x="13004800" y="578648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22151</xdr:rowOff>
    </xdr:from>
    <xdr:ext cx="762000" cy="259045"/>
    <xdr:sp macro="" textlink="">
      <xdr:nvSpPr>
        <xdr:cNvPr id="329" name="テキスト ボックス 328"/>
        <xdr:cNvSpPr txBox="1"/>
      </xdr:nvSpPr>
      <xdr:spPr>
        <a:xfrm>
          <a:off x="13512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15620</xdr:rowOff>
    </xdr:from>
    <xdr:ext cx="762000" cy="259045"/>
    <xdr:sp macro="" textlink="">
      <xdr:nvSpPr>
        <xdr:cNvPr id="331" name="テキスト ボックス 330"/>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84364</xdr:rowOff>
    </xdr:from>
    <xdr:to>
      <xdr:col>24</xdr:col>
      <xdr:colOff>82550</xdr:colOff>
      <xdr:row>34</xdr:row>
      <xdr:rowOff>14514</xdr:rowOff>
    </xdr:to>
    <xdr:sp macro="" textlink="">
      <xdr:nvSpPr>
        <xdr:cNvPr id="337" name="円/楕円 336"/>
        <xdr:cNvSpPr/>
      </xdr:nvSpPr>
      <xdr:spPr>
        <a:xfrm>
          <a:off x="164592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164391</xdr:rowOff>
    </xdr:from>
    <xdr:ext cx="762000" cy="259045"/>
    <xdr:sp macro="" textlink="">
      <xdr:nvSpPr>
        <xdr:cNvPr id="338" name="補助費等該当値テキスト"/>
        <xdr:cNvSpPr txBox="1"/>
      </xdr:nvSpPr>
      <xdr:spPr>
        <a:xfrm>
          <a:off x="16598900" y="56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64770</xdr:rowOff>
    </xdr:from>
    <xdr:to>
      <xdr:col>22</xdr:col>
      <xdr:colOff>615950</xdr:colOff>
      <xdr:row>33</xdr:row>
      <xdr:rowOff>166370</xdr:rowOff>
    </xdr:to>
    <xdr:sp macro="" textlink="">
      <xdr:nvSpPr>
        <xdr:cNvPr id="339" name="円/楕円 338"/>
        <xdr:cNvSpPr/>
      </xdr:nvSpPr>
      <xdr:spPr>
        <a:xfrm>
          <a:off x="15621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5097</xdr:rowOff>
    </xdr:from>
    <xdr:ext cx="736600" cy="259045"/>
    <xdr:sp macro="" textlink="">
      <xdr:nvSpPr>
        <xdr:cNvPr id="340" name="テキスト ボックス 339"/>
        <xdr:cNvSpPr txBox="1"/>
      </xdr:nvSpPr>
      <xdr:spPr>
        <a:xfrm>
          <a:off x="15290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90896</xdr:rowOff>
    </xdr:from>
    <xdr:to>
      <xdr:col>21</xdr:col>
      <xdr:colOff>412750</xdr:colOff>
      <xdr:row>34</xdr:row>
      <xdr:rowOff>21046</xdr:rowOff>
    </xdr:to>
    <xdr:sp macro="" textlink="">
      <xdr:nvSpPr>
        <xdr:cNvPr id="341" name="円/楕円 340"/>
        <xdr:cNvSpPr/>
      </xdr:nvSpPr>
      <xdr:spPr>
        <a:xfrm>
          <a:off x="14732000" y="57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31223</xdr:rowOff>
    </xdr:from>
    <xdr:ext cx="762000" cy="259045"/>
    <xdr:sp macro="" textlink="">
      <xdr:nvSpPr>
        <xdr:cNvPr id="342" name="テキスト ボックス 341"/>
        <xdr:cNvSpPr txBox="1"/>
      </xdr:nvSpPr>
      <xdr:spPr>
        <a:xfrm>
          <a:off x="14401800" y="55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77833</xdr:rowOff>
    </xdr:from>
    <xdr:to>
      <xdr:col>20</xdr:col>
      <xdr:colOff>209550</xdr:colOff>
      <xdr:row>34</xdr:row>
      <xdr:rowOff>7983</xdr:rowOff>
    </xdr:to>
    <xdr:sp macro="" textlink="">
      <xdr:nvSpPr>
        <xdr:cNvPr id="343" name="円/楕円 342"/>
        <xdr:cNvSpPr/>
      </xdr:nvSpPr>
      <xdr:spPr>
        <a:xfrm>
          <a:off x="13843000" y="57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18160</xdr:rowOff>
    </xdr:from>
    <xdr:ext cx="762000" cy="259045"/>
    <xdr:sp macro="" textlink="">
      <xdr:nvSpPr>
        <xdr:cNvPr id="344" name="テキスト ボックス 343"/>
        <xdr:cNvSpPr txBox="1"/>
      </xdr:nvSpPr>
      <xdr:spPr>
        <a:xfrm>
          <a:off x="13512800" y="550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103958</xdr:rowOff>
    </xdr:from>
    <xdr:to>
      <xdr:col>19</xdr:col>
      <xdr:colOff>6350</xdr:colOff>
      <xdr:row>34</xdr:row>
      <xdr:rowOff>34108</xdr:rowOff>
    </xdr:to>
    <xdr:sp macro="" textlink="">
      <xdr:nvSpPr>
        <xdr:cNvPr id="345" name="円/楕円 344"/>
        <xdr:cNvSpPr/>
      </xdr:nvSpPr>
      <xdr:spPr>
        <a:xfrm>
          <a:off x="129540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44285</xdr:rowOff>
    </xdr:from>
    <xdr:ext cx="762000" cy="259045"/>
    <xdr:sp macro="" textlink="">
      <xdr:nvSpPr>
        <xdr:cNvPr id="346" name="テキスト ボックス 345"/>
        <xdr:cNvSpPr txBox="1"/>
      </xdr:nvSpPr>
      <xdr:spPr>
        <a:xfrm>
          <a:off x="12623800" y="553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において，旧２町が遅れていた社会基盤整備事業を積極的に行い，その際に地方債を活用したことに伴い，地方債残高が増加し，地方債の元利償還金が膨らんでおり，公債費にかかる経常収支比率は類似団体平均を上回っている。財政健全化計画に基づき，交付税算入率の高いもののみを借入れることや，繰上償還を実施することにより，今後，少しずつでも減少傾向に転じるよう努めて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58420</xdr:rowOff>
    </xdr:from>
    <xdr:to>
      <xdr:col>7</xdr:col>
      <xdr:colOff>15875</xdr:colOff>
      <xdr:row>79</xdr:row>
      <xdr:rowOff>64136</xdr:rowOff>
    </xdr:to>
    <xdr:cxnSp macro="">
      <xdr:nvCxnSpPr>
        <xdr:cNvPr id="375" name="直線コネクタ 374"/>
        <xdr:cNvCxnSpPr/>
      </xdr:nvCxnSpPr>
      <xdr:spPr>
        <a:xfrm>
          <a:off x="3987800" y="136029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138447</xdr:rowOff>
    </xdr:from>
    <xdr:ext cx="762000" cy="259045"/>
    <xdr:sp macro="" textlink="">
      <xdr:nvSpPr>
        <xdr:cNvPr id="376"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58420</xdr:rowOff>
    </xdr:from>
    <xdr:to>
      <xdr:col>5</xdr:col>
      <xdr:colOff>549275</xdr:colOff>
      <xdr:row>79</xdr:row>
      <xdr:rowOff>144145</xdr:rowOff>
    </xdr:to>
    <xdr:cxnSp macro="">
      <xdr:nvCxnSpPr>
        <xdr:cNvPr id="378" name="直線コネクタ 377"/>
        <xdr:cNvCxnSpPr/>
      </xdr:nvCxnSpPr>
      <xdr:spPr>
        <a:xfrm flipV="1">
          <a:off x="3098800" y="136029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0" name="テキスト ボックス 379"/>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115570</xdr:rowOff>
    </xdr:from>
    <xdr:to>
      <xdr:col>4</xdr:col>
      <xdr:colOff>346075</xdr:colOff>
      <xdr:row>79</xdr:row>
      <xdr:rowOff>144145</xdr:rowOff>
    </xdr:to>
    <xdr:cxnSp macro="">
      <xdr:nvCxnSpPr>
        <xdr:cNvPr id="381" name="直線コネクタ 380"/>
        <xdr:cNvCxnSpPr/>
      </xdr:nvCxnSpPr>
      <xdr:spPr>
        <a:xfrm>
          <a:off x="2209800" y="136601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136541</xdr:rowOff>
    </xdr:from>
    <xdr:ext cx="762000" cy="259045"/>
    <xdr:sp macro="" textlink="">
      <xdr:nvSpPr>
        <xdr:cNvPr id="383" name="テキスト ボックス 382"/>
        <xdr:cNvSpPr txBox="1"/>
      </xdr:nvSpPr>
      <xdr:spPr>
        <a:xfrm>
          <a:off x="2717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52705</xdr:rowOff>
    </xdr:from>
    <xdr:to>
      <xdr:col>3</xdr:col>
      <xdr:colOff>142875</xdr:colOff>
      <xdr:row>79</xdr:row>
      <xdr:rowOff>115570</xdr:rowOff>
    </xdr:to>
    <xdr:cxnSp macro="">
      <xdr:nvCxnSpPr>
        <xdr:cNvPr id="384" name="直線コネクタ 383"/>
        <xdr:cNvCxnSpPr/>
      </xdr:nvCxnSpPr>
      <xdr:spPr>
        <a:xfrm>
          <a:off x="1320800" y="135972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159402</xdr:rowOff>
    </xdr:from>
    <xdr:ext cx="762000" cy="259045"/>
    <xdr:sp macro="" textlink="">
      <xdr:nvSpPr>
        <xdr:cNvPr id="386" name="テキスト ボックス 385"/>
        <xdr:cNvSpPr txBox="1"/>
      </xdr:nvSpPr>
      <xdr:spPr>
        <a:xfrm>
          <a:off x="1828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33672</xdr:rowOff>
    </xdr:from>
    <xdr:ext cx="762000" cy="259045"/>
    <xdr:sp macro="" textlink="">
      <xdr:nvSpPr>
        <xdr:cNvPr id="388" name="テキスト ボックス 387"/>
        <xdr:cNvSpPr txBox="1"/>
      </xdr:nvSpPr>
      <xdr:spPr>
        <a:xfrm>
          <a:off x="939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13336</xdr:rowOff>
    </xdr:from>
    <xdr:to>
      <xdr:col>7</xdr:col>
      <xdr:colOff>66675</xdr:colOff>
      <xdr:row>79</xdr:row>
      <xdr:rowOff>114936</xdr:rowOff>
    </xdr:to>
    <xdr:sp macro="" textlink="">
      <xdr:nvSpPr>
        <xdr:cNvPr id="394" name="円/楕円 393"/>
        <xdr:cNvSpPr/>
      </xdr:nvSpPr>
      <xdr:spPr>
        <a:xfrm>
          <a:off x="4775200" y="135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156863</xdr:rowOff>
    </xdr:from>
    <xdr:ext cx="762000" cy="259045"/>
    <xdr:sp macro="" textlink="">
      <xdr:nvSpPr>
        <xdr:cNvPr id="395" name="公債費該当値テキスト"/>
        <xdr:cNvSpPr txBox="1"/>
      </xdr:nvSpPr>
      <xdr:spPr>
        <a:xfrm>
          <a:off x="4914900" y="1352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7620</xdr:rowOff>
    </xdr:from>
    <xdr:to>
      <xdr:col>5</xdr:col>
      <xdr:colOff>600075</xdr:colOff>
      <xdr:row>79</xdr:row>
      <xdr:rowOff>109220</xdr:rowOff>
    </xdr:to>
    <xdr:sp macro="" textlink="">
      <xdr:nvSpPr>
        <xdr:cNvPr id="396" name="円/楕円 395"/>
        <xdr:cNvSpPr/>
      </xdr:nvSpPr>
      <xdr:spPr>
        <a:xfrm>
          <a:off x="3937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93997</xdr:rowOff>
    </xdr:from>
    <xdr:ext cx="736600" cy="259045"/>
    <xdr:sp macro="" textlink="">
      <xdr:nvSpPr>
        <xdr:cNvPr id="397" name="テキスト ボックス 396"/>
        <xdr:cNvSpPr txBox="1"/>
      </xdr:nvSpPr>
      <xdr:spPr>
        <a:xfrm>
          <a:off x="3606800" y="1363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93345</xdr:rowOff>
    </xdr:from>
    <xdr:to>
      <xdr:col>4</xdr:col>
      <xdr:colOff>396875</xdr:colOff>
      <xdr:row>80</xdr:row>
      <xdr:rowOff>23495</xdr:rowOff>
    </xdr:to>
    <xdr:sp macro="" textlink="">
      <xdr:nvSpPr>
        <xdr:cNvPr id="398" name="円/楕円 397"/>
        <xdr:cNvSpPr/>
      </xdr:nvSpPr>
      <xdr:spPr>
        <a:xfrm>
          <a:off x="3048000" y="136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8272</xdr:rowOff>
    </xdr:from>
    <xdr:ext cx="762000" cy="259045"/>
    <xdr:sp macro="" textlink="">
      <xdr:nvSpPr>
        <xdr:cNvPr id="399" name="テキスト ボックス 398"/>
        <xdr:cNvSpPr txBox="1"/>
      </xdr:nvSpPr>
      <xdr:spPr>
        <a:xfrm>
          <a:off x="2717800" y="1372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64770</xdr:rowOff>
    </xdr:from>
    <xdr:to>
      <xdr:col>3</xdr:col>
      <xdr:colOff>193675</xdr:colOff>
      <xdr:row>79</xdr:row>
      <xdr:rowOff>166370</xdr:rowOff>
    </xdr:to>
    <xdr:sp macro="" textlink="">
      <xdr:nvSpPr>
        <xdr:cNvPr id="400" name="円/楕円 399"/>
        <xdr:cNvSpPr/>
      </xdr:nvSpPr>
      <xdr:spPr>
        <a:xfrm>
          <a:off x="2159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151147</xdr:rowOff>
    </xdr:from>
    <xdr:ext cx="762000" cy="259045"/>
    <xdr:sp macro="" textlink="">
      <xdr:nvSpPr>
        <xdr:cNvPr id="401" name="テキスト ボックス 400"/>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1905</xdr:rowOff>
    </xdr:from>
    <xdr:to>
      <xdr:col>1</xdr:col>
      <xdr:colOff>676275</xdr:colOff>
      <xdr:row>79</xdr:row>
      <xdr:rowOff>103505</xdr:rowOff>
    </xdr:to>
    <xdr:sp macro="" textlink="">
      <xdr:nvSpPr>
        <xdr:cNvPr id="402" name="円/楕円 401"/>
        <xdr:cNvSpPr/>
      </xdr:nvSpPr>
      <xdr:spPr>
        <a:xfrm>
          <a:off x="12700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88282</xdr:rowOff>
    </xdr:from>
    <xdr:ext cx="762000" cy="259045"/>
    <xdr:sp macro="" textlink="">
      <xdr:nvSpPr>
        <xdr:cNvPr id="403" name="テキスト ボックス 402"/>
        <xdr:cNvSpPr txBox="1"/>
      </xdr:nvSpPr>
      <xdr:spPr>
        <a:xfrm>
          <a:off x="939800" y="1363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公債費以外に係る経常収支比率は，補助費や繰出金等の支出を抑制したことにより，類似団体平均を下回っているものの，</a:t>
          </a:r>
          <a:r>
            <a:rPr kumimoji="1" lang="ja-JP" altLang="ja-JP" sz="1300">
              <a:solidFill>
                <a:schemeClr val="dk1"/>
              </a:solidFill>
              <a:effectLst/>
              <a:latin typeface="+mn-lt"/>
              <a:ea typeface="+mn-ea"/>
              <a:cs typeface="+mn-cs"/>
            </a:rPr>
            <a:t>夢追いふるさと長島景観寄附事業（ふるさと納税）の報償費等</a:t>
          </a:r>
          <a:r>
            <a:rPr kumimoji="1" lang="ja-JP" altLang="en-US" sz="1300">
              <a:solidFill>
                <a:schemeClr val="dk1"/>
              </a:solidFill>
              <a:effectLst/>
              <a:latin typeface="+mn-lt"/>
              <a:ea typeface="+mn-ea"/>
              <a:cs typeface="+mn-cs"/>
            </a:rPr>
            <a:t>物件費の増により，</a:t>
          </a:r>
          <a:r>
            <a:rPr kumimoji="1" lang="ja-JP" altLang="en-US" sz="1300">
              <a:latin typeface="ＭＳ Ｐゴシック"/>
            </a:rPr>
            <a:t>今年度は若干増加している。今後は補助費や繰出金等の支出をさらに抑制し，減少傾向となるように努める。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31750</xdr:rowOff>
    </xdr:from>
    <xdr:to>
      <xdr:col>24</xdr:col>
      <xdr:colOff>31750</xdr:colOff>
      <xdr:row>75</xdr:row>
      <xdr:rowOff>127000</xdr:rowOff>
    </xdr:to>
    <xdr:cxnSp macro="">
      <xdr:nvCxnSpPr>
        <xdr:cNvPr id="436" name="直線コネクタ 435"/>
        <xdr:cNvCxnSpPr/>
      </xdr:nvCxnSpPr>
      <xdr:spPr>
        <a:xfrm>
          <a:off x="15671800" y="12890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143527</xdr:rowOff>
    </xdr:from>
    <xdr:ext cx="762000" cy="259045"/>
    <xdr:sp macro="" textlink="">
      <xdr:nvSpPr>
        <xdr:cNvPr id="437" name="公債費以外平均値テキスト"/>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31750</xdr:rowOff>
    </xdr:from>
    <xdr:to>
      <xdr:col>22</xdr:col>
      <xdr:colOff>565150</xdr:colOff>
      <xdr:row>75</xdr:row>
      <xdr:rowOff>62230</xdr:rowOff>
    </xdr:to>
    <xdr:cxnSp macro="">
      <xdr:nvCxnSpPr>
        <xdr:cNvPr id="439" name="直線コネクタ 438"/>
        <xdr:cNvCxnSpPr/>
      </xdr:nvCxnSpPr>
      <xdr:spPr>
        <a:xfrm flipV="1">
          <a:off x="14782800" y="12890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2557</xdr:rowOff>
    </xdr:from>
    <xdr:ext cx="736600" cy="259045"/>
    <xdr:sp macro="" textlink="">
      <xdr:nvSpPr>
        <xdr:cNvPr id="441" name="テキスト ボックス 440"/>
        <xdr:cNvSpPr txBox="1"/>
      </xdr:nvSpPr>
      <xdr:spPr>
        <a:xfrm>
          <a:off x="15290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xdr:rowOff>
    </xdr:from>
    <xdr:to>
      <xdr:col>21</xdr:col>
      <xdr:colOff>361950</xdr:colOff>
      <xdr:row>75</xdr:row>
      <xdr:rowOff>62230</xdr:rowOff>
    </xdr:to>
    <xdr:cxnSp macro="">
      <xdr:nvCxnSpPr>
        <xdr:cNvPr id="442" name="直線コネクタ 441"/>
        <xdr:cNvCxnSpPr/>
      </xdr:nvCxnSpPr>
      <xdr:spPr>
        <a:xfrm>
          <a:off x="13893800" y="12860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44" name="テキスト ボックス 443"/>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xdr:rowOff>
    </xdr:from>
    <xdr:to>
      <xdr:col>20</xdr:col>
      <xdr:colOff>158750</xdr:colOff>
      <xdr:row>75</xdr:row>
      <xdr:rowOff>107950</xdr:rowOff>
    </xdr:to>
    <xdr:cxnSp macro="">
      <xdr:nvCxnSpPr>
        <xdr:cNvPr id="445" name="直線コネクタ 444"/>
        <xdr:cNvCxnSpPr/>
      </xdr:nvCxnSpPr>
      <xdr:spPr>
        <a:xfrm flipV="1">
          <a:off x="13004800" y="128600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52088</xdr:rowOff>
    </xdr:from>
    <xdr:ext cx="762000" cy="259045"/>
    <xdr:sp macro="" textlink="">
      <xdr:nvSpPr>
        <xdr:cNvPr id="447" name="テキスト ボックス 446"/>
        <xdr:cNvSpPr txBox="1"/>
      </xdr:nvSpPr>
      <xdr:spPr>
        <a:xfrm>
          <a:off x="13512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33038</xdr:rowOff>
    </xdr:from>
    <xdr:ext cx="762000" cy="259045"/>
    <xdr:sp macro="" textlink="">
      <xdr:nvSpPr>
        <xdr:cNvPr id="449" name="テキスト ボックス 448"/>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76200</xdr:rowOff>
    </xdr:from>
    <xdr:to>
      <xdr:col>24</xdr:col>
      <xdr:colOff>82550</xdr:colOff>
      <xdr:row>76</xdr:row>
      <xdr:rowOff>6350</xdr:rowOff>
    </xdr:to>
    <xdr:sp macro="" textlink="">
      <xdr:nvSpPr>
        <xdr:cNvPr id="455" name="円/楕円 454"/>
        <xdr:cNvSpPr/>
      </xdr:nvSpPr>
      <xdr:spPr>
        <a:xfrm>
          <a:off x="16459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92727</xdr:rowOff>
    </xdr:from>
    <xdr:ext cx="762000" cy="259045"/>
    <xdr:sp macro="" textlink="">
      <xdr:nvSpPr>
        <xdr:cNvPr id="456" name="公債費以外該当値テキスト"/>
        <xdr:cNvSpPr txBox="1"/>
      </xdr:nvSpPr>
      <xdr:spPr>
        <a:xfrm>
          <a:off x="16598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152400</xdr:rowOff>
    </xdr:from>
    <xdr:to>
      <xdr:col>22</xdr:col>
      <xdr:colOff>615950</xdr:colOff>
      <xdr:row>75</xdr:row>
      <xdr:rowOff>82550</xdr:rowOff>
    </xdr:to>
    <xdr:sp macro="" textlink="">
      <xdr:nvSpPr>
        <xdr:cNvPr id="457" name="円/楕円 456"/>
        <xdr:cNvSpPr/>
      </xdr:nvSpPr>
      <xdr:spPr>
        <a:xfrm>
          <a:off x="15621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92727</xdr:rowOff>
    </xdr:from>
    <xdr:ext cx="736600" cy="259045"/>
    <xdr:sp macro="" textlink="">
      <xdr:nvSpPr>
        <xdr:cNvPr id="458" name="テキスト ボックス 457"/>
        <xdr:cNvSpPr txBox="1"/>
      </xdr:nvSpPr>
      <xdr:spPr>
        <a:xfrm>
          <a:off x="15290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11430</xdr:rowOff>
    </xdr:from>
    <xdr:to>
      <xdr:col>21</xdr:col>
      <xdr:colOff>412750</xdr:colOff>
      <xdr:row>75</xdr:row>
      <xdr:rowOff>113030</xdr:rowOff>
    </xdr:to>
    <xdr:sp macro="" textlink="">
      <xdr:nvSpPr>
        <xdr:cNvPr id="459" name="円/楕円 458"/>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123207</xdr:rowOff>
    </xdr:from>
    <xdr:ext cx="762000" cy="259045"/>
    <xdr:sp macro="" textlink="">
      <xdr:nvSpPr>
        <xdr:cNvPr id="460" name="テキスト ボックス 459"/>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121920</xdr:rowOff>
    </xdr:from>
    <xdr:to>
      <xdr:col>20</xdr:col>
      <xdr:colOff>209550</xdr:colOff>
      <xdr:row>75</xdr:row>
      <xdr:rowOff>52070</xdr:rowOff>
    </xdr:to>
    <xdr:sp macro="" textlink="">
      <xdr:nvSpPr>
        <xdr:cNvPr id="461" name="円/楕円 460"/>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62" name="テキスト ボックス 461"/>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57150</xdr:rowOff>
    </xdr:from>
    <xdr:to>
      <xdr:col>19</xdr:col>
      <xdr:colOff>6350</xdr:colOff>
      <xdr:row>75</xdr:row>
      <xdr:rowOff>158750</xdr:rowOff>
    </xdr:to>
    <xdr:sp macro="" textlink="">
      <xdr:nvSpPr>
        <xdr:cNvPr id="463" name="円/楕円 462"/>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168927</xdr:rowOff>
    </xdr:from>
    <xdr:ext cx="762000" cy="259045"/>
    <xdr:sp macro="" textlink="">
      <xdr:nvSpPr>
        <xdr:cNvPr id="464" name="テキスト ボックス 463"/>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鹿児島県長島町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168072</xdr:rowOff>
    </xdr:from>
    <xdr:to>
      <xdr:col>4</xdr:col>
      <xdr:colOff>1117600</xdr:colOff>
      <xdr:row>15</xdr:row>
      <xdr:rowOff>77307</xdr:rowOff>
    </xdr:to>
    <xdr:cxnSp macro="">
      <xdr:nvCxnSpPr>
        <xdr:cNvPr id="52" name="直線コネクタ 51"/>
        <xdr:cNvCxnSpPr/>
      </xdr:nvCxnSpPr>
      <xdr:spPr bwMode="auto">
        <a:xfrm flipV="1">
          <a:off x="5003800" y="2615997"/>
          <a:ext cx="647700" cy="80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83754</xdr:rowOff>
    </xdr:from>
    <xdr:ext cx="762000" cy="259045"/>
    <xdr:sp macro="" textlink="">
      <xdr:nvSpPr>
        <xdr:cNvPr id="53" name="人口1人当たり決算額の推移平均値テキスト130"/>
        <xdr:cNvSpPr txBox="1"/>
      </xdr:nvSpPr>
      <xdr:spPr>
        <a:xfrm>
          <a:off x="5740400" y="2874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77307</xdr:rowOff>
    </xdr:from>
    <xdr:to>
      <xdr:col>4</xdr:col>
      <xdr:colOff>469900</xdr:colOff>
      <xdr:row>15</xdr:row>
      <xdr:rowOff>138615</xdr:rowOff>
    </xdr:to>
    <xdr:cxnSp macro="">
      <xdr:nvCxnSpPr>
        <xdr:cNvPr id="55" name="直線コネクタ 54"/>
        <xdr:cNvCxnSpPr/>
      </xdr:nvCxnSpPr>
      <xdr:spPr bwMode="auto">
        <a:xfrm flipV="1">
          <a:off x="4305300" y="2696682"/>
          <a:ext cx="698500" cy="61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42083</xdr:rowOff>
    </xdr:from>
    <xdr:ext cx="736600" cy="259045"/>
    <xdr:sp macro="" textlink="">
      <xdr:nvSpPr>
        <xdr:cNvPr id="57" name="テキスト ボックス 56"/>
        <xdr:cNvSpPr txBox="1"/>
      </xdr:nvSpPr>
      <xdr:spPr>
        <a:xfrm>
          <a:off x="4622800" y="300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125912</xdr:rowOff>
    </xdr:from>
    <xdr:to>
      <xdr:col>3</xdr:col>
      <xdr:colOff>904875</xdr:colOff>
      <xdr:row>15</xdr:row>
      <xdr:rowOff>138615</xdr:rowOff>
    </xdr:to>
    <xdr:cxnSp macro="">
      <xdr:nvCxnSpPr>
        <xdr:cNvPr id="58" name="直線コネクタ 57"/>
        <xdr:cNvCxnSpPr/>
      </xdr:nvCxnSpPr>
      <xdr:spPr bwMode="auto">
        <a:xfrm>
          <a:off x="3606800" y="2745287"/>
          <a:ext cx="698500" cy="12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142624</xdr:rowOff>
    </xdr:from>
    <xdr:ext cx="762000" cy="259045"/>
    <xdr:sp macro="" textlink="">
      <xdr:nvSpPr>
        <xdr:cNvPr id="60" name="テキスト ボックス 59"/>
        <xdr:cNvSpPr txBox="1"/>
      </xdr:nvSpPr>
      <xdr:spPr>
        <a:xfrm>
          <a:off x="3924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58083</xdr:rowOff>
    </xdr:from>
    <xdr:to>
      <xdr:col>3</xdr:col>
      <xdr:colOff>206375</xdr:colOff>
      <xdr:row>15</xdr:row>
      <xdr:rowOff>125912</xdr:rowOff>
    </xdr:to>
    <xdr:cxnSp macro="">
      <xdr:nvCxnSpPr>
        <xdr:cNvPr id="61" name="直線コネクタ 60"/>
        <xdr:cNvCxnSpPr/>
      </xdr:nvCxnSpPr>
      <xdr:spPr bwMode="auto">
        <a:xfrm>
          <a:off x="2908300" y="2677458"/>
          <a:ext cx="698500" cy="67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169544</xdr:rowOff>
    </xdr:from>
    <xdr:ext cx="762000" cy="259045"/>
    <xdr:sp macro="" textlink="">
      <xdr:nvSpPr>
        <xdr:cNvPr id="63" name="テキスト ボックス 62"/>
        <xdr:cNvSpPr txBox="1"/>
      </xdr:nvSpPr>
      <xdr:spPr>
        <a:xfrm>
          <a:off x="32258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159943</xdr:rowOff>
    </xdr:from>
    <xdr:ext cx="762000" cy="259045"/>
    <xdr:sp macro="" textlink="">
      <xdr:nvSpPr>
        <xdr:cNvPr id="65" name="テキスト ボックス 64"/>
        <xdr:cNvSpPr txBox="1"/>
      </xdr:nvSpPr>
      <xdr:spPr>
        <a:xfrm>
          <a:off x="2527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117272</xdr:rowOff>
    </xdr:from>
    <xdr:to>
      <xdr:col>5</xdr:col>
      <xdr:colOff>34925</xdr:colOff>
      <xdr:row>15</xdr:row>
      <xdr:rowOff>47422</xdr:rowOff>
    </xdr:to>
    <xdr:sp macro="" textlink="">
      <xdr:nvSpPr>
        <xdr:cNvPr id="71" name="円/楕円 70"/>
        <xdr:cNvSpPr/>
      </xdr:nvSpPr>
      <xdr:spPr bwMode="auto">
        <a:xfrm>
          <a:off x="5600700" y="2565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133799</xdr:rowOff>
    </xdr:from>
    <xdr:ext cx="762000" cy="259045"/>
    <xdr:sp macro="" textlink="">
      <xdr:nvSpPr>
        <xdr:cNvPr id="72" name="人口1人当たり決算額の推移該当値テキスト130"/>
        <xdr:cNvSpPr txBox="1"/>
      </xdr:nvSpPr>
      <xdr:spPr>
        <a:xfrm>
          <a:off x="5740400" y="241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151,352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26507</xdr:rowOff>
    </xdr:from>
    <xdr:to>
      <xdr:col>4</xdr:col>
      <xdr:colOff>520700</xdr:colOff>
      <xdr:row>15</xdr:row>
      <xdr:rowOff>128107</xdr:rowOff>
    </xdr:to>
    <xdr:sp macro="" textlink="">
      <xdr:nvSpPr>
        <xdr:cNvPr id="73" name="円/楕円 72"/>
        <xdr:cNvSpPr/>
      </xdr:nvSpPr>
      <xdr:spPr bwMode="auto">
        <a:xfrm>
          <a:off x="4953000" y="264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138284</xdr:rowOff>
    </xdr:from>
    <xdr:ext cx="736600" cy="259045"/>
    <xdr:sp macro="" textlink="">
      <xdr:nvSpPr>
        <xdr:cNvPr id="74" name="テキスト ボックス 73"/>
        <xdr:cNvSpPr txBox="1"/>
      </xdr:nvSpPr>
      <xdr:spPr>
        <a:xfrm>
          <a:off x="4622800" y="241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143,940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87815</xdr:rowOff>
    </xdr:from>
    <xdr:to>
      <xdr:col>3</xdr:col>
      <xdr:colOff>955675</xdr:colOff>
      <xdr:row>16</xdr:row>
      <xdr:rowOff>17965</xdr:rowOff>
    </xdr:to>
    <xdr:sp macro="" textlink="">
      <xdr:nvSpPr>
        <xdr:cNvPr id="75" name="円/楕円 74"/>
        <xdr:cNvSpPr/>
      </xdr:nvSpPr>
      <xdr:spPr bwMode="auto">
        <a:xfrm>
          <a:off x="4254500" y="270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28142</xdr:rowOff>
    </xdr:from>
    <xdr:ext cx="762000" cy="259045"/>
    <xdr:sp macro="" textlink="">
      <xdr:nvSpPr>
        <xdr:cNvPr id="76" name="テキスト ボックス 75"/>
        <xdr:cNvSpPr txBox="1"/>
      </xdr:nvSpPr>
      <xdr:spPr>
        <a:xfrm>
          <a:off x="3924300" y="247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138,308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75112</xdr:rowOff>
    </xdr:from>
    <xdr:to>
      <xdr:col>3</xdr:col>
      <xdr:colOff>257175</xdr:colOff>
      <xdr:row>16</xdr:row>
      <xdr:rowOff>5262</xdr:rowOff>
    </xdr:to>
    <xdr:sp macro="" textlink="">
      <xdr:nvSpPr>
        <xdr:cNvPr id="77" name="円/楕円 76"/>
        <xdr:cNvSpPr/>
      </xdr:nvSpPr>
      <xdr:spPr bwMode="auto">
        <a:xfrm>
          <a:off x="3556000" y="2694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15439</xdr:rowOff>
    </xdr:from>
    <xdr:ext cx="762000" cy="259045"/>
    <xdr:sp macro="" textlink="">
      <xdr:nvSpPr>
        <xdr:cNvPr id="78" name="テキスト ボックス 77"/>
        <xdr:cNvSpPr txBox="1"/>
      </xdr:nvSpPr>
      <xdr:spPr>
        <a:xfrm>
          <a:off x="3225800" y="246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139,475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7283</xdr:rowOff>
    </xdr:from>
    <xdr:to>
      <xdr:col>2</xdr:col>
      <xdr:colOff>692150</xdr:colOff>
      <xdr:row>15</xdr:row>
      <xdr:rowOff>108883</xdr:rowOff>
    </xdr:to>
    <xdr:sp macro="" textlink="">
      <xdr:nvSpPr>
        <xdr:cNvPr id="79" name="円/楕円 78"/>
        <xdr:cNvSpPr/>
      </xdr:nvSpPr>
      <xdr:spPr bwMode="auto">
        <a:xfrm>
          <a:off x="2857500" y="2626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119060</xdr:rowOff>
    </xdr:from>
    <xdr:ext cx="762000" cy="259045"/>
    <xdr:sp macro="" textlink="">
      <xdr:nvSpPr>
        <xdr:cNvPr id="80" name="テキスト ボックス 79"/>
        <xdr:cNvSpPr txBox="1"/>
      </xdr:nvSpPr>
      <xdr:spPr>
        <a:xfrm>
          <a:off x="2527300" y="239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281019</xdr:rowOff>
    </xdr:from>
    <xdr:to>
      <xdr:col>4</xdr:col>
      <xdr:colOff>1117600</xdr:colOff>
      <xdr:row>35</xdr:row>
      <xdr:rowOff>342208</xdr:rowOff>
    </xdr:to>
    <xdr:cxnSp macro="">
      <xdr:nvCxnSpPr>
        <xdr:cNvPr id="114" name="直線コネクタ 113"/>
        <xdr:cNvCxnSpPr/>
      </xdr:nvCxnSpPr>
      <xdr:spPr bwMode="auto">
        <a:xfrm>
          <a:off x="5003800" y="6891369"/>
          <a:ext cx="647700" cy="6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124788</xdr:rowOff>
    </xdr:from>
    <xdr:ext cx="762000" cy="259045"/>
    <xdr:sp macro="" textlink="">
      <xdr:nvSpPr>
        <xdr:cNvPr id="115" name="人口1人当たり決算額の推移平均値テキスト445"/>
        <xdr:cNvSpPr txBox="1"/>
      </xdr:nvSpPr>
      <xdr:spPr>
        <a:xfrm>
          <a:off x="5740400" y="6735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281019</xdr:rowOff>
    </xdr:from>
    <xdr:to>
      <xdr:col>4</xdr:col>
      <xdr:colOff>469900</xdr:colOff>
      <xdr:row>35</xdr:row>
      <xdr:rowOff>289763</xdr:rowOff>
    </xdr:to>
    <xdr:cxnSp macro="">
      <xdr:nvCxnSpPr>
        <xdr:cNvPr id="117" name="直線コネクタ 116"/>
        <xdr:cNvCxnSpPr/>
      </xdr:nvCxnSpPr>
      <xdr:spPr bwMode="auto">
        <a:xfrm flipV="1">
          <a:off x="4305300" y="6891369"/>
          <a:ext cx="698500" cy="8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4157</xdr:rowOff>
    </xdr:from>
    <xdr:ext cx="736600" cy="259045"/>
    <xdr:sp macro="" textlink="">
      <xdr:nvSpPr>
        <xdr:cNvPr id="119" name="テキスト ボックス 118"/>
        <xdr:cNvSpPr txBox="1"/>
      </xdr:nvSpPr>
      <xdr:spPr>
        <a:xfrm>
          <a:off x="4622800" y="6957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235166</xdr:rowOff>
    </xdr:from>
    <xdr:to>
      <xdr:col>3</xdr:col>
      <xdr:colOff>904875</xdr:colOff>
      <xdr:row>35</xdr:row>
      <xdr:rowOff>289763</xdr:rowOff>
    </xdr:to>
    <xdr:cxnSp macro="">
      <xdr:nvCxnSpPr>
        <xdr:cNvPr id="120" name="直線コネクタ 119"/>
        <xdr:cNvCxnSpPr/>
      </xdr:nvCxnSpPr>
      <xdr:spPr bwMode="auto">
        <a:xfrm>
          <a:off x="3606800" y="6845516"/>
          <a:ext cx="698500" cy="54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313802</xdr:rowOff>
    </xdr:from>
    <xdr:ext cx="762000" cy="259045"/>
    <xdr:sp macro="" textlink="">
      <xdr:nvSpPr>
        <xdr:cNvPr id="122" name="テキスト ボックス 121"/>
        <xdr:cNvSpPr txBox="1"/>
      </xdr:nvSpPr>
      <xdr:spPr>
        <a:xfrm>
          <a:off x="3924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235166</xdr:rowOff>
    </xdr:from>
    <xdr:to>
      <xdr:col>3</xdr:col>
      <xdr:colOff>206375</xdr:colOff>
      <xdr:row>35</xdr:row>
      <xdr:rowOff>248386</xdr:rowOff>
    </xdr:to>
    <xdr:cxnSp macro="">
      <xdr:nvCxnSpPr>
        <xdr:cNvPr id="123" name="直線コネクタ 122"/>
        <xdr:cNvCxnSpPr/>
      </xdr:nvCxnSpPr>
      <xdr:spPr bwMode="auto">
        <a:xfrm flipV="1">
          <a:off x="2908300" y="6845516"/>
          <a:ext cx="698500" cy="1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237126</xdr:rowOff>
    </xdr:from>
    <xdr:ext cx="762000" cy="259045"/>
    <xdr:sp macro="" textlink="">
      <xdr:nvSpPr>
        <xdr:cNvPr id="125" name="テキスト ボックス 124"/>
        <xdr:cNvSpPr txBox="1"/>
      </xdr:nvSpPr>
      <xdr:spPr>
        <a:xfrm>
          <a:off x="32258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188930</xdr:rowOff>
    </xdr:from>
    <xdr:ext cx="762000" cy="259045"/>
    <xdr:sp macro="" textlink="">
      <xdr:nvSpPr>
        <xdr:cNvPr id="127" name="テキスト ボックス 126"/>
        <xdr:cNvSpPr txBox="1"/>
      </xdr:nvSpPr>
      <xdr:spPr>
        <a:xfrm>
          <a:off x="2527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291408</xdr:rowOff>
    </xdr:from>
    <xdr:to>
      <xdr:col>5</xdr:col>
      <xdr:colOff>34925</xdr:colOff>
      <xdr:row>36</xdr:row>
      <xdr:rowOff>50108</xdr:rowOff>
    </xdr:to>
    <xdr:sp macro="" textlink="">
      <xdr:nvSpPr>
        <xdr:cNvPr id="133" name="円/楕円 132"/>
        <xdr:cNvSpPr/>
      </xdr:nvSpPr>
      <xdr:spPr bwMode="auto">
        <a:xfrm>
          <a:off x="5600700" y="6901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263485</xdr:rowOff>
    </xdr:from>
    <xdr:ext cx="762000" cy="259045"/>
    <xdr:sp macro="" textlink="">
      <xdr:nvSpPr>
        <xdr:cNvPr id="134" name="人口1人当たり決算額の推移該当値テキスト445"/>
        <xdr:cNvSpPr txBox="1"/>
      </xdr:nvSpPr>
      <xdr:spPr>
        <a:xfrm>
          <a:off x="5740400" y="68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31,703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230219</xdr:rowOff>
    </xdr:from>
    <xdr:to>
      <xdr:col>4</xdr:col>
      <xdr:colOff>520700</xdr:colOff>
      <xdr:row>35</xdr:row>
      <xdr:rowOff>331819</xdr:rowOff>
    </xdr:to>
    <xdr:sp macro="" textlink="">
      <xdr:nvSpPr>
        <xdr:cNvPr id="135" name="円/楕円 134"/>
        <xdr:cNvSpPr/>
      </xdr:nvSpPr>
      <xdr:spPr bwMode="auto">
        <a:xfrm>
          <a:off x="4953000" y="684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341996</xdr:rowOff>
    </xdr:from>
    <xdr:ext cx="736600" cy="259045"/>
    <xdr:sp macro="" textlink="">
      <xdr:nvSpPr>
        <xdr:cNvPr id="136" name="テキスト ボックス 135"/>
        <xdr:cNvSpPr txBox="1"/>
      </xdr:nvSpPr>
      <xdr:spPr>
        <a:xfrm>
          <a:off x="4622800" y="660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34,915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238963</xdr:rowOff>
    </xdr:from>
    <xdr:to>
      <xdr:col>3</xdr:col>
      <xdr:colOff>955675</xdr:colOff>
      <xdr:row>35</xdr:row>
      <xdr:rowOff>340563</xdr:rowOff>
    </xdr:to>
    <xdr:sp macro="" textlink="">
      <xdr:nvSpPr>
        <xdr:cNvPr id="137" name="円/楕円 136"/>
        <xdr:cNvSpPr/>
      </xdr:nvSpPr>
      <xdr:spPr bwMode="auto">
        <a:xfrm>
          <a:off x="4254500" y="6849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325340</xdr:rowOff>
    </xdr:from>
    <xdr:ext cx="762000" cy="259045"/>
    <xdr:sp macro="" textlink="">
      <xdr:nvSpPr>
        <xdr:cNvPr id="138" name="テキスト ボックス 137"/>
        <xdr:cNvSpPr txBox="1"/>
      </xdr:nvSpPr>
      <xdr:spPr>
        <a:xfrm>
          <a:off x="3924300" y="69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184366</xdr:rowOff>
    </xdr:from>
    <xdr:to>
      <xdr:col>3</xdr:col>
      <xdr:colOff>257175</xdr:colOff>
      <xdr:row>35</xdr:row>
      <xdr:rowOff>285966</xdr:rowOff>
    </xdr:to>
    <xdr:sp macro="" textlink="">
      <xdr:nvSpPr>
        <xdr:cNvPr id="139" name="円/楕円 138"/>
        <xdr:cNvSpPr/>
      </xdr:nvSpPr>
      <xdr:spPr bwMode="auto">
        <a:xfrm>
          <a:off x="3556000" y="6794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270743</xdr:rowOff>
    </xdr:from>
    <xdr:ext cx="762000" cy="259045"/>
    <xdr:sp macro="" textlink="">
      <xdr:nvSpPr>
        <xdr:cNvPr id="140" name="テキスト ボックス 139"/>
        <xdr:cNvSpPr txBox="1"/>
      </xdr:nvSpPr>
      <xdr:spPr>
        <a:xfrm>
          <a:off x="3225800" y="688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197586</xdr:rowOff>
    </xdr:from>
    <xdr:to>
      <xdr:col>2</xdr:col>
      <xdr:colOff>692150</xdr:colOff>
      <xdr:row>35</xdr:row>
      <xdr:rowOff>299186</xdr:rowOff>
    </xdr:to>
    <xdr:sp macro="" textlink="">
      <xdr:nvSpPr>
        <xdr:cNvPr id="141" name="円/楕円 140"/>
        <xdr:cNvSpPr/>
      </xdr:nvSpPr>
      <xdr:spPr bwMode="auto">
        <a:xfrm>
          <a:off x="2857500" y="6807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283963</xdr:rowOff>
    </xdr:from>
    <xdr:ext cx="762000" cy="259045"/>
    <xdr:sp macro="" textlink="">
      <xdr:nvSpPr>
        <xdr:cNvPr id="142" name="テキスト ボックス 141"/>
        <xdr:cNvSpPr txBox="1"/>
      </xdr:nvSpPr>
      <xdr:spPr>
        <a:xfrm>
          <a:off x="2527300" y="68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鹿児島県長島町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10,793
10,743
116.18
12,065,429
11,317,533
574,393
5,567,173
14,324,948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166381</xdr:rowOff>
    </xdr:from>
    <xdr:to>
      <xdr:col>6</xdr:col>
      <xdr:colOff>511175</xdr:colOff>
      <xdr:row>31</xdr:row>
      <xdr:rowOff>169957</xdr:rowOff>
    </xdr:to>
    <xdr:cxnSp macro="">
      <xdr:nvCxnSpPr>
        <xdr:cNvPr id="63" name="直線コネクタ 62"/>
        <xdr:cNvCxnSpPr/>
      </xdr:nvCxnSpPr>
      <xdr:spPr>
        <a:xfrm flipV="1">
          <a:off x="3797300" y="5481331"/>
          <a:ext cx="8382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34408</xdr:rowOff>
    </xdr:from>
    <xdr:ext cx="534377" cy="259045"/>
    <xdr:sp macro="" textlink="">
      <xdr:nvSpPr>
        <xdr:cNvPr id="64" name="人件費平均値テキスト"/>
        <xdr:cNvSpPr txBox="1"/>
      </xdr:nvSpPr>
      <xdr:spPr>
        <a:xfrm>
          <a:off x="4686300" y="58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158870</xdr:rowOff>
    </xdr:from>
    <xdr:to>
      <xdr:col>5</xdr:col>
      <xdr:colOff>358775</xdr:colOff>
      <xdr:row>31</xdr:row>
      <xdr:rowOff>169957</xdr:rowOff>
    </xdr:to>
    <xdr:cxnSp macro="">
      <xdr:nvCxnSpPr>
        <xdr:cNvPr id="66" name="直線コネクタ 65"/>
        <xdr:cNvCxnSpPr/>
      </xdr:nvCxnSpPr>
      <xdr:spPr>
        <a:xfrm>
          <a:off x="2908300" y="5473820"/>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146700</xdr:rowOff>
    </xdr:from>
    <xdr:ext cx="534377" cy="259045"/>
    <xdr:sp macro="" textlink="">
      <xdr:nvSpPr>
        <xdr:cNvPr id="68" name="テキスト ボックス 67"/>
        <xdr:cNvSpPr txBox="1"/>
      </xdr:nvSpPr>
      <xdr:spPr>
        <a:xfrm>
          <a:off x="3530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158870</xdr:rowOff>
    </xdr:from>
    <xdr:to>
      <xdr:col>4</xdr:col>
      <xdr:colOff>155575</xdr:colOff>
      <xdr:row>32</xdr:row>
      <xdr:rowOff>45468</xdr:rowOff>
    </xdr:to>
    <xdr:cxnSp macro="">
      <xdr:nvCxnSpPr>
        <xdr:cNvPr id="69" name="直線コネクタ 68"/>
        <xdr:cNvCxnSpPr/>
      </xdr:nvCxnSpPr>
      <xdr:spPr>
        <a:xfrm flipV="1">
          <a:off x="2019300" y="5473820"/>
          <a:ext cx="889000" cy="5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37903</xdr:rowOff>
    </xdr:from>
    <xdr:ext cx="534377" cy="259045"/>
    <xdr:sp macro="" textlink="">
      <xdr:nvSpPr>
        <xdr:cNvPr id="71" name="テキスト ボックス 70"/>
        <xdr:cNvSpPr txBox="1"/>
      </xdr:nvSpPr>
      <xdr:spPr>
        <a:xfrm>
          <a:off x="2641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93392</xdr:rowOff>
    </xdr:from>
    <xdr:to>
      <xdr:col>2</xdr:col>
      <xdr:colOff>638175</xdr:colOff>
      <xdr:row>32</xdr:row>
      <xdr:rowOff>45468</xdr:rowOff>
    </xdr:to>
    <xdr:cxnSp macro="">
      <xdr:nvCxnSpPr>
        <xdr:cNvPr id="72" name="直線コネクタ 71"/>
        <xdr:cNvCxnSpPr/>
      </xdr:nvCxnSpPr>
      <xdr:spPr>
        <a:xfrm>
          <a:off x="1130300" y="5408342"/>
          <a:ext cx="889000" cy="1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65417</xdr:rowOff>
    </xdr:from>
    <xdr:ext cx="534377" cy="259045"/>
    <xdr:sp macro="" textlink="">
      <xdr:nvSpPr>
        <xdr:cNvPr id="74" name="テキスト ボックス 73"/>
        <xdr:cNvSpPr txBox="1"/>
      </xdr:nvSpPr>
      <xdr:spPr>
        <a:xfrm>
          <a:off x="1752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33004</xdr:rowOff>
    </xdr:from>
    <xdr:ext cx="534377" cy="259045"/>
    <xdr:sp macro="" textlink="">
      <xdr:nvSpPr>
        <xdr:cNvPr id="76" name="テキスト ボックス 75"/>
        <xdr:cNvSpPr txBox="1"/>
      </xdr:nvSpPr>
      <xdr:spPr>
        <a:xfrm>
          <a:off x="863111" y="5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115581</xdr:rowOff>
    </xdr:from>
    <xdr:to>
      <xdr:col>6</xdr:col>
      <xdr:colOff>561975</xdr:colOff>
      <xdr:row>32</xdr:row>
      <xdr:rowOff>45731</xdr:rowOff>
    </xdr:to>
    <xdr:sp macro="" textlink="">
      <xdr:nvSpPr>
        <xdr:cNvPr id="82" name="円/楕円 81"/>
        <xdr:cNvSpPr/>
      </xdr:nvSpPr>
      <xdr:spPr>
        <a:xfrm>
          <a:off x="4584700" y="54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138458</xdr:rowOff>
    </xdr:from>
    <xdr:ext cx="599010" cy="259045"/>
    <xdr:sp macro="" textlink="">
      <xdr:nvSpPr>
        <xdr:cNvPr id="83" name="人件費該当値テキスト"/>
        <xdr:cNvSpPr txBox="1"/>
      </xdr:nvSpPr>
      <xdr:spPr>
        <a:xfrm>
          <a:off x="4686300" y="528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119,866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119157</xdr:rowOff>
    </xdr:from>
    <xdr:to>
      <xdr:col>5</xdr:col>
      <xdr:colOff>409575</xdr:colOff>
      <xdr:row>32</xdr:row>
      <xdr:rowOff>49307</xdr:rowOff>
    </xdr:to>
    <xdr:sp macro="" textlink="">
      <xdr:nvSpPr>
        <xdr:cNvPr id="84" name="円/楕円 83"/>
        <xdr:cNvSpPr/>
      </xdr:nvSpPr>
      <xdr:spPr>
        <a:xfrm>
          <a:off x="3746500" y="543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65834</xdr:rowOff>
    </xdr:from>
    <xdr:ext cx="599010" cy="259045"/>
    <xdr:sp macro="" textlink="">
      <xdr:nvSpPr>
        <xdr:cNvPr id="85" name="テキスト ボックス 84"/>
        <xdr:cNvSpPr txBox="1"/>
      </xdr:nvSpPr>
      <xdr:spPr>
        <a:xfrm>
          <a:off x="3497794" y="520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119,647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108070</xdr:rowOff>
    </xdr:from>
    <xdr:to>
      <xdr:col>4</xdr:col>
      <xdr:colOff>206375</xdr:colOff>
      <xdr:row>32</xdr:row>
      <xdr:rowOff>38220</xdr:rowOff>
    </xdr:to>
    <xdr:sp macro="" textlink="">
      <xdr:nvSpPr>
        <xdr:cNvPr id="86" name="円/楕円 85"/>
        <xdr:cNvSpPr/>
      </xdr:nvSpPr>
      <xdr:spPr>
        <a:xfrm>
          <a:off x="2857500" y="542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54747</xdr:rowOff>
    </xdr:from>
    <xdr:ext cx="599010" cy="259045"/>
    <xdr:sp macro="" textlink="">
      <xdr:nvSpPr>
        <xdr:cNvPr id="87" name="テキスト ボックス 86"/>
        <xdr:cNvSpPr txBox="1"/>
      </xdr:nvSpPr>
      <xdr:spPr>
        <a:xfrm>
          <a:off x="2608794" y="519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120,326</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166118</xdr:rowOff>
    </xdr:from>
    <xdr:to>
      <xdr:col>3</xdr:col>
      <xdr:colOff>3175</xdr:colOff>
      <xdr:row>32</xdr:row>
      <xdr:rowOff>96268</xdr:rowOff>
    </xdr:to>
    <xdr:sp macro="" textlink="">
      <xdr:nvSpPr>
        <xdr:cNvPr id="88" name="円/楕円 87"/>
        <xdr:cNvSpPr/>
      </xdr:nvSpPr>
      <xdr:spPr>
        <a:xfrm>
          <a:off x="1968500" y="5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112795</xdr:rowOff>
    </xdr:from>
    <xdr:ext cx="599010" cy="259045"/>
    <xdr:sp macro="" textlink="">
      <xdr:nvSpPr>
        <xdr:cNvPr id="89" name="テキスト ボックス 88"/>
        <xdr:cNvSpPr txBox="1"/>
      </xdr:nvSpPr>
      <xdr:spPr>
        <a:xfrm>
          <a:off x="1719794" y="525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116,771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42592</xdr:rowOff>
    </xdr:from>
    <xdr:to>
      <xdr:col>1</xdr:col>
      <xdr:colOff>485775</xdr:colOff>
      <xdr:row>31</xdr:row>
      <xdr:rowOff>144192</xdr:rowOff>
    </xdr:to>
    <xdr:sp macro="" textlink="">
      <xdr:nvSpPr>
        <xdr:cNvPr id="90" name="円/楕円 89"/>
        <xdr:cNvSpPr/>
      </xdr:nvSpPr>
      <xdr:spPr>
        <a:xfrm>
          <a:off x="1079500" y="53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160719</xdr:rowOff>
    </xdr:from>
    <xdr:ext cx="599010" cy="259045"/>
    <xdr:sp macro="" textlink="">
      <xdr:nvSpPr>
        <xdr:cNvPr id="91" name="テキスト ボックス 90"/>
        <xdr:cNvSpPr txBox="1"/>
      </xdr:nvSpPr>
      <xdr:spPr>
        <a:xfrm>
          <a:off x="830794" y="513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67630</xdr:rowOff>
    </xdr:from>
    <xdr:to>
      <xdr:col>6</xdr:col>
      <xdr:colOff>511175</xdr:colOff>
      <xdr:row>56</xdr:row>
      <xdr:rowOff>93714</xdr:rowOff>
    </xdr:to>
    <xdr:cxnSp macro="">
      <xdr:nvCxnSpPr>
        <xdr:cNvPr id="120" name="直線コネクタ 119"/>
        <xdr:cNvCxnSpPr/>
      </xdr:nvCxnSpPr>
      <xdr:spPr>
        <a:xfrm flipV="1">
          <a:off x="3797300" y="9668830"/>
          <a:ext cx="8382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92462</xdr:rowOff>
    </xdr:from>
    <xdr:ext cx="599010" cy="259045"/>
    <xdr:sp macro="" textlink="">
      <xdr:nvSpPr>
        <xdr:cNvPr id="121" name="物件費平均値テキスト"/>
        <xdr:cNvSpPr txBox="1"/>
      </xdr:nvSpPr>
      <xdr:spPr>
        <a:xfrm>
          <a:off x="4686300" y="9693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93714</xdr:rowOff>
    </xdr:from>
    <xdr:to>
      <xdr:col>5</xdr:col>
      <xdr:colOff>358775</xdr:colOff>
      <xdr:row>57</xdr:row>
      <xdr:rowOff>7386</xdr:rowOff>
    </xdr:to>
    <xdr:cxnSp macro="">
      <xdr:nvCxnSpPr>
        <xdr:cNvPr id="123" name="直線コネクタ 122"/>
        <xdr:cNvCxnSpPr/>
      </xdr:nvCxnSpPr>
      <xdr:spPr>
        <a:xfrm flipV="1">
          <a:off x="2908300" y="9694914"/>
          <a:ext cx="889000" cy="8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87352</xdr:rowOff>
    </xdr:from>
    <xdr:ext cx="534377" cy="259045"/>
    <xdr:sp macro="" textlink="">
      <xdr:nvSpPr>
        <xdr:cNvPr id="125" name="テキスト ボックス 124"/>
        <xdr:cNvSpPr txBox="1"/>
      </xdr:nvSpPr>
      <xdr:spPr>
        <a:xfrm>
          <a:off x="3530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7325</xdr:rowOff>
    </xdr:from>
    <xdr:to>
      <xdr:col>4</xdr:col>
      <xdr:colOff>155575</xdr:colOff>
      <xdr:row>57</xdr:row>
      <xdr:rowOff>7386</xdr:rowOff>
    </xdr:to>
    <xdr:cxnSp macro="">
      <xdr:nvCxnSpPr>
        <xdr:cNvPr id="126" name="直線コネクタ 125"/>
        <xdr:cNvCxnSpPr/>
      </xdr:nvCxnSpPr>
      <xdr:spPr>
        <a:xfrm>
          <a:off x="2019300" y="9779975"/>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77930</xdr:rowOff>
    </xdr:from>
    <xdr:ext cx="534377" cy="259045"/>
    <xdr:sp macro="" textlink="">
      <xdr:nvSpPr>
        <xdr:cNvPr id="128" name="テキスト ボックス 127"/>
        <xdr:cNvSpPr txBox="1"/>
      </xdr:nvSpPr>
      <xdr:spPr>
        <a:xfrm>
          <a:off x="2641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7325</xdr:rowOff>
    </xdr:from>
    <xdr:to>
      <xdr:col>2</xdr:col>
      <xdr:colOff>638175</xdr:colOff>
      <xdr:row>57</xdr:row>
      <xdr:rowOff>36502</xdr:rowOff>
    </xdr:to>
    <xdr:cxnSp macro="">
      <xdr:nvCxnSpPr>
        <xdr:cNvPr id="129" name="直線コネクタ 128"/>
        <xdr:cNvCxnSpPr/>
      </xdr:nvCxnSpPr>
      <xdr:spPr>
        <a:xfrm flipV="1">
          <a:off x="1130300" y="9779975"/>
          <a:ext cx="889000" cy="2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96256</xdr:rowOff>
    </xdr:from>
    <xdr:ext cx="534377" cy="259045"/>
    <xdr:sp macro="" textlink="">
      <xdr:nvSpPr>
        <xdr:cNvPr id="131" name="テキスト ボックス 130"/>
        <xdr:cNvSpPr txBox="1"/>
      </xdr:nvSpPr>
      <xdr:spPr>
        <a:xfrm>
          <a:off x="1752111" y="98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107949</xdr:rowOff>
    </xdr:from>
    <xdr:ext cx="534377" cy="259045"/>
    <xdr:sp macro="" textlink="">
      <xdr:nvSpPr>
        <xdr:cNvPr id="133" name="テキスト ボックス 132"/>
        <xdr:cNvSpPr txBox="1"/>
      </xdr:nvSpPr>
      <xdr:spPr>
        <a:xfrm>
          <a:off x="863111" y="988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16830</xdr:rowOff>
    </xdr:from>
    <xdr:to>
      <xdr:col>6</xdr:col>
      <xdr:colOff>561975</xdr:colOff>
      <xdr:row>56</xdr:row>
      <xdr:rowOff>118430</xdr:rowOff>
    </xdr:to>
    <xdr:sp macro="" textlink="">
      <xdr:nvSpPr>
        <xdr:cNvPr id="139" name="円/楕円 138"/>
        <xdr:cNvSpPr/>
      </xdr:nvSpPr>
      <xdr:spPr>
        <a:xfrm>
          <a:off x="4584700" y="96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39707</xdr:rowOff>
    </xdr:from>
    <xdr:ext cx="599010" cy="259045"/>
    <xdr:sp macro="" textlink="">
      <xdr:nvSpPr>
        <xdr:cNvPr id="140" name="物件費該当値テキスト"/>
        <xdr:cNvSpPr txBox="1"/>
      </xdr:nvSpPr>
      <xdr:spPr>
        <a:xfrm>
          <a:off x="4686300" y="946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128,916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42914</xdr:rowOff>
    </xdr:from>
    <xdr:to>
      <xdr:col>5</xdr:col>
      <xdr:colOff>409575</xdr:colOff>
      <xdr:row>56</xdr:row>
      <xdr:rowOff>144514</xdr:rowOff>
    </xdr:to>
    <xdr:sp macro="" textlink="">
      <xdr:nvSpPr>
        <xdr:cNvPr id="141" name="円/楕円 140"/>
        <xdr:cNvSpPr/>
      </xdr:nvSpPr>
      <xdr:spPr>
        <a:xfrm>
          <a:off x="3746500" y="96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161041</xdr:rowOff>
    </xdr:from>
    <xdr:ext cx="599010" cy="259045"/>
    <xdr:sp macro="" textlink="">
      <xdr:nvSpPr>
        <xdr:cNvPr id="142" name="テキスト ボックス 141"/>
        <xdr:cNvSpPr txBox="1"/>
      </xdr:nvSpPr>
      <xdr:spPr>
        <a:xfrm>
          <a:off x="3497794" y="941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122,070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128036</xdr:rowOff>
    </xdr:from>
    <xdr:to>
      <xdr:col>4</xdr:col>
      <xdr:colOff>206375</xdr:colOff>
      <xdr:row>57</xdr:row>
      <xdr:rowOff>58186</xdr:rowOff>
    </xdr:to>
    <xdr:sp macro="" textlink="">
      <xdr:nvSpPr>
        <xdr:cNvPr id="143" name="円/楕円 142"/>
        <xdr:cNvSpPr/>
      </xdr:nvSpPr>
      <xdr:spPr>
        <a:xfrm>
          <a:off x="2857500" y="97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74713</xdr:rowOff>
    </xdr:from>
    <xdr:ext cx="534377" cy="259045"/>
    <xdr:sp macro="" textlink="">
      <xdr:nvSpPr>
        <xdr:cNvPr id="144" name="テキスト ボックス 143"/>
        <xdr:cNvSpPr txBox="1"/>
      </xdr:nvSpPr>
      <xdr:spPr>
        <a:xfrm>
          <a:off x="2641111" y="950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99,728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127975</xdr:rowOff>
    </xdr:from>
    <xdr:to>
      <xdr:col>3</xdr:col>
      <xdr:colOff>3175</xdr:colOff>
      <xdr:row>57</xdr:row>
      <xdr:rowOff>58125</xdr:rowOff>
    </xdr:to>
    <xdr:sp macro="" textlink="">
      <xdr:nvSpPr>
        <xdr:cNvPr id="145" name="円/楕円 144"/>
        <xdr:cNvSpPr/>
      </xdr:nvSpPr>
      <xdr:spPr>
        <a:xfrm>
          <a:off x="1968500" y="972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74652</xdr:rowOff>
    </xdr:from>
    <xdr:ext cx="534377" cy="259045"/>
    <xdr:sp macro="" textlink="">
      <xdr:nvSpPr>
        <xdr:cNvPr id="146" name="テキスト ボックス 145"/>
        <xdr:cNvSpPr txBox="1"/>
      </xdr:nvSpPr>
      <xdr:spPr>
        <a:xfrm>
          <a:off x="1752111" y="950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99,744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157152</xdr:rowOff>
    </xdr:from>
    <xdr:to>
      <xdr:col>1</xdr:col>
      <xdr:colOff>485775</xdr:colOff>
      <xdr:row>57</xdr:row>
      <xdr:rowOff>87302</xdr:rowOff>
    </xdr:to>
    <xdr:sp macro="" textlink="">
      <xdr:nvSpPr>
        <xdr:cNvPr id="147" name="円/楕円 146"/>
        <xdr:cNvSpPr/>
      </xdr:nvSpPr>
      <xdr:spPr>
        <a:xfrm>
          <a:off x="1079500" y="97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103829</xdr:rowOff>
    </xdr:from>
    <xdr:ext cx="534377" cy="259045"/>
    <xdr:sp macro="" textlink="">
      <xdr:nvSpPr>
        <xdr:cNvPr id="148" name="テキスト ボックス 147"/>
        <xdr:cNvSpPr txBox="1"/>
      </xdr:nvSpPr>
      <xdr:spPr>
        <a:xfrm>
          <a:off x="863111" y="953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78817</xdr:rowOff>
    </xdr:from>
    <xdr:to>
      <xdr:col>6</xdr:col>
      <xdr:colOff>511175</xdr:colOff>
      <xdr:row>77</xdr:row>
      <xdr:rowOff>84683</xdr:rowOff>
    </xdr:to>
    <xdr:cxnSp macro="">
      <xdr:nvCxnSpPr>
        <xdr:cNvPr id="177" name="直線コネクタ 176"/>
        <xdr:cNvCxnSpPr/>
      </xdr:nvCxnSpPr>
      <xdr:spPr>
        <a:xfrm>
          <a:off x="3797300" y="13280467"/>
          <a:ext cx="838200" cy="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106748</xdr:rowOff>
    </xdr:from>
    <xdr:ext cx="534377" cy="259045"/>
    <xdr:sp macro="" textlink="">
      <xdr:nvSpPr>
        <xdr:cNvPr id="178" name="維持補修費平均値テキスト"/>
        <xdr:cNvSpPr txBox="1"/>
      </xdr:nvSpPr>
      <xdr:spPr>
        <a:xfrm>
          <a:off x="4686300" y="1296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72720</xdr:rowOff>
    </xdr:from>
    <xdr:to>
      <xdr:col>5</xdr:col>
      <xdr:colOff>358775</xdr:colOff>
      <xdr:row>77</xdr:row>
      <xdr:rowOff>78817</xdr:rowOff>
    </xdr:to>
    <xdr:cxnSp macro="">
      <xdr:nvCxnSpPr>
        <xdr:cNvPr id="180" name="直線コネクタ 179"/>
        <xdr:cNvCxnSpPr/>
      </xdr:nvCxnSpPr>
      <xdr:spPr>
        <a:xfrm>
          <a:off x="2908300" y="13274370"/>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84269</xdr:rowOff>
    </xdr:from>
    <xdr:ext cx="469744" cy="259045"/>
    <xdr:sp macro="" textlink="">
      <xdr:nvSpPr>
        <xdr:cNvPr id="182" name="テキスト ボックス 181"/>
        <xdr:cNvSpPr txBox="1"/>
      </xdr:nvSpPr>
      <xdr:spPr>
        <a:xfrm>
          <a:off x="3562427"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72720</xdr:rowOff>
    </xdr:from>
    <xdr:to>
      <xdr:col>4</xdr:col>
      <xdr:colOff>155575</xdr:colOff>
      <xdr:row>77</xdr:row>
      <xdr:rowOff>103772</xdr:rowOff>
    </xdr:to>
    <xdr:cxnSp macro="">
      <xdr:nvCxnSpPr>
        <xdr:cNvPr id="183" name="直線コネクタ 182"/>
        <xdr:cNvCxnSpPr/>
      </xdr:nvCxnSpPr>
      <xdr:spPr>
        <a:xfrm flipV="1">
          <a:off x="2019300" y="13274370"/>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32148</xdr:rowOff>
    </xdr:from>
    <xdr:ext cx="534377" cy="259045"/>
    <xdr:sp macro="" textlink="">
      <xdr:nvSpPr>
        <xdr:cNvPr id="185" name="テキスト ボックス 184"/>
        <xdr:cNvSpPr txBox="1"/>
      </xdr:nvSpPr>
      <xdr:spPr>
        <a:xfrm>
          <a:off x="2641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64567</xdr:rowOff>
    </xdr:from>
    <xdr:to>
      <xdr:col>2</xdr:col>
      <xdr:colOff>638175</xdr:colOff>
      <xdr:row>77</xdr:row>
      <xdr:rowOff>103772</xdr:rowOff>
    </xdr:to>
    <xdr:cxnSp macro="">
      <xdr:nvCxnSpPr>
        <xdr:cNvPr id="186" name="直線コネクタ 185"/>
        <xdr:cNvCxnSpPr/>
      </xdr:nvCxnSpPr>
      <xdr:spPr>
        <a:xfrm>
          <a:off x="1130300" y="13266217"/>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53674</xdr:rowOff>
    </xdr:from>
    <xdr:ext cx="534377" cy="259045"/>
    <xdr:sp macro="" textlink="">
      <xdr:nvSpPr>
        <xdr:cNvPr id="188" name="テキスト ボックス 187"/>
        <xdr:cNvSpPr txBox="1"/>
      </xdr:nvSpPr>
      <xdr:spPr>
        <a:xfrm>
          <a:off x="1752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83240</xdr:rowOff>
    </xdr:from>
    <xdr:ext cx="469744" cy="259045"/>
    <xdr:sp macro="" textlink="">
      <xdr:nvSpPr>
        <xdr:cNvPr id="190" name="テキスト ボックス 189"/>
        <xdr:cNvSpPr txBox="1"/>
      </xdr:nvSpPr>
      <xdr:spPr>
        <a:xfrm>
          <a:off x="895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33883</xdr:rowOff>
    </xdr:from>
    <xdr:to>
      <xdr:col>6</xdr:col>
      <xdr:colOff>561975</xdr:colOff>
      <xdr:row>77</xdr:row>
      <xdr:rowOff>135483</xdr:rowOff>
    </xdr:to>
    <xdr:sp macro="" textlink="">
      <xdr:nvSpPr>
        <xdr:cNvPr id="196" name="円/楕円 195"/>
        <xdr:cNvSpPr/>
      </xdr:nvSpPr>
      <xdr:spPr>
        <a:xfrm>
          <a:off x="4584700" y="132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12310</xdr:rowOff>
    </xdr:from>
    <xdr:ext cx="469744" cy="259045"/>
    <xdr:sp macro="" textlink="">
      <xdr:nvSpPr>
        <xdr:cNvPr id="197" name="維持補修費該当値テキスト"/>
        <xdr:cNvSpPr txBox="1"/>
      </xdr:nvSpPr>
      <xdr:spPr>
        <a:xfrm>
          <a:off x="4686300" y="1321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28017</xdr:rowOff>
    </xdr:from>
    <xdr:to>
      <xdr:col>5</xdr:col>
      <xdr:colOff>409575</xdr:colOff>
      <xdr:row>77</xdr:row>
      <xdr:rowOff>129617</xdr:rowOff>
    </xdr:to>
    <xdr:sp macro="" textlink="">
      <xdr:nvSpPr>
        <xdr:cNvPr id="198" name="円/楕円 197"/>
        <xdr:cNvSpPr/>
      </xdr:nvSpPr>
      <xdr:spPr>
        <a:xfrm>
          <a:off x="3746500" y="13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120744</xdr:rowOff>
    </xdr:from>
    <xdr:ext cx="469744" cy="259045"/>
    <xdr:sp macro="" textlink="">
      <xdr:nvSpPr>
        <xdr:cNvPr id="199" name="テキスト ボックス 198"/>
        <xdr:cNvSpPr txBox="1"/>
      </xdr:nvSpPr>
      <xdr:spPr>
        <a:xfrm>
          <a:off x="3562427" y="1332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21920</xdr:rowOff>
    </xdr:from>
    <xdr:to>
      <xdr:col>4</xdr:col>
      <xdr:colOff>206375</xdr:colOff>
      <xdr:row>77</xdr:row>
      <xdr:rowOff>123520</xdr:rowOff>
    </xdr:to>
    <xdr:sp macro="" textlink="">
      <xdr:nvSpPr>
        <xdr:cNvPr id="200" name="円/楕円 199"/>
        <xdr:cNvSpPr/>
      </xdr:nvSpPr>
      <xdr:spPr>
        <a:xfrm>
          <a:off x="2857500" y="132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114647</xdr:rowOff>
    </xdr:from>
    <xdr:ext cx="469744" cy="259045"/>
    <xdr:sp macro="" textlink="">
      <xdr:nvSpPr>
        <xdr:cNvPr id="201" name="テキスト ボックス 200"/>
        <xdr:cNvSpPr txBox="1"/>
      </xdr:nvSpPr>
      <xdr:spPr>
        <a:xfrm>
          <a:off x="2673427" y="1331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52972</xdr:rowOff>
    </xdr:from>
    <xdr:to>
      <xdr:col>3</xdr:col>
      <xdr:colOff>3175</xdr:colOff>
      <xdr:row>77</xdr:row>
      <xdr:rowOff>154572</xdr:rowOff>
    </xdr:to>
    <xdr:sp macro="" textlink="">
      <xdr:nvSpPr>
        <xdr:cNvPr id="202" name="円/楕円 201"/>
        <xdr:cNvSpPr/>
      </xdr:nvSpPr>
      <xdr:spPr>
        <a:xfrm>
          <a:off x="1968500" y="132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145699</xdr:rowOff>
    </xdr:from>
    <xdr:ext cx="469744" cy="259045"/>
    <xdr:sp macro="" textlink="">
      <xdr:nvSpPr>
        <xdr:cNvPr id="203" name="テキスト ボックス 202"/>
        <xdr:cNvSpPr txBox="1"/>
      </xdr:nvSpPr>
      <xdr:spPr>
        <a:xfrm>
          <a:off x="1784427" y="1334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13767</xdr:rowOff>
    </xdr:from>
    <xdr:to>
      <xdr:col>1</xdr:col>
      <xdr:colOff>485775</xdr:colOff>
      <xdr:row>77</xdr:row>
      <xdr:rowOff>115367</xdr:rowOff>
    </xdr:to>
    <xdr:sp macro="" textlink="">
      <xdr:nvSpPr>
        <xdr:cNvPr id="204" name="円/楕円 203"/>
        <xdr:cNvSpPr/>
      </xdr:nvSpPr>
      <xdr:spPr>
        <a:xfrm>
          <a:off x="1079500" y="132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106494</xdr:rowOff>
    </xdr:from>
    <xdr:ext cx="469744" cy="259045"/>
    <xdr:sp macro="" textlink="">
      <xdr:nvSpPr>
        <xdr:cNvPr id="205" name="テキスト ボックス 204"/>
        <xdr:cNvSpPr txBox="1"/>
      </xdr:nvSpPr>
      <xdr:spPr>
        <a:xfrm>
          <a:off x="895427" y="1330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91960</xdr:rowOff>
    </xdr:from>
    <xdr:to>
      <xdr:col>6</xdr:col>
      <xdr:colOff>511175</xdr:colOff>
      <xdr:row>91</xdr:row>
      <xdr:rowOff>50140</xdr:rowOff>
    </xdr:to>
    <xdr:cxnSp macro="">
      <xdr:nvCxnSpPr>
        <xdr:cNvPr id="235" name="直線コネクタ 234"/>
        <xdr:cNvCxnSpPr/>
      </xdr:nvCxnSpPr>
      <xdr:spPr>
        <a:xfrm flipV="1">
          <a:off x="3797300" y="15522460"/>
          <a:ext cx="838200" cy="12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44035</xdr:rowOff>
    </xdr:from>
    <xdr:ext cx="534377" cy="259045"/>
    <xdr:sp macro="" textlink="">
      <xdr:nvSpPr>
        <xdr:cNvPr id="236" name="扶助費平均値テキスト"/>
        <xdr:cNvSpPr txBox="1"/>
      </xdr:nvSpPr>
      <xdr:spPr>
        <a:xfrm>
          <a:off x="4686300" y="16331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50140</xdr:rowOff>
    </xdr:from>
    <xdr:to>
      <xdr:col>5</xdr:col>
      <xdr:colOff>358775</xdr:colOff>
      <xdr:row>91</xdr:row>
      <xdr:rowOff>119368</xdr:rowOff>
    </xdr:to>
    <xdr:cxnSp macro="">
      <xdr:nvCxnSpPr>
        <xdr:cNvPr id="238" name="直線コネクタ 237"/>
        <xdr:cNvCxnSpPr/>
      </xdr:nvCxnSpPr>
      <xdr:spPr>
        <a:xfrm flipV="1">
          <a:off x="2908300" y="15652090"/>
          <a:ext cx="889000" cy="6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76128</xdr:rowOff>
    </xdr:from>
    <xdr:ext cx="534377" cy="259045"/>
    <xdr:sp macro="" textlink="">
      <xdr:nvSpPr>
        <xdr:cNvPr id="240" name="テキスト ボックス 239"/>
        <xdr:cNvSpPr txBox="1"/>
      </xdr:nvSpPr>
      <xdr:spPr>
        <a:xfrm>
          <a:off x="3530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119368</xdr:rowOff>
    </xdr:from>
    <xdr:to>
      <xdr:col>4</xdr:col>
      <xdr:colOff>155575</xdr:colOff>
      <xdr:row>92</xdr:row>
      <xdr:rowOff>81014</xdr:rowOff>
    </xdr:to>
    <xdr:cxnSp macro="">
      <xdr:nvCxnSpPr>
        <xdr:cNvPr id="241" name="直線コネクタ 240"/>
        <xdr:cNvCxnSpPr/>
      </xdr:nvCxnSpPr>
      <xdr:spPr>
        <a:xfrm flipV="1">
          <a:off x="2019300" y="15721318"/>
          <a:ext cx="889000" cy="13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128021</xdr:rowOff>
    </xdr:from>
    <xdr:ext cx="534377" cy="259045"/>
    <xdr:sp macro="" textlink="">
      <xdr:nvSpPr>
        <xdr:cNvPr id="243" name="テキスト ボックス 242"/>
        <xdr:cNvSpPr txBox="1"/>
      </xdr:nvSpPr>
      <xdr:spPr>
        <a:xfrm>
          <a:off x="2641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81014</xdr:rowOff>
    </xdr:from>
    <xdr:to>
      <xdr:col>2</xdr:col>
      <xdr:colOff>638175</xdr:colOff>
      <xdr:row>92</xdr:row>
      <xdr:rowOff>104839</xdr:rowOff>
    </xdr:to>
    <xdr:cxnSp macro="">
      <xdr:nvCxnSpPr>
        <xdr:cNvPr id="244" name="直線コネクタ 243"/>
        <xdr:cNvCxnSpPr/>
      </xdr:nvCxnSpPr>
      <xdr:spPr>
        <a:xfrm flipV="1">
          <a:off x="1130300" y="15854414"/>
          <a:ext cx="8890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36365</xdr:rowOff>
    </xdr:from>
    <xdr:ext cx="534377" cy="259045"/>
    <xdr:sp macro="" textlink="">
      <xdr:nvSpPr>
        <xdr:cNvPr id="246" name="テキスト ボックス 245"/>
        <xdr:cNvSpPr txBox="1"/>
      </xdr:nvSpPr>
      <xdr:spPr>
        <a:xfrm>
          <a:off x="1752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57357</xdr:rowOff>
    </xdr:from>
    <xdr:ext cx="534377" cy="259045"/>
    <xdr:sp macro="" textlink="">
      <xdr:nvSpPr>
        <xdr:cNvPr id="248" name="テキスト ボックス 247"/>
        <xdr:cNvSpPr txBox="1"/>
      </xdr:nvSpPr>
      <xdr:spPr>
        <a:xfrm>
          <a:off x="863111" y="1668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41160</xdr:rowOff>
    </xdr:from>
    <xdr:to>
      <xdr:col>6</xdr:col>
      <xdr:colOff>561975</xdr:colOff>
      <xdr:row>90</xdr:row>
      <xdr:rowOff>142760</xdr:rowOff>
    </xdr:to>
    <xdr:sp macro="" textlink="">
      <xdr:nvSpPr>
        <xdr:cNvPr id="254" name="円/楕円 253"/>
        <xdr:cNvSpPr/>
      </xdr:nvSpPr>
      <xdr:spPr>
        <a:xfrm>
          <a:off x="4584700" y="15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165637</xdr:rowOff>
    </xdr:from>
    <xdr:ext cx="599010" cy="259045"/>
    <xdr:sp macro="" textlink="">
      <xdr:nvSpPr>
        <xdr:cNvPr id="255" name="扶助費該当値テキスト"/>
        <xdr:cNvSpPr txBox="1"/>
      </xdr:nvSpPr>
      <xdr:spPr>
        <a:xfrm>
          <a:off x="4686300" y="1542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147,759</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170790</xdr:rowOff>
    </xdr:from>
    <xdr:to>
      <xdr:col>5</xdr:col>
      <xdr:colOff>409575</xdr:colOff>
      <xdr:row>91</xdr:row>
      <xdr:rowOff>100940</xdr:rowOff>
    </xdr:to>
    <xdr:sp macro="" textlink="">
      <xdr:nvSpPr>
        <xdr:cNvPr id="256" name="円/楕円 255"/>
        <xdr:cNvSpPr/>
      </xdr:nvSpPr>
      <xdr:spPr>
        <a:xfrm>
          <a:off x="3746500" y="156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117467</xdr:rowOff>
    </xdr:from>
    <xdr:ext cx="599010" cy="259045"/>
    <xdr:sp macro="" textlink="">
      <xdr:nvSpPr>
        <xdr:cNvPr id="257" name="テキスト ボックス 256"/>
        <xdr:cNvSpPr txBox="1"/>
      </xdr:nvSpPr>
      <xdr:spPr>
        <a:xfrm>
          <a:off x="3497794" y="153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137,552</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68568</xdr:rowOff>
    </xdr:from>
    <xdr:to>
      <xdr:col>4</xdr:col>
      <xdr:colOff>206375</xdr:colOff>
      <xdr:row>91</xdr:row>
      <xdr:rowOff>170168</xdr:rowOff>
    </xdr:to>
    <xdr:sp macro="" textlink="">
      <xdr:nvSpPr>
        <xdr:cNvPr id="258" name="円/楕円 257"/>
        <xdr:cNvSpPr/>
      </xdr:nvSpPr>
      <xdr:spPr>
        <a:xfrm>
          <a:off x="2857500" y="156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15245</xdr:rowOff>
    </xdr:from>
    <xdr:ext cx="599010" cy="259045"/>
    <xdr:sp macro="" textlink="">
      <xdr:nvSpPr>
        <xdr:cNvPr id="259" name="テキスト ボックス 258"/>
        <xdr:cNvSpPr txBox="1"/>
      </xdr:nvSpPr>
      <xdr:spPr>
        <a:xfrm>
          <a:off x="2608794" y="1544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132,101</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30214</xdr:rowOff>
    </xdr:from>
    <xdr:to>
      <xdr:col>3</xdr:col>
      <xdr:colOff>3175</xdr:colOff>
      <xdr:row>92</xdr:row>
      <xdr:rowOff>131814</xdr:rowOff>
    </xdr:to>
    <xdr:sp macro="" textlink="">
      <xdr:nvSpPr>
        <xdr:cNvPr id="260" name="円/楕円 259"/>
        <xdr:cNvSpPr/>
      </xdr:nvSpPr>
      <xdr:spPr>
        <a:xfrm>
          <a:off x="1968500" y="1580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148341</xdr:rowOff>
    </xdr:from>
    <xdr:ext cx="599010" cy="259045"/>
    <xdr:sp macro="" textlink="">
      <xdr:nvSpPr>
        <xdr:cNvPr id="261" name="テキスト ボックス 260"/>
        <xdr:cNvSpPr txBox="1"/>
      </xdr:nvSpPr>
      <xdr:spPr>
        <a:xfrm>
          <a:off x="1719794" y="155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121,621</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54039</xdr:rowOff>
    </xdr:from>
    <xdr:to>
      <xdr:col>1</xdr:col>
      <xdr:colOff>485775</xdr:colOff>
      <xdr:row>92</xdr:row>
      <xdr:rowOff>155639</xdr:rowOff>
    </xdr:to>
    <xdr:sp macro="" textlink="">
      <xdr:nvSpPr>
        <xdr:cNvPr id="262" name="円/楕円 261"/>
        <xdr:cNvSpPr/>
      </xdr:nvSpPr>
      <xdr:spPr>
        <a:xfrm>
          <a:off x="1079500" y="1582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716</xdr:rowOff>
    </xdr:from>
    <xdr:ext cx="599010" cy="259045"/>
    <xdr:sp macro="" textlink="">
      <xdr:nvSpPr>
        <xdr:cNvPr id="263" name="テキスト ボックス 262"/>
        <xdr:cNvSpPr txBox="1"/>
      </xdr:nvSpPr>
      <xdr:spPr>
        <a:xfrm>
          <a:off x="830794" y="1560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13821</xdr:rowOff>
    </xdr:from>
    <xdr:to>
      <xdr:col>15</xdr:col>
      <xdr:colOff>180975</xdr:colOff>
      <xdr:row>37</xdr:row>
      <xdr:rowOff>106606</xdr:rowOff>
    </xdr:to>
    <xdr:cxnSp macro="">
      <xdr:nvCxnSpPr>
        <xdr:cNvPr id="292" name="直線コネクタ 291"/>
        <xdr:cNvCxnSpPr/>
      </xdr:nvCxnSpPr>
      <xdr:spPr>
        <a:xfrm flipV="1">
          <a:off x="9639300" y="6357471"/>
          <a:ext cx="838200" cy="9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87610</xdr:rowOff>
    </xdr:from>
    <xdr:ext cx="599010" cy="259045"/>
    <xdr:sp macro="" textlink="">
      <xdr:nvSpPr>
        <xdr:cNvPr id="293" name="補助費等平均値テキスト"/>
        <xdr:cNvSpPr txBox="1"/>
      </xdr:nvSpPr>
      <xdr:spPr>
        <a:xfrm>
          <a:off x="10528300" y="6088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106606</xdr:rowOff>
    </xdr:from>
    <xdr:to>
      <xdr:col>14</xdr:col>
      <xdr:colOff>28575</xdr:colOff>
      <xdr:row>37</xdr:row>
      <xdr:rowOff>119808</xdr:rowOff>
    </xdr:to>
    <xdr:cxnSp macro="">
      <xdr:nvCxnSpPr>
        <xdr:cNvPr id="295" name="直線コネクタ 294"/>
        <xdr:cNvCxnSpPr/>
      </xdr:nvCxnSpPr>
      <xdr:spPr>
        <a:xfrm flipV="1">
          <a:off x="8750300" y="6450256"/>
          <a:ext cx="8890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28925</xdr:rowOff>
    </xdr:from>
    <xdr:ext cx="599010" cy="259045"/>
    <xdr:sp macro="" textlink="">
      <xdr:nvSpPr>
        <xdr:cNvPr id="297" name="テキスト ボックス 296"/>
        <xdr:cNvSpPr txBox="1"/>
      </xdr:nvSpPr>
      <xdr:spPr>
        <a:xfrm>
          <a:off x="9339794" y="602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119808</xdr:rowOff>
    </xdr:from>
    <xdr:to>
      <xdr:col>12</xdr:col>
      <xdr:colOff>511175</xdr:colOff>
      <xdr:row>37</xdr:row>
      <xdr:rowOff>146886</xdr:rowOff>
    </xdr:to>
    <xdr:cxnSp macro="">
      <xdr:nvCxnSpPr>
        <xdr:cNvPr id="298" name="直線コネクタ 297"/>
        <xdr:cNvCxnSpPr/>
      </xdr:nvCxnSpPr>
      <xdr:spPr>
        <a:xfrm flipV="1">
          <a:off x="7861300" y="6463458"/>
          <a:ext cx="889000" cy="2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76207</xdr:rowOff>
    </xdr:from>
    <xdr:ext cx="534377" cy="259045"/>
    <xdr:sp macro="" textlink="">
      <xdr:nvSpPr>
        <xdr:cNvPr id="300" name="テキスト ボックス 299"/>
        <xdr:cNvSpPr txBox="1"/>
      </xdr:nvSpPr>
      <xdr:spPr>
        <a:xfrm>
          <a:off x="8483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138123</xdr:rowOff>
    </xdr:from>
    <xdr:to>
      <xdr:col>11</xdr:col>
      <xdr:colOff>307975</xdr:colOff>
      <xdr:row>37</xdr:row>
      <xdr:rowOff>146886</xdr:rowOff>
    </xdr:to>
    <xdr:cxnSp macro="">
      <xdr:nvCxnSpPr>
        <xdr:cNvPr id="301" name="直線コネクタ 300"/>
        <xdr:cNvCxnSpPr/>
      </xdr:nvCxnSpPr>
      <xdr:spPr>
        <a:xfrm>
          <a:off x="6972300" y="6481773"/>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104748</xdr:rowOff>
    </xdr:from>
    <xdr:ext cx="534377" cy="259045"/>
    <xdr:sp macro="" textlink="">
      <xdr:nvSpPr>
        <xdr:cNvPr id="303" name="テキスト ボックス 302"/>
        <xdr:cNvSpPr txBox="1"/>
      </xdr:nvSpPr>
      <xdr:spPr>
        <a:xfrm>
          <a:off x="7594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109034</xdr:rowOff>
    </xdr:from>
    <xdr:ext cx="534377" cy="259045"/>
    <xdr:sp macro="" textlink="">
      <xdr:nvSpPr>
        <xdr:cNvPr id="305" name="テキスト ボックス 304"/>
        <xdr:cNvSpPr txBox="1"/>
      </xdr:nvSpPr>
      <xdr:spPr>
        <a:xfrm>
          <a:off x="6705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134471</xdr:rowOff>
    </xdr:from>
    <xdr:to>
      <xdr:col>15</xdr:col>
      <xdr:colOff>231775</xdr:colOff>
      <xdr:row>37</xdr:row>
      <xdr:rowOff>64621</xdr:rowOff>
    </xdr:to>
    <xdr:sp macro="" textlink="">
      <xdr:nvSpPr>
        <xdr:cNvPr id="311" name="円/楕円 310"/>
        <xdr:cNvSpPr/>
      </xdr:nvSpPr>
      <xdr:spPr>
        <a:xfrm>
          <a:off x="10426700" y="630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112898</xdr:rowOff>
    </xdr:from>
    <xdr:ext cx="534377" cy="259045"/>
    <xdr:sp macro="" textlink="">
      <xdr:nvSpPr>
        <xdr:cNvPr id="312" name="補助費等該当値テキスト"/>
        <xdr:cNvSpPr txBox="1"/>
      </xdr:nvSpPr>
      <xdr:spPr>
        <a:xfrm>
          <a:off x="10528300" y="628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98,039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55806</xdr:rowOff>
    </xdr:from>
    <xdr:to>
      <xdr:col>14</xdr:col>
      <xdr:colOff>79375</xdr:colOff>
      <xdr:row>37</xdr:row>
      <xdr:rowOff>157406</xdr:rowOff>
    </xdr:to>
    <xdr:sp macro="" textlink="">
      <xdr:nvSpPr>
        <xdr:cNvPr id="313" name="円/楕円 312"/>
        <xdr:cNvSpPr/>
      </xdr:nvSpPr>
      <xdr:spPr>
        <a:xfrm>
          <a:off x="9588500" y="63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148534</xdr:rowOff>
    </xdr:from>
    <xdr:ext cx="534377" cy="259045"/>
    <xdr:sp macro="" textlink="">
      <xdr:nvSpPr>
        <xdr:cNvPr id="314" name="テキスト ボックス 313"/>
        <xdr:cNvSpPr txBox="1"/>
      </xdr:nvSpPr>
      <xdr:spPr>
        <a:xfrm>
          <a:off x="9372111" y="649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73,686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69008</xdr:rowOff>
    </xdr:from>
    <xdr:to>
      <xdr:col>12</xdr:col>
      <xdr:colOff>561975</xdr:colOff>
      <xdr:row>37</xdr:row>
      <xdr:rowOff>170608</xdr:rowOff>
    </xdr:to>
    <xdr:sp macro="" textlink="">
      <xdr:nvSpPr>
        <xdr:cNvPr id="315" name="円/楕円 314"/>
        <xdr:cNvSpPr/>
      </xdr:nvSpPr>
      <xdr:spPr>
        <a:xfrm>
          <a:off x="8699500" y="641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161735</xdr:rowOff>
    </xdr:from>
    <xdr:ext cx="534377" cy="259045"/>
    <xdr:sp macro="" textlink="">
      <xdr:nvSpPr>
        <xdr:cNvPr id="316" name="テキスト ボックス 315"/>
        <xdr:cNvSpPr txBox="1"/>
      </xdr:nvSpPr>
      <xdr:spPr>
        <a:xfrm>
          <a:off x="8483111" y="650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96086</xdr:rowOff>
    </xdr:from>
    <xdr:to>
      <xdr:col>11</xdr:col>
      <xdr:colOff>358775</xdr:colOff>
      <xdr:row>38</xdr:row>
      <xdr:rowOff>26236</xdr:rowOff>
    </xdr:to>
    <xdr:sp macro="" textlink="">
      <xdr:nvSpPr>
        <xdr:cNvPr id="317" name="円/楕円 316"/>
        <xdr:cNvSpPr/>
      </xdr:nvSpPr>
      <xdr:spPr>
        <a:xfrm>
          <a:off x="7810500" y="64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17363</xdr:rowOff>
    </xdr:from>
    <xdr:ext cx="534377" cy="259045"/>
    <xdr:sp macro="" textlink="">
      <xdr:nvSpPr>
        <xdr:cNvPr id="318" name="テキスト ボックス 317"/>
        <xdr:cNvSpPr txBox="1"/>
      </xdr:nvSpPr>
      <xdr:spPr>
        <a:xfrm>
          <a:off x="7594111" y="653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87323</xdr:rowOff>
    </xdr:from>
    <xdr:to>
      <xdr:col>10</xdr:col>
      <xdr:colOff>155575</xdr:colOff>
      <xdr:row>38</xdr:row>
      <xdr:rowOff>17473</xdr:rowOff>
    </xdr:to>
    <xdr:sp macro="" textlink="">
      <xdr:nvSpPr>
        <xdr:cNvPr id="319" name="円/楕円 318"/>
        <xdr:cNvSpPr/>
      </xdr:nvSpPr>
      <xdr:spPr>
        <a:xfrm>
          <a:off x="6921500" y="64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8600</xdr:rowOff>
    </xdr:from>
    <xdr:ext cx="534377" cy="259045"/>
    <xdr:sp macro="" textlink="">
      <xdr:nvSpPr>
        <xdr:cNvPr id="320" name="テキスト ボックス 319"/>
        <xdr:cNvSpPr txBox="1"/>
      </xdr:nvSpPr>
      <xdr:spPr>
        <a:xfrm>
          <a:off x="6705111" y="652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168377</xdr:rowOff>
    </xdr:from>
    <xdr:to>
      <xdr:col>15</xdr:col>
      <xdr:colOff>180975</xdr:colOff>
      <xdr:row>58</xdr:row>
      <xdr:rowOff>12297</xdr:rowOff>
    </xdr:to>
    <xdr:cxnSp macro="">
      <xdr:nvCxnSpPr>
        <xdr:cNvPr id="349" name="直線コネクタ 348"/>
        <xdr:cNvCxnSpPr/>
      </xdr:nvCxnSpPr>
      <xdr:spPr>
        <a:xfrm flipV="1">
          <a:off x="9639300" y="9941027"/>
          <a:ext cx="838200" cy="1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61584</xdr:rowOff>
    </xdr:from>
    <xdr:ext cx="599010" cy="259045"/>
    <xdr:sp macro="" textlink="">
      <xdr:nvSpPr>
        <xdr:cNvPr id="350" name="普通建設事業費平均値テキスト"/>
        <xdr:cNvSpPr txBox="1"/>
      </xdr:nvSpPr>
      <xdr:spPr>
        <a:xfrm>
          <a:off x="10528300" y="10005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12297</xdr:rowOff>
    </xdr:from>
    <xdr:to>
      <xdr:col>14</xdr:col>
      <xdr:colOff>28575</xdr:colOff>
      <xdr:row>58</xdr:row>
      <xdr:rowOff>15388</xdr:rowOff>
    </xdr:to>
    <xdr:cxnSp macro="">
      <xdr:nvCxnSpPr>
        <xdr:cNvPr id="352" name="直線コネクタ 351"/>
        <xdr:cNvCxnSpPr/>
      </xdr:nvCxnSpPr>
      <xdr:spPr>
        <a:xfrm flipV="1">
          <a:off x="8750300" y="9956397"/>
          <a:ext cx="889000" cy="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14946</xdr:rowOff>
    </xdr:from>
    <xdr:ext cx="534377" cy="259045"/>
    <xdr:sp macro="" textlink="">
      <xdr:nvSpPr>
        <xdr:cNvPr id="354" name="テキスト ボックス 353"/>
        <xdr:cNvSpPr txBox="1"/>
      </xdr:nvSpPr>
      <xdr:spPr>
        <a:xfrm>
          <a:off x="9372111" y="101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9506</xdr:rowOff>
    </xdr:from>
    <xdr:to>
      <xdr:col>12</xdr:col>
      <xdr:colOff>511175</xdr:colOff>
      <xdr:row>58</xdr:row>
      <xdr:rowOff>15388</xdr:rowOff>
    </xdr:to>
    <xdr:cxnSp macro="">
      <xdr:nvCxnSpPr>
        <xdr:cNvPr id="355" name="直線コネクタ 354"/>
        <xdr:cNvCxnSpPr/>
      </xdr:nvCxnSpPr>
      <xdr:spPr>
        <a:xfrm>
          <a:off x="7861300" y="9953606"/>
          <a:ext cx="8890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157081</xdr:rowOff>
    </xdr:from>
    <xdr:ext cx="599010" cy="259045"/>
    <xdr:sp macro="" textlink="">
      <xdr:nvSpPr>
        <xdr:cNvPr id="357" name="テキスト ボックス 356"/>
        <xdr:cNvSpPr txBox="1"/>
      </xdr:nvSpPr>
      <xdr:spPr>
        <a:xfrm>
          <a:off x="8450794" y="1010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9506</xdr:rowOff>
    </xdr:from>
    <xdr:to>
      <xdr:col>11</xdr:col>
      <xdr:colOff>307975</xdr:colOff>
      <xdr:row>58</xdr:row>
      <xdr:rowOff>21689</xdr:rowOff>
    </xdr:to>
    <xdr:cxnSp macro="">
      <xdr:nvCxnSpPr>
        <xdr:cNvPr id="358" name="直線コネクタ 357"/>
        <xdr:cNvCxnSpPr/>
      </xdr:nvCxnSpPr>
      <xdr:spPr>
        <a:xfrm flipV="1">
          <a:off x="6972300" y="9953606"/>
          <a:ext cx="889000" cy="1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153755</xdr:rowOff>
    </xdr:from>
    <xdr:ext cx="599010" cy="259045"/>
    <xdr:sp macro="" textlink="">
      <xdr:nvSpPr>
        <xdr:cNvPr id="360" name="テキスト ボックス 359"/>
        <xdr:cNvSpPr txBox="1"/>
      </xdr:nvSpPr>
      <xdr:spPr>
        <a:xfrm>
          <a:off x="7561794" y="1009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170885</xdr:rowOff>
    </xdr:from>
    <xdr:ext cx="599010" cy="259045"/>
    <xdr:sp macro="" textlink="">
      <xdr:nvSpPr>
        <xdr:cNvPr id="362" name="テキスト ボックス 361"/>
        <xdr:cNvSpPr txBox="1"/>
      </xdr:nvSpPr>
      <xdr:spPr>
        <a:xfrm>
          <a:off x="6672794" y="101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117577</xdr:rowOff>
    </xdr:from>
    <xdr:to>
      <xdr:col>15</xdr:col>
      <xdr:colOff>231775</xdr:colOff>
      <xdr:row>58</xdr:row>
      <xdr:rowOff>47727</xdr:rowOff>
    </xdr:to>
    <xdr:sp macro="" textlink="">
      <xdr:nvSpPr>
        <xdr:cNvPr id="368" name="円/楕円 367"/>
        <xdr:cNvSpPr/>
      </xdr:nvSpPr>
      <xdr:spPr>
        <a:xfrm>
          <a:off x="10426700" y="98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140454</xdr:rowOff>
    </xdr:from>
    <xdr:ext cx="599010" cy="259045"/>
    <xdr:sp macro="" textlink="">
      <xdr:nvSpPr>
        <xdr:cNvPr id="369" name="普通建設事業費該当値テキスト"/>
        <xdr:cNvSpPr txBox="1"/>
      </xdr:nvSpPr>
      <xdr:spPr>
        <a:xfrm>
          <a:off x="10528300" y="974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287,367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132947</xdr:rowOff>
    </xdr:from>
    <xdr:to>
      <xdr:col>14</xdr:col>
      <xdr:colOff>79375</xdr:colOff>
      <xdr:row>58</xdr:row>
      <xdr:rowOff>63097</xdr:rowOff>
    </xdr:to>
    <xdr:sp macro="" textlink="">
      <xdr:nvSpPr>
        <xdr:cNvPr id="370" name="円/楕円 369"/>
        <xdr:cNvSpPr/>
      </xdr:nvSpPr>
      <xdr:spPr>
        <a:xfrm>
          <a:off x="9588500" y="990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79624</xdr:rowOff>
    </xdr:from>
    <xdr:ext cx="599010" cy="259045"/>
    <xdr:sp macro="" textlink="">
      <xdr:nvSpPr>
        <xdr:cNvPr id="371" name="テキスト ボックス 370"/>
        <xdr:cNvSpPr txBox="1"/>
      </xdr:nvSpPr>
      <xdr:spPr>
        <a:xfrm>
          <a:off x="9339794" y="968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267,196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136038</xdr:rowOff>
    </xdr:from>
    <xdr:to>
      <xdr:col>12</xdr:col>
      <xdr:colOff>561975</xdr:colOff>
      <xdr:row>58</xdr:row>
      <xdr:rowOff>66188</xdr:rowOff>
    </xdr:to>
    <xdr:sp macro="" textlink="">
      <xdr:nvSpPr>
        <xdr:cNvPr id="372" name="円/楕円 371"/>
        <xdr:cNvSpPr/>
      </xdr:nvSpPr>
      <xdr:spPr>
        <a:xfrm>
          <a:off x="8699500" y="99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82715</xdr:rowOff>
    </xdr:from>
    <xdr:ext cx="599010" cy="259045"/>
    <xdr:sp macro="" textlink="">
      <xdr:nvSpPr>
        <xdr:cNvPr id="373" name="テキスト ボックス 372"/>
        <xdr:cNvSpPr txBox="1"/>
      </xdr:nvSpPr>
      <xdr:spPr>
        <a:xfrm>
          <a:off x="8450794" y="968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263,139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130156</xdr:rowOff>
    </xdr:from>
    <xdr:to>
      <xdr:col>11</xdr:col>
      <xdr:colOff>358775</xdr:colOff>
      <xdr:row>58</xdr:row>
      <xdr:rowOff>60306</xdr:rowOff>
    </xdr:to>
    <xdr:sp macro="" textlink="">
      <xdr:nvSpPr>
        <xdr:cNvPr id="374" name="円/楕円 373"/>
        <xdr:cNvSpPr/>
      </xdr:nvSpPr>
      <xdr:spPr>
        <a:xfrm>
          <a:off x="7810500" y="99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76833</xdr:rowOff>
    </xdr:from>
    <xdr:ext cx="599010" cy="259045"/>
    <xdr:sp macro="" textlink="">
      <xdr:nvSpPr>
        <xdr:cNvPr id="375" name="テキスト ボックス 374"/>
        <xdr:cNvSpPr txBox="1"/>
      </xdr:nvSpPr>
      <xdr:spPr>
        <a:xfrm>
          <a:off x="7561794" y="967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270,858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142339</xdr:rowOff>
    </xdr:from>
    <xdr:to>
      <xdr:col>10</xdr:col>
      <xdr:colOff>155575</xdr:colOff>
      <xdr:row>58</xdr:row>
      <xdr:rowOff>72489</xdr:rowOff>
    </xdr:to>
    <xdr:sp macro="" textlink="">
      <xdr:nvSpPr>
        <xdr:cNvPr id="376" name="円/楕円 375"/>
        <xdr:cNvSpPr/>
      </xdr:nvSpPr>
      <xdr:spPr>
        <a:xfrm>
          <a:off x="6921500" y="991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89016</xdr:rowOff>
    </xdr:from>
    <xdr:ext cx="599010" cy="259045"/>
    <xdr:sp macro="" textlink="">
      <xdr:nvSpPr>
        <xdr:cNvPr id="377" name="テキスト ボックス 376"/>
        <xdr:cNvSpPr txBox="1"/>
      </xdr:nvSpPr>
      <xdr:spPr>
        <a:xfrm>
          <a:off x="6672794" y="969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147700</xdr:rowOff>
    </xdr:from>
    <xdr:to>
      <xdr:col>15</xdr:col>
      <xdr:colOff>180975</xdr:colOff>
      <xdr:row>78</xdr:row>
      <xdr:rowOff>9863</xdr:rowOff>
    </xdr:to>
    <xdr:cxnSp macro="">
      <xdr:nvCxnSpPr>
        <xdr:cNvPr id="404" name="直線コネクタ 403"/>
        <xdr:cNvCxnSpPr/>
      </xdr:nvCxnSpPr>
      <xdr:spPr>
        <a:xfrm>
          <a:off x="9639300" y="13349350"/>
          <a:ext cx="838200" cy="3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35233</xdr:rowOff>
    </xdr:from>
    <xdr:ext cx="534377" cy="259045"/>
    <xdr:sp macro="" textlink="">
      <xdr:nvSpPr>
        <xdr:cNvPr id="405" name="普通建設事業費 （ うち新規整備　）平均値テキスト"/>
        <xdr:cNvSpPr txBox="1"/>
      </xdr:nvSpPr>
      <xdr:spPr>
        <a:xfrm>
          <a:off x="10528300" y="1340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104360</xdr:rowOff>
    </xdr:from>
    <xdr:to>
      <xdr:col>14</xdr:col>
      <xdr:colOff>28575</xdr:colOff>
      <xdr:row>77</xdr:row>
      <xdr:rowOff>147700</xdr:rowOff>
    </xdr:to>
    <xdr:cxnSp macro="">
      <xdr:nvCxnSpPr>
        <xdr:cNvPr id="407" name="直線コネクタ 406"/>
        <xdr:cNvCxnSpPr/>
      </xdr:nvCxnSpPr>
      <xdr:spPr>
        <a:xfrm>
          <a:off x="8750300" y="13306010"/>
          <a:ext cx="889000" cy="4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146454</xdr:rowOff>
    </xdr:from>
    <xdr:ext cx="534377" cy="259045"/>
    <xdr:sp macro="" textlink="">
      <xdr:nvSpPr>
        <xdr:cNvPr id="409" name="テキスト ボックス 408"/>
        <xdr:cNvSpPr txBox="1"/>
      </xdr:nvSpPr>
      <xdr:spPr>
        <a:xfrm>
          <a:off x="9372111" y="1351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123285</xdr:rowOff>
    </xdr:from>
    <xdr:ext cx="534377" cy="259045"/>
    <xdr:sp macro="" textlink="">
      <xdr:nvSpPr>
        <xdr:cNvPr id="411" name="テキスト ボックス 410"/>
        <xdr:cNvSpPr txBox="1"/>
      </xdr:nvSpPr>
      <xdr:spPr>
        <a:xfrm>
          <a:off x="8483111" y="134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130513</xdr:rowOff>
    </xdr:from>
    <xdr:to>
      <xdr:col>15</xdr:col>
      <xdr:colOff>231775</xdr:colOff>
      <xdr:row>78</xdr:row>
      <xdr:rowOff>60663</xdr:rowOff>
    </xdr:to>
    <xdr:sp macro="" textlink="">
      <xdr:nvSpPr>
        <xdr:cNvPr id="417" name="円/楕円 416"/>
        <xdr:cNvSpPr/>
      </xdr:nvSpPr>
      <xdr:spPr>
        <a:xfrm>
          <a:off x="10426700" y="133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153390</xdr:rowOff>
    </xdr:from>
    <xdr:ext cx="599010" cy="259045"/>
    <xdr:sp macro="" textlink="">
      <xdr:nvSpPr>
        <xdr:cNvPr id="418" name="普通建設事業費 （ うち新規整備　）該当値テキスト"/>
        <xdr:cNvSpPr txBox="1"/>
      </xdr:nvSpPr>
      <xdr:spPr>
        <a:xfrm>
          <a:off x="10528300" y="1318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141,992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96900</xdr:rowOff>
    </xdr:from>
    <xdr:to>
      <xdr:col>14</xdr:col>
      <xdr:colOff>79375</xdr:colOff>
      <xdr:row>78</xdr:row>
      <xdr:rowOff>27050</xdr:rowOff>
    </xdr:to>
    <xdr:sp macro="" textlink="">
      <xdr:nvSpPr>
        <xdr:cNvPr id="419" name="円/楕円 418"/>
        <xdr:cNvSpPr/>
      </xdr:nvSpPr>
      <xdr:spPr>
        <a:xfrm>
          <a:off x="9588500" y="132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43577</xdr:rowOff>
    </xdr:from>
    <xdr:ext cx="599010" cy="259045"/>
    <xdr:sp macro="" textlink="">
      <xdr:nvSpPr>
        <xdr:cNvPr id="420" name="テキスト ボックス 419"/>
        <xdr:cNvSpPr txBox="1"/>
      </xdr:nvSpPr>
      <xdr:spPr>
        <a:xfrm>
          <a:off x="9339794" y="1307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178,751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53560</xdr:rowOff>
    </xdr:from>
    <xdr:to>
      <xdr:col>12</xdr:col>
      <xdr:colOff>561975</xdr:colOff>
      <xdr:row>77</xdr:row>
      <xdr:rowOff>155160</xdr:rowOff>
    </xdr:to>
    <xdr:sp macro="" textlink="">
      <xdr:nvSpPr>
        <xdr:cNvPr id="421" name="円/楕円 420"/>
        <xdr:cNvSpPr/>
      </xdr:nvSpPr>
      <xdr:spPr>
        <a:xfrm>
          <a:off x="8699500" y="1325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237</xdr:rowOff>
    </xdr:from>
    <xdr:ext cx="599010" cy="259045"/>
    <xdr:sp macro="" textlink="">
      <xdr:nvSpPr>
        <xdr:cNvPr id="422" name="テキスト ボックス 421"/>
        <xdr:cNvSpPr txBox="1"/>
      </xdr:nvSpPr>
      <xdr:spPr>
        <a:xfrm>
          <a:off x="8450794" y="1303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131990</xdr:rowOff>
    </xdr:from>
    <xdr:to>
      <xdr:col>15</xdr:col>
      <xdr:colOff>180975</xdr:colOff>
      <xdr:row>96</xdr:row>
      <xdr:rowOff>123287</xdr:rowOff>
    </xdr:to>
    <xdr:cxnSp macro="">
      <xdr:nvCxnSpPr>
        <xdr:cNvPr id="447" name="直線コネクタ 446"/>
        <xdr:cNvCxnSpPr/>
      </xdr:nvCxnSpPr>
      <xdr:spPr>
        <a:xfrm flipV="1">
          <a:off x="9639300" y="16248290"/>
          <a:ext cx="838200" cy="33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158515</xdr:rowOff>
    </xdr:from>
    <xdr:ext cx="534377" cy="259045"/>
    <xdr:sp macro="" textlink="">
      <xdr:nvSpPr>
        <xdr:cNvPr id="448" name="普通建設事業費 （ うち更新整備　）平均値テキスト"/>
        <xdr:cNvSpPr txBox="1"/>
      </xdr:nvSpPr>
      <xdr:spPr>
        <a:xfrm>
          <a:off x="10528300" y="16446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123287</xdr:rowOff>
    </xdr:from>
    <xdr:to>
      <xdr:col>14</xdr:col>
      <xdr:colOff>28575</xdr:colOff>
      <xdr:row>97</xdr:row>
      <xdr:rowOff>132339</xdr:rowOff>
    </xdr:to>
    <xdr:cxnSp macro="">
      <xdr:nvCxnSpPr>
        <xdr:cNvPr id="450" name="直線コネクタ 449"/>
        <xdr:cNvCxnSpPr/>
      </xdr:nvCxnSpPr>
      <xdr:spPr>
        <a:xfrm flipV="1">
          <a:off x="8750300" y="16582487"/>
          <a:ext cx="889000" cy="18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11371</xdr:rowOff>
    </xdr:from>
    <xdr:ext cx="534377" cy="259045"/>
    <xdr:sp macro="" textlink="">
      <xdr:nvSpPr>
        <xdr:cNvPr id="452" name="テキスト ボックス 451"/>
        <xdr:cNvSpPr txBox="1"/>
      </xdr:nvSpPr>
      <xdr:spPr>
        <a:xfrm>
          <a:off x="9372111" y="166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164794</xdr:rowOff>
    </xdr:from>
    <xdr:ext cx="534377" cy="259045"/>
    <xdr:sp macro="" textlink="">
      <xdr:nvSpPr>
        <xdr:cNvPr id="454" name="テキスト ボックス 453"/>
        <xdr:cNvSpPr txBox="1"/>
      </xdr:nvSpPr>
      <xdr:spPr>
        <a:xfrm>
          <a:off x="8483111" y="162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81190</xdr:rowOff>
    </xdr:from>
    <xdr:to>
      <xdr:col>15</xdr:col>
      <xdr:colOff>231775</xdr:colOff>
      <xdr:row>95</xdr:row>
      <xdr:rowOff>11340</xdr:rowOff>
    </xdr:to>
    <xdr:sp macro="" textlink="">
      <xdr:nvSpPr>
        <xdr:cNvPr id="460" name="円/楕円 459"/>
        <xdr:cNvSpPr/>
      </xdr:nvSpPr>
      <xdr:spPr>
        <a:xfrm>
          <a:off x="10426700" y="161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104067</xdr:rowOff>
    </xdr:from>
    <xdr:ext cx="599010" cy="259045"/>
    <xdr:sp macro="" textlink="">
      <xdr:nvSpPr>
        <xdr:cNvPr id="461" name="普通建設事業費 （ うち更新整備　）該当値テキスト"/>
        <xdr:cNvSpPr txBox="1"/>
      </xdr:nvSpPr>
      <xdr:spPr>
        <a:xfrm>
          <a:off x="10528300" y="1604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101,349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72487</xdr:rowOff>
    </xdr:from>
    <xdr:to>
      <xdr:col>14</xdr:col>
      <xdr:colOff>79375</xdr:colOff>
      <xdr:row>97</xdr:row>
      <xdr:rowOff>2637</xdr:rowOff>
    </xdr:to>
    <xdr:sp macro="" textlink="">
      <xdr:nvSpPr>
        <xdr:cNvPr id="462" name="円/楕円 461"/>
        <xdr:cNvSpPr/>
      </xdr:nvSpPr>
      <xdr:spPr>
        <a:xfrm>
          <a:off x="9588500" y="165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19164</xdr:rowOff>
    </xdr:from>
    <xdr:ext cx="534377" cy="259045"/>
    <xdr:sp macro="" textlink="">
      <xdr:nvSpPr>
        <xdr:cNvPr id="463" name="テキスト ボックス 462"/>
        <xdr:cNvSpPr txBox="1"/>
      </xdr:nvSpPr>
      <xdr:spPr>
        <a:xfrm>
          <a:off x="9372111" y="1630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81539</xdr:rowOff>
    </xdr:from>
    <xdr:to>
      <xdr:col>12</xdr:col>
      <xdr:colOff>561975</xdr:colOff>
      <xdr:row>98</xdr:row>
      <xdr:rowOff>11689</xdr:rowOff>
    </xdr:to>
    <xdr:sp macro="" textlink="">
      <xdr:nvSpPr>
        <xdr:cNvPr id="464" name="円/楕円 463"/>
        <xdr:cNvSpPr/>
      </xdr:nvSpPr>
      <xdr:spPr>
        <a:xfrm>
          <a:off x="8699500" y="16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2816</xdr:rowOff>
    </xdr:from>
    <xdr:ext cx="534377" cy="259045"/>
    <xdr:sp macro="" textlink="">
      <xdr:nvSpPr>
        <xdr:cNvPr id="465" name="テキスト ボックス 464"/>
        <xdr:cNvSpPr txBox="1"/>
      </xdr:nvSpPr>
      <xdr:spPr>
        <a:xfrm>
          <a:off x="8483111" y="1680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163017</xdr:rowOff>
    </xdr:from>
    <xdr:to>
      <xdr:col>23</xdr:col>
      <xdr:colOff>517525</xdr:colOff>
      <xdr:row>39</xdr:row>
      <xdr:rowOff>30254</xdr:rowOff>
    </xdr:to>
    <xdr:cxnSp macro="">
      <xdr:nvCxnSpPr>
        <xdr:cNvPr id="494" name="直線コネクタ 493"/>
        <xdr:cNvCxnSpPr/>
      </xdr:nvCxnSpPr>
      <xdr:spPr>
        <a:xfrm>
          <a:off x="15481300" y="6678117"/>
          <a:ext cx="838200" cy="3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43879</xdr:rowOff>
    </xdr:from>
    <xdr:to>
      <xdr:col>22</xdr:col>
      <xdr:colOff>365125</xdr:colOff>
      <xdr:row>38</xdr:row>
      <xdr:rowOff>163017</xdr:rowOff>
    </xdr:to>
    <xdr:cxnSp macro="">
      <xdr:nvCxnSpPr>
        <xdr:cNvPr id="497" name="直線コネクタ 496"/>
        <xdr:cNvCxnSpPr/>
      </xdr:nvCxnSpPr>
      <xdr:spPr>
        <a:xfrm>
          <a:off x="14592300" y="6558979"/>
          <a:ext cx="889000" cy="1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41960</xdr:rowOff>
    </xdr:from>
    <xdr:ext cx="469744" cy="259045"/>
    <xdr:sp macro="" textlink="">
      <xdr:nvSpPr>
        <xdr:cNvPr id="499" name="テキスト ボックス 498"/>
        <xdr:cNvSpPr txBox="1"/>
      </xdr:nvSpPr>
      <xdr:spPr>
        <a:xfrm>
          <a:off x="15246427" y="672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43879</xdr:rowOff>
    </xdr:from>
    <xdr:to>
      <xdr:col>21</xdr:col>
      <xdr:colOff>161925</xdr:colOff>
      <xdr:row>39</xdr:row>
      <xdr:rowOff>734</xdr:rowOff>
    </xdr:to>
    <xdr:cxnSp macro="">
      <xdr:nvCxnSpPr>
        <xdr:cNvPr id="500" name="直線コネクタ 499"/>
        <xdr:cNvCxnSpPr/>
      </xdr:nvCxnSpPr>
      <xdr:spPr>
        <a:xfrm flipV="1">
          <a:off x="13703300" y="6558979"/>
          <a:ext cx="889000" cy="12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141066</xdr:rowOff>
    </xdr:from>
    <xdr:ext cx="534377" cy="259045"/>
    <xdr:sp macro="" textlink="">
      <xdr:nvSpPr>
        <xdr:cNvPr id="502" name="テキスト ボックス 501"/>
        <xdr:cNvSpPr txBox="1"/>
      </xdr:nvSpPr>
      <xdr:spPr>
        <a:xfrm>
          <a:off x="14325111" y="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79159</xdr:rowOff>
    </xdr:from>
    <xdr:to>
      <xdr:col>19</xdr:col>
      <xdr:colOff>644525</xdr:colOff>
      <xdr:row>39</xdr:row>
      <xdr:rowOff>734</xdr:rowOff>
    </xdr:to>
    <xdr:cxnSp macro="">
      <xdr:nvCxnSpPr>
        <xdr:cNvPr id="503" name="直線コネクタ 502"/>
        <xdr:cNvCxnSpPr/>
      </xdr:nvCxnSpPr>
      <xdr:spPr>
        <a:xfrm>
          <a:off x="12814300" y="6594259"/>
          <a:ext cx="889000" cy="9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5" name="テキスト ボックス 504"/>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130604</xdr:rowOff>
    </xdr:from>
    <xdr:ext cx="534377" cy="259045"/>
    <xdr:sp macro="" textlink="">
      <xdr:nvSpPr>
        <xdr:cNvPr id="507" name="テキスト ボックス 506"/>
        <xdr:cNvSpPr txBox="1"/>
      </xdr:nvSpPr>
      <xdr:spPr>
        <a:xfrm>
          <a:off x="12547111" y="664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150904</xdr:rowOff>
    </xdr:from>
    <xdr:to>
      <xdr:col>23</xdr:col>
      <xdr:colOff>568325</xdr:colOff>
      <xdr:row>39</xdr:row>
      <xdr:rowOff>81054</xdr:rowOff>
    </xdr:to>
    <xdr:sp macro="" textlink="">
      <xdr:nvSpPr>
        <xdr:cNvPr id="513" name="円/楕円 512"/>
        <xdr:cNvSpPr/>
      </xdr:nvSpPr>
      <xdr:spPr>
        <a:xfrm>
          <a:off x="16268700" y="666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68912</xdr:rowOff>
    </xdr:from>
    <xdr:ext cx="469744" cy="259045"/>
    <xdr:sp macro="" textlink="">
      <xdr:nvSpPr>
        <xdr:cNvPr id="514" name="災害復旧事業費該当値テキスト"/>
        <xdr:cNvSpPr txBox="1"/>
      </xdr:nvSpPr>
      <xdr:spPr>
        <a:xfrm>
          <a:off x="16370300" y="658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112217</xdr:rowOff>
    </xdr:from>
    <xdr:to>
      <xdr:col>22</xdr:col>
      <xdr:colOff>415925</xdr:colOff>
      <xdr:row>39</xdr:row>
      <xdr:rowOff>42367</xdr:rowOff>
    </xdr:to>
    <xdr:sp macro="" textlink="">
      <xdr:nvSpPr>
        <xdr:cNvPr id="515" name="円/楕円 514"/>
        <xdr:cNvSpPr/>
      </xdr:nvSpPr>
      <xdr:spPr>
        <a:xfrm>
          <a:off x="15430500" y="66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58894</xdr:rowOff>
    </xdr:from>
    <xdr:ext cx="469744" cy="259045"/>
    <xdr:sp macro="" textlink="">
      <xdr:nvSpPr>
        <xdr:cNvPr id="516" name="テキスト ボックス 515"/>
        <xdr:cNvSpPr txBox="1"/>
      </xdr:nvSpPr>
      <xdr:spPr>
        <a:xfrm>
          <a:off x="15246427" y="640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164529</xdr:rowOff>
    </xdr:from>
    <xdr:to>
      <xdr:col>21</xdr:col>
      <xdr:colOff>212725</xdr:colOff>
      <xdr:row>38</xdr:row>
      <xdr:rowOff>94679</xdr:rowOff>
    </xdr:to>
    <xdr:sp macro="" textlink="">
      <xdr:nvSpPr>
        <xdr:cNvPr id="517" name="円/楕円 516"/>
        <xdr:cNvSpPr/>
      </xdr:nvSpPr>
      <xdr:spPr>
        <a:xfrm>
          <a:off x="14541500" y="65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111205</xdr:rowOff>
    </xdr:from>
    <xdr:ext cx="534377" cy="259045"/>
    <xdr:sp macro="" textlink="">
      <xdr:nvSpPr>
        <xdr:cNvPr id="518" name="テキスト ボックス 517"/>
        <xdr:cNvSpPr txBox="1"/>
      </xdr:nvSpPr>
      <xdr:spPr>
        <a:xfrm>
          <a:off x="14325111" y="628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121384</xdr:rowOff>
    </xdr:from>
    <xdr:to>
      <xdr:col>20</xdr:col>
      <xdr:colOff>9525</xdr:colOff>
      <xdr:row>39</xdr:row>
      <xdr:rowOff>51534</xdr:rowOff>
    </xdr:to>
    <xdr:sp macro="" textlink="">
      <xdr:nvSpPr>
        <xdr:cNvPr id="519" name="円/楕円 518"/>
        <xdr:cNvSpPr/>
      </xdr:nvSpPr>
      <xdr:spPr>
        <a:xfrm>
          <a:off x="13652500" y="663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42661</xdr:rowOff>
    </xdr:from>
    <xdr:ext cx="469744" cy="259045"/>
    <xdr:sp macro="" textlink="">
      <xdr:nvSpPr>
        <xdr:cNvPr id="520" name="テキスト ボックス 519"/>
        <xdr:cNvSpPr txBox="1"/>
      </xdr:nvSpPr>
      <xdr:spPr>
        <a:xfrm>
          <a:off x="13468427" y="672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28359</xdr:rowOff>
    </xdr:from>
    <xdr:to>
      <xdr:col>18</xdr:col>
      <xdr:colOff>492125</xdr:colOff>
      <xdr:row>38</xdr:row>
      <xdr:rowOff>129959</xdr:rowOff>
    </xdr:to>
    <xdr:sp macro="" textlink="">
      <xdr:nvSpPr>
        <xdr:cNvPr id="521" name="円/楕円 520"/>
        <xdr:cNvSpPr/>
      </xdr:nvSpPr>
      <xdr:spPr>
        <a:xfrm>
          <a:off x="12763500" y="654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146486</xdr:rowOff>
    </xdr:from>
    <xdr:ext cx="534377" cy="259045"/>
    <xdr:sp macro="" textlink="">
      <xdr:nvSpPr>
        <xdr:cNvPr id="522" name="テキスト ボックス 521"/>
        <xdr:cNvSpPr txBox="1"/>
      </xdr:nvSpPr>
      <xdr:spPr>
        <a:xfrm>
          <a:off x="12547111" y="63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100458</xdr:rowOff>
    </xdr:from>
    <xdr:to>
      <xdr:col>23</xdr:col>
      <xdr:colOff>517525</xdr:colOff>
      <xdr:row>74</xdr:row>
      <xdr:rowOff>102205</xdr:rowOff>
    </xdr:to>
    <xdr:cxnSp macro="">
      <xdr:nvCxnSpPr>
        <xdr:cNvPr id="598" name="直線コネクタ 597"/>
        <xdr:cNvCxnSpPr/>
      </xdr:nvCxnSpPr>
      <xdr:spPr>
        <a:xfrm>
          <a:off x="15481300" y="12787758"/>
          <a:ext cx="8382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36613</xdr:rowOff>
    </xdr:from>
    <xdr:ext cx="534377" cy="259045"/>
    <xdr:sp macro="" textlink="">
      <xdr:nvSpPr>
        <xdr:cNvPr id="599" name="公債費平均値テキスト"/>
        <xdr:cNvSpPr txBox="1"/>
      </xdr:nvSpPr>
      <xdr:spPr>
        <a:xfrm>
          <a:off x="16370300" y="13066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100458</xdr:rowOff>
    </xdr:from>
    <xdr:to>
      <xdr:col>22</xdr:col>
      <xdr:colOff>365125</xdr:colOff>
      <xdr:row>75</xdr:row>
      <xdr:rowOff>20403</xdr:rowOff>
    </xdr:to>
    <xdr:cxnSp macro="">
      <xdr:nvCxnSpPr>
        <xdr:cNvPr id="601" name="直線コネクタ 600"/>
        <xdr:cNvCxnSpPr/>
      </xdr:nvCxnSpPr>
      <xdr:spPr>
        <a:xfrm flipV="1">
          <a:off x="14592300" y="12787758"/>
          <a:ext cx="889000" cy="9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141202</xdr:rowOff>
    </xdr:from>
    <xdr:ext cx="534377" cy="259045"/>
    <xdr:sp macro="" textlink="">
      <xdr:nvSpPr>
        <xdr:cNvPr id="603" name="テキスト ボックス 602"/>
        <xdr:cNvSpPr txBox="1"/>
      </xdr:nvSpPr>
      <xdr:spPr>
        <a:xfrm>
          <a:off x="15214111" y="131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121513</xdr:rowOff>
    </xdr:from>
    <xdr:to>
      <xdr:col>21</xdr:col>
      <xdr:colOff>161925</xdr:colOff>
      <xdr:row>75</xdr:row>
      <xdr:rowOff>20403</xdr:rowOff>
    </xdr:to>
    <xdr:cxnSp macro="">
      <xdr:nvCxnSpPr>
        <xdr:cNvPr id="604" name="直線コネクタ 603"/>
        <xdr:cNvCxnSpPr/>
      </xdr:nvCxnSpPr>
      <xdr:spPr>
        <a:xfrm>
          <a:off x="13703300" y="12808813"/>
          <a:ext cx="889000" cy="7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93085</xdr:rowOff>
    </xdr:from>
    <xdr:ext cx="534377" cy="259045"/>
    <xdr:sp macro="" textlink="">
      <xdr:nvSpPr>
        <xdr:cNvPr id="606" name="テキスト ボックス 605"/>
        <xdr:cNvSpPr txBox="1"/>
      </xdr:nvSpPr>
      <xdr:spPr>
        <a:xfrm>
          <a:off x="14325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121513</xdr:rowOff>
    </xdr:from>
    <xdr:to>
      <xdr:col>19</xdr:col>
      <xdr:colOff>644525</xdr:colOff>
      <xdr:row>75</xdr:row>
      <xdr:rowOff>69250</xdr:rowOff>
    </xdr:to>
    <xdr:cxnSp macro="">
      <xdr:nvCxnSpPr>
        <xdr:cNvPr id="607" name="直線コネクタ 606"/>
        <xdr:cNvCxnSpPr/>
      </xdr:nvCxnSpPr>
      <xdr:spPr>
        <a:xfrm flipV="1">
          <a:off x="12814300" y="12808813"/>
          <a:ext cx="889000" cy="11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86611</xdr:rowOff>
    </xdr:from>
    <xdr:ext cx="534377" cy="259045"/>
    <xdr:sp macro="" textlink="">
      <xdr:nvSpPr>
        <xdr:cNvPr id="609" name="テキスト ボックス 608"/>
        <xdr:cNvSpPr txBox="1"/>
      </xdr:nvSpPr>
      <xdr:spPr>
        <a:xfrm>
          <a:off x="13436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76961</xdr:rowOff>
    </xdr:from>
    <xdr:ext cx="534377" cy="259045"/>
    <xdr:sp macro="" textlink="">
      <xdr:nvSpPr>
        <xdr:cNvPr id="611" name="テキスト ボックス 610"/>
        <xdr:cNvSpPr txBox="1"/>
      </xdr:nvSpPr>
      <xdr:spPr>
        <a:xfrm>
          <a:off x="12547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51405</xdr:rowOff>
    </xdr:from>
    <xdr:to>
      <xdr:col>23</xdr:col>
      <xdr:colOff>568325</xdr:colOff>
      <xdr:row>74</xdr:row>
      <xdr:rowOff>153005</xdr:rowOff>
    </xdr:to>
    <xdr:sp macro="" textlink="">
      <xdr:nvSpPr>
        <xdr:cNvPr id="617" name="円/楕円 616"/>
        <xdr:cNvSpPr/>
      </xdr:nvSpPr>
      <xdr:spPr>
        <a:xfrm>
          <a:off x="16268700" y="1273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74282</xdr:rowOff>
    </xdr:from>
    <xdr:ext cx="599010" cy="259045"/>
    <xdr:sp macro="" textlink="">
      <xdr:nvSpPr>
        <xdr:cNvPr id="618" name="公債費該当値テキスト"/>
        <xdr:cNvSpPr txBox="1"/>
      </xdr:nvSpPr>
      <xdr:spPr>
        <a:xfrm>
          <a:off x="16370300" y="1259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158,201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49658</xdr:rowOff>
    </xdr:from>
    <xdr:to>
      <xdr:col>22</xdr:col>
      <xdr:colOff>415925</xdr:colOff>
      <xdr:row>74</xdr:row>
      <xdr:rowOff>151258</xdr:rowOff>
    </xdr:to>
    <xdr:sp macro="" textlink="">
      <xdr:nvSpPr>
        <xdr:cNvPr id="619" name="円/楕円 618"/>
        <xdr:cNvSpPr/>
      </xdr:nvSpPr>
      <xdr:spPr>
        <a:xfrm>
          <a:off x="15430500" y="1273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167785</xdr:rowOff>
    </xdr:from>
    <xdr:ext cx="599010" cy="259045"/>
    <xdr:sp macro="" textlink="">
      <xdr:nvSpPr>
        <xdr:cNvPr id="620" name="テキスト ボックス 619"/>
        <xdr:cNvSpPr txBox="1"/>
      </xdr:nvSpPr>
      <xdr:spPr>
        <a:xfrm>
          <a:off x="15181794" y="1251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158,583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141053</xdr:rowOff>
    </xdr:from>
    <xdr:to>
      <xdr:col>21</xdr:col>
      <xdr:colOff>212725</xdr:colOff>
      <xdr:row>75</xdr:row>
      <xdr:rowOff>71203</xdr:rowOff>
    </xdr:to>
    <xdr:sp macro="" textlink="">
      <xdr:nvSpPr>
        <xdr:cNvPr id="621" name="円/楕円 620"/>
        <xdr:cNvSpPr/>
      </xdr:nvSpPr>
      <xdr:spPr>
        <a:xfrm>
          <a:off x="14541500" y="1282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87730</xdr:rowOff>
    </xdr:from>
    <xdr:ext cx="599010" cy="259045"/>
    <xdr:sp macro="" textlink="">
      <xdr:nvSpPr>
        <xdr:cNvPr id="622" name="テキスト ボックス 621"/>
        <xdr:cNvSpPr txBox="1"/>
      </xdr:nvSpPr>
      <xdr:spPr>
        <a:xfrm>
          <a:off x="14292794" y="1260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138,593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70713</xdr:rowOff>
    </xdr:from>
    <xdr:to>
      <xdr:col>20</xdr:col>
      <xdr:colOff>9525</xdr:colOff>
      <xdr:row>75</xdr:row>
      <xdr:rowOff>863</xdr:rowOff>
    </xdr:to>
    <xdr:sp macro="" textlink="">
      <xdr:nvSpPr>
        <xdr:cNvPr id="623" name="円/楕円 622"/>
        <xdr:cNvSpPr/>
      </xdr:nvSpPr>
      <xdr:spPr>
        <a:xfrm>
          <a:off x="13652500" y="1275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17390</xdr:rowOff>
    </xdr:from>
    <xdr:ext cx="599010" cy="259045"/>
    <xdr:sp macro="" textlink="">
      <xdr:nvSpPr>
        <xdr:cNvPr id="624" name="テキスト ボックス 623"/>
        <xdr:cNvSpPr txBox="1"/>
      </xdr:nvSpPr>
      <xdr:spPr>
        <a:xfrm>
          <a:off x="13403794" y="1253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153,978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18450</xdr:rowOff>
    </xdr:from>
    <xdr:to>
      <xdr:col>18</xdr:col>
      <xdr:colOff>492125</xdr:colOff>
      <xdr:row>75</xdr:row>
      <xdr:rowOff>120050</xdr:rowOff>
    </xdr:to>
    <xdr:sp macro="" textlink="">
      <xdr:nvSpPr>
        <xdr:cNvPr id="625" name="円/楕円 624"/>
        <xdr:cNvSpPr/>
      </xdr:nvSpPr>
      <xdr:spPr>
        <a:xfrm>
          <a:off x="12763500" y="1287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136577</xdr:rowOff>
    </xdr:from>
    <xdr:ext cx="599010" cy="259045"/>
    <xdr:sp macro="" textlink="">
      <xdr:nvSpPr>
        <xdr:cNvPr id="626" name="テキスト ボックス 625"/>
        <xdr:cNvSpPr txBox="1"/>
      </xdr:nvSpPr>
      <xdr:spPr>
        <a:xfrm>
          <a:off x="12514794" y="1265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159200</xdr:rowOff>
    </xdr:from>
    <xdr:to>
      <xdr:col>23</xdr:col>
      <xdr:colOff>517525</xdr:colOff>
      <xdr:row>99</xdr:row>
      <xdr:rowOff>9509</xdr:rowOff>
    </xdr:to>
    <xdr:cxnSp macro="">
      <xdr:nvCxnSpPr>
        <xdr:cNvPr id="657" name="直線コネクタ 656"/>
        <xdr:cNvCxnSpPr/>
      </xdr:nvCxnSpPr>
      <xdr:spPr>
        <a:xfrm>
          <a:off x="15481300" y="16789850"/>
          <a:ext cx="838200" cy="19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159200</xdr:rowOff>
    </xdr:from>
    <xdr:to>
      <xdr:col>22</xdr:col>
      <xdr:colOff>365125</xdr:colOff>
      <xdr:row>98</xdr:row>
      <xdr:rowOff>165466</xdr:rowOff>
    </xdr:to>
    <xdr:cxnSp macro="">
      <xdr:nvCxnSpPr>
        <xdr:cNvPr id="660" name="直線コネクタ 659"/>
        <xdr:cNvCxnSpPr/>
      </xdr:nvCxnSpPr>
      <xdr:spPr>
        <a:xfrm flipV="1">
          <a:off x="14592300" y="16789850"/>
          <a:ext cx="889000" cy="17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54039</xdr:rowOff>
    </xdr:from>
    <xdr:ext cx="534377" cy="259045"/>
    <xdr:sp macro="" textlink="">
      <xdr:nvSpPr>
        <xdr:cNvPr id="662" name="テキスト ボックス 661"/>
        <xdr:cNvSpPr txBox="1"/>
      </xdr:nvSpPr>
      <xdr:spPr>
        <a:xfrm>
          <a:off x="15214111" y="170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111465</xdr:rowOff>
    </xdr:from>
    <xdr:to>
      <xdr:col>21</xdr:col>
      <xdr:colOff>161925</xdr:colOff>
      <xdr:row>98</xdr:row>
      <xdr:rowOff>165466</xdr:rowOff>
    </xdr:to>
    <xdr:cxnSp macro="">
      <xdr:nvCxnSpPr>
        <xdr:cNvPr id="663" name="直線コネクタ 662"/>
        <xdr:cNvCxnSpPr/>
      </xdr:nvCxnSpPr>
      <xdr:spPr>
        <a:xfrm>
          <a:off x="13703300" y="16913565"/>
          <a:ext cx="889000" cy="5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51664</xdr:rowOff>
    </xdr:from>
    <xdr:ext cx="534377" cy="259045"/>
    <xdr:sp macro="" textlink="">
      <xdr:nvSpPr>
        <xdr:cNvPr id="665" name="テキスト ボックス 664"/>
        <xdr:cNvSpPr txBox="1"/>
      </xdr:nvSpPr>
      <xdr:spPr>
        <a:xfrm>
          <a:off x="14325111" y="170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111465</xdr:rowOff>
    </xdr:from>
    <xdr:to>
      <xdr:col>19</xdr:col>
      <xdr:colOff>644525</xdr:colOff>
      <xdr:row>99</xdr:row>
      <xdr:rowOff>10508</xdr:rowOff>
    </xdr:to>
    <xdr:cxnSp macro="">
      <xdr:nvCxnSpPr>
        <xdr:cNvPr id="666" name="直線コネクタ 665"/>
        <xdr:cNvCxnSpPr/>
      </xdr:nvCxnSpPr>
      <xdr:spPr>
        <a:xfrm flipV="1">
          <a:off x="12814300" y="16913565"/>
          <a:ext cx="889000" cy="7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32211</xdr:rowOff>
    </xdr:from>
    <xdr:ext cx="534377" cy="259045"/>
    <xdr:sp macro="" textlink="">
      <xdr:nvSpPr>
        <xdr:cNvPr id="668" name="テキスト ボックス 667"/>
        <xdr:cNvSpPr txBox="1"/>
      </xdr:nvSpPr>
      <xdr:spPr>
        <a:xfrm>
          <a:off x="13436111" y="1700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64169</xdr:rowOff>
    </xdr:from>
    <xdr:ext cx="534377" cy="259045"/>
    <xdr:sp macro="" textlink="">
      <xdr:nvSpPr>
        <xdr:cNvPr id="670" name="テキスト ボックス 669"/>
        <xdr:cNvSpPr txBox="1"/>
      </xdr:nvSpPr>
      <xdr:spPr>
        <a:xfrm>
          <a:off x="12547111" y="1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130159</xdr:rowOff>
    </xdr:from>
    <xdr:to>
      <xdr:col>23</xdr:col>
      <xdr:colOff>568325</xdr:colOff>
      <xdr:row>99</xdr:row>
      <xdr:rowOff>60309</xdr:rowOff>
    </xdr:to>
    <xdr:sp macro="" textlink="">
      <xdr:nvSpPr>
        <xdr:cNvPr id="676" name="円/楕円 675"/>
        <xdr:cNvSpPr/>
      </xdr:nvSpPr>
      <xdr:spPr>
        <a:xfrm>
          <a:off x="16268700" y="169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84325</xdr:rowOff>
    </xdr:from>
    <xdr:ext cx="534377" cy="259045"/>
    <xdr:sp macro="" textlink="">
      <xdr:nvSpPr>
        <xdr:cNvPr id="677" name="積立金該当値テキスト"/>
        <xdr:cNvSpPr txBox="1"/>
      </xdr:nvSpPr>
      <xdr:spPr>
        <a:xfrm>
          <a:off x="16370300" y="1688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108400</xdr:rowOff>
    </xdr:from>
    <xdr:to>
      <xdr:col>22</xdr:col>
      <xdr:colOff>415925</xdr:colOff>
      <xdr:row>98</xdr:row>
      <xdr:rowOff>38550</xdr:rowOff>
    </xdr:to>
    <xdr:sp macro="" textlink="">
      <xdr:nvSpPr>
        <xdr:cNvPr id="678" name="円/楕円 677"/>
        <xdr:cNvSpPr/>
      </xdr:nvSpPr>
      <xdr:spPr>
        <a:xfrm>
          <a:off x="15430500" y="1673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55077</xdr:rowOff>
    </xdr:from>
    <xdr:ext cx="534377" cy="259045"/>
    <xdr:sp macro="" textlink="">
      <xdr:nvSpPr>
        <xdr:cNvPr id="679" name="テキスト ボックス 678"/>
        <xdr:cNvSpPr txBox="1"/>
      </xdr:nvSpPr>
      <xdr:spPr>
        <a:xfrm>
          <a:off x="15214111" y="1651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86,529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114666</xdr:rowOff>
    </xdr:from>
    <xdr:to>
      <xdr:col>21</xdr:col>
      <xdr:colOff>212725</xdr:colOff>
      <xdr:row>99</xdr:row>
      <xdr:rowOff>44816</xdr:rowOff>
    </xdr:to>
    <xdr:sp macro="" textlink="">
      <xdr:nvSpPr>
        <xdr:cNvPr id="680" name="円/楕円 679"/>
        <xdr:cNvSpPr/>
      </xdr:nvSpPr>
      <xdr:spPr>
        <a:xfrm>
          <a:off x="14541500" y="1691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61343</xdr:rowOff>
    </xdr:from>
    <xdr:ext cx="534377" cy="259045"/>
    <xdr:sp macro="" textlink="">
      <xdr:nvSpPr>
        <xdr:cNvPr id="681" name="テキスト ボックス 680"/>
        <xdr:cNvSpPr txBox="1"/>
      </xdr:nvSpPr>
      <xdr:spPr>
        <a:xfrm>
          <a:off x="14325111" y="1669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60665</xdr:rowOff>
    </xdr:from>
    <xdr:to>
      <xdr:col>20</xdr:col>
      <xdr:colOff>9525</xdr:colOff>
      <xdr:row>98</xdr:row>
      <xdr:rowOff>162265</xdr:rowOff>
    </xdr:to>
    <xdr:sp macro="" textlink="">
      <xdr:nvSpPr>
        <xdr:cNvPr id="682" name="円/楕円 681"/>
        <xdr:cNvSpPr/>
      </xdr:nvSpPr>
      <xdr:spPr>
        <a:xfrm>
          <a:off x="13652500" y="168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7342</xdr:rowOff>
    </xdr:from>
    <xdr:ext cx="534377" cy="259045"/>
    <xdr:sp macro="" textlink="">
      <xdr:nvSpPr>
        <xdr:cNvPr id="683" name="テキスト ボックス 682"/>
        <xdr:cNvSpPr txBox="1"/>
      </xdr:nvSpPr>
      <xdr:spPr>
        <a:xfrm>
          <a:off x="13436111" y="1663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131158</xdr:rowOff>
    </xdr:from>
    <xdr:to>
      <xdr:col>18</xdr:col>
      <xdr:colOff>492125</xdr:colOff>
      <xdr:row>99</xdr:row>
      <xdr:rowOff>61308</xdr:rowOff>
    </xdr:to>
    <xdr:sp macro="" textlink="">
      <xdr:nvSpPr>
        <xdr:cNvPr id="684" name="円/楕円 683"/>
        <xdr:cNvSpPr/>
      </xdr:nvSpPr>
      <xdr:spPr>
        <a:xfrm>
          <a:off x="12763500" y="169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52435</xdr:rowOff>
    </xdr:from>
    <xdr:ext cx="534377" cy="259045"/>
    <xdr:sp macro="" textlink="">
      <xdr:nvSpPr>
        <xdr:cNvPr id="685" name="テキスト ボックス 684"/>
        <xdr:cNvSpPr txBox="1"/>
      </xdr:nvSpPr>
      <xdr:spPr>
        <a:xfrm>
          <a:off x="12547111" y="1702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167640</xdr:rowOff>
    </xdr:from>
    <xdr:to>
      <xdr:col>32</xdr:col>
      <xdr:colOff>187325</xdr:colOff>
      <xdr:row>38</xdr:row>
      <xdr:rowOff>169926</xdr:rowOff>
    </xdr:to>
    <xdr:cxnSp macro="">
      <xdr:nvCxnSpPr>
        <xdr:cNvPr id="714" name="直線コネクタ 713"/>
        <xdr:cNvCxnSpPr/>
      </xdr:nvCxnSpPr>
      <xdr:spPr>
        <a:xfrm flipV="1">
          <a:off x="21323300" y="668274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51706</xdr:rowOff>
    </xdr:from>
    <xdr:ext cx="469744" cy="259045"/>
    <xdr:sp macro="" textlink="">
      <xdr:nvSpPr>
        <xdr:cNvPr id="715" name="投資及び出資金平均値テキスト"/>
        <xdr:cNvSpPr txBox="1"/>
      </xdr:nvSpPr>
      <xdr:spPr>
        <a:xfrm>
          <a:off x="22212300" y="6395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169926</xdr:rowOff>
    </xdr:from>
    <xdr:to>
      <xdr:col>31</xdr:col>
      <xdr:colOff>34925</xdr:colOff>
      <xdr:row>38</xdr:row>
      <xdr:rowOff>171196</xdr:rowOff>
    </xdr:to>
    <xdr:cxnSp macro="">
      <xdr:nvCxnSpPr>
        <xdr:cNvPr id="717" name="直線コネクタ 716"/>
        <xdr:cNvCxnSpPr/>
      </xdr:nvCxnSpPr>
      <xdr:spPr>
        <a:xfrm flipV="1">
          <a:off x="20434300" y="6685026"/>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163085</xdr:rowOff>
    </xdr:from>
    <xdr:ext cx="378565" cy="259045"/>
    <xdr:sp macro="" textlink="">
      <xdr:nvSpPr>
        <xdr:cNvPr id="719" name="テキスト ボックス 718"/>
        <xdr:cNvSpPr txBox="1"/>
      </xdr:nvSpPr>
      <xdr:spPr>
        <a:xfrm>
          <a:off x="21134017" y="633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171196</xdr:rowOff>
    </xdr:from>
    <xdr:to>
      <xdr:col>29</xdr:col>
      <xdr:colOff>517525</xdr:colOff>
      <xdr:row>39</xdr:row>
      <xdr:rowOff>889</xdr:rowOff>
    </xdr:to>
    <xdr:cxnSp macro="">
      <xdr:nvCxnSpPr>
        <xdr:cNvPr id="720" name="直線コネクタ 719"/>
        <xdr:cNvCxnSpPr/>
      </xdr:nvCxnSpPr>
      <xdr:spPr>
        <a:xfrm flipV="1">
          <a:off x="19545300" y="668629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145178</xdr:rowOff>
    </xdr:from>
    <xdr:ext cx="469744" cy="259045"/>
    <xdr:sp macro="" textlink="">
      <xdr:nvSpPr>
        <xdr:cNvPr id="722" name="テキスト ボックス 721"/>
        <xdr:cNvSpPr txBox="1"/>
      </xdr:nvSpPr>
      <xdr:spPr>
        <a:xfrm>
          <a:off x="20199427" y="63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889</xdr:rowOff>
    </xdr:from>
    <xdr:to>
      <xdr:col>28</xdr:col>
      <xdr:colOff>314325</xdr:colOff>
      <xdr:row>39</xdr:row>
      <xdr:rowOff>3175</xdr:rowOff>
    </xdr:to>
    <xdr:cxnSp macro="">
      <xdr:nvCxnSpPr>
        <xdr:cNvPr id="723" name="直線コネクタ 722"/>
        <xdr:cNvCxnSpPr/>
      </xdr:nvCxnSpPr>
      <xdr:spPr>
        <a:xfrm flipV="1">
          <a:off x="18656300" y="668743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147464</xdr:rowOff>
    </xdr:from>
    <xdr:ext cx="469744" cy="259045"/>
    <xdr:sp macro="" textlink="">
      <xdr:nvSpPr>
        <xdr:cNvPr id="725" name="テキスト ボックス 724"/>
        <xdr:cNvSpPr txBox="1"/>
      </xdr:nvSpPr>
      <xdr:spPr>
        <a:xfrm>
          <a:off x="19310427" y="61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91203</xdr:rowOff>
    </xdr:from>
    <xdr:ext cx="469744" cy="259045"/>
    <xdr:sp macro="" textlink="">
      <xdr:nvSpPr>
        <xdr:cNvPr id="727" name="テキスト ボックス 726"/>
        <xdr:cNvSpPr txBox="1"/>
      </xdr:nvSpPr>
      <xdr:spPr>
        <a:xfrm>
          <a:off x="18421427" y="62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116840</xdr:rowOff>
    </xdr:from>
    <xdr:to>
      <xdr:col>32</xdr:col>
      <xdr:colOff>238125</xdr:colOff>
      <xdr:row>39</xdr:row>
      <xdr:rowOff>46990</xdr:rowOff>
    </xdr:to>
    <xdr:sp macro="" textlink="">
      <xdr:nvSpPr>
        <xdr:cNvPr id="733" name="円/楕円 732"/>
        <xdr:cNvSpPr/>
      </xdr:nvSpPr>
      <xdr:spPr>
        <a:xfrm>
          <a:off x="22110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31767</xdr:rowOff>
    </xdr:from>
    <xdr:ext cx="378565" cy="259045"/>
    <xdr:sp macro="" textlink="">
      <xdr:nvSpPr>
        <xdr:cNvPr id="734" name="投資及び出資金該当値テキスト"/>
        <xdr:cNvSpPr txBox="1"/>
      </xdr:nvSpPr>
      <xdr:spPr>
        <a:xfrm>
          <a:off x="22212300" y="6546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119126</xdr:rowOff>
    </xdr:from>
    <xdr:to>
      <xdr:col>31</xdr:col>
      <xdr:colOff>85725</xdr:colOff>
      <xdr:row>39</xdr:row>
      <xdr:rowOff>49276</xdr:rowOff>
    </xdr:to>
    <xdr:sp macro="" textlink="">
      <xdr:nvSpPr>
        <xdr:cNvPr id="735" name="円/楕円 734"/>
        <xdr:cNvSpPr/>
      </xdr:nvSpPr>
      <xdr:spPr>
        <a:xfrm>
          <a:off x="21272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40403</xdr:rowOff>
    </xdr:from>
    <xdr:ext cx="378565" cy="259045"/>
    <xdr:sp macro="" textlink="">
      <xdr:nvSpPr>
        <xdr:cNvPr id="736" name="テキスト ボックス 735"/>
        <xdr:cNvSpPr txBox="1"/>
      </xdr:nvSpPr>
      <xdr:spPr>
        <a:xfrm>
          <a:off x="21134017" y="6726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120396</xdr:rowOff>
    </xdr:from>
    <xdr:to>
      <xdr:col>29</xdr:col>
      <xdr:colOff>568325</xdr:colOff>
      <xdr:row>39</xdr:row>
      <xdr:rowOff>50546</xdr:rowOff>
    </xdr:to>
    <xdr:sp macro="" textlink="">
      <xdr:nvSpPr>
        <xdr:cNvPr id="737" name="円/楕円 736"/>
        <xdr:cNvSpPr/>
      </xdr:nvSpPr>
      <xdr:spPr>
        <a:xfrm>
          <a:off x="20383500" y="663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41673</xdr:rowOff>
    </xdr:from>
    <xdr:ext cx="378565" cy="259045"/>
    <xdr:sp macro="" textlink="">
      <xdr:nvSpPr>
        <xdr:cNvPr id="738" name="テキスト ボックス 737"/>
        <xdr:cNvSpPr txBox="1"/>
      </xdr:nvSpPr>
      <xdr:spPr>
        <a:xfrm>
          <a:off x="20245017" y="6728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121539</xdr:rowOff>
    </xdr:from>
    <xdr:to>
      <xdr:col>28</xdr:col>
      <xdr:colOff>365125</xdr:colOff>
      <xdr:row>39</xdr:row>
      <xdr:rowOff>51689</xdr:rowOff>
    </xdr:to>
    <xdr:sp macro="" textlink="">
      <xdr:nvSpPr>
        <xdr:cNvPr id="739" name="円/楕円 738"/>
        <xdr:cNvSpPr/>
      </xdr:nvSpPr>
      <xdr:spPr>
        <a:xfrm>
          <a:off x="19494500" y="66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42816</xdr:rowOff>
    </xdr:from>
    <xdr:ext cx="378565" cy="259045"/>
    <xdr:sp macro="" textlink="">
      <xdr:nvSpPr>
        <xdr:cNvPr id="740" name="テキスト ボックス 739"/>
        <xdr:cNvSpPr txBox="1"/>
      </xdr:nvSpPr>
      <xdr:spPr>
        <a:xfrm>
          <a:off x="19356017" y="6729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123825</xdr:rowOff>
    </xdr:from>
    <xdr:to>
      <xdr:col>27</xdr:col>
      <xdr:colOff>161925</xdr:colOff>
      <xdr:row>39</xdr:row>
      <xdr:rowOff>53975</xdr:rowOff>
    </xdr:to>
    <xdr:sp macro="" textlink="">
      <xdr:nvSpPr>
        <xdr:cNvPr id="741" name="円/楕円 740"/>
        <xdr:cNvSpPr/>
      </xdr:nvSpPr>
      <xdr:spPr>
        <a:xfrm>
          <a:off x="186055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45102</xdr:rowOff>
    </xdr:from>
    <xdr:ext cx="378565" cy="259045"/>
    <xdr:sp macro="" textlink="">
      <xdr:nvSpPr>
        <xdr:cNvPr id="742" name="テキスト ボックス 741"/>
        <xdr:cNvSpPr txBox="1"/>
      </xdr:nvSpPr>
      <xdr:spPr>
        <a:xfrm>
          <a:off x="18467017" y="6731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9" name="直線コネクタ 76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70" name="貸付金平均値テキスト"/>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2" name="直線コネクタ 77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4" name="テキスト ボックス 773"/>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5" name="直線コネクタ 77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6" name="フローチャート : 判断 775"/>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90555</xdr:rowOff>
    </xdr:from>
    <xdr:ext cx="469744" cy="259045"/>
    <xdr:sp macro="" textlink="">
      <xdr:nvSpPr>
        <xdr:cNvPr id="777" name="テキスト ボックス 776"/>
        <xdr:cNvSpPr txBox="1"/>
      </xdr:nvSpPr>
      <xdr:spPr>
        <a:xfrm>
          <a:off x="20199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8" name="直線コネクタ 77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9" name="フローチャート : 判断 778"/>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83926</xdr:rowOff>
    </xdr:from>
    <xdr:ext cx="469744" cy="259045"/>
    <xdr:sp macro="" textlink="">
      <xdr:nvSpPr>
        <xdr:cNvPr id="780" name="テキスト ボックス 779"/>
        <xdr:cNvSpPr txBox="1"/>
      </xdr:nvSpPr>
      <xdr:spPr>
        <a:xfrm>
          <a:off x="19310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1" name="フローチャート : 判断 780"/>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79491</xdr:rowOff>
    </xdr:from>
    <xdr:ext cx="469744" cy="259045"/>
    <xdr:sp macro="" textlink="">
      <xdr:nvSpPr>
        <xdr:cNvPr id="782" name="テキスト ボックス 781"/>
        <xdr:cNvSpPr txBox="1"/>
      </xdr:nvSpPr>
      <xdr:spPr>
        <a:xfrm>
          <a:off x="18421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8" name="円/楕円 78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0" name="円/楕円 78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1" name="テキスト ボックス 790"/>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2" name="円/楕円 79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3" name="テキスト ボックス 792"/>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4" name="円/楕円 79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5" name="テキスト ボックス 79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6" name="円/楕円 79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7" name="テキスト ボックス 79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39396</xdr:rowOff>
    </xdr:from>
    <xdr:to>
      <xdr:col>32</xdr:col>
      <xdr:colOff>187325</xdr:colOff>
      <xdr:row>76</xdr:row>
      <xdr:rowOff>45859</xdr:rowOff>
    </xdr:to>
    <xdr:cxnSp macro="">
      <xdr:nvCxnSpPr>
        <xdr:cNvPr id="827" name="直線コネクタ 826"/>
        <xdr:cNvCxnSpPr/>
      </xdr:nvCxnSpPr>
      <xdr:spPr>
        <a:xfrm flipV="1">
          <a:off x="21323300" y="13069596"/>
          <a:ext cx="838200" cy="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139031</xdr:rowOff>
    </xdr:from>
    <xdr:ext cx="534377" cy="259045"/>
    <xdr:sp macro="" textlink="">
      <xdr:nvSpPr>
        <xdr:cNvPr id="828" name="繰出金平均値テキスト"/>
        <xdr:cNvSpPr txBox="1"/>
      </xdr:nvSpPr>
      <xdr:spPr>
        <a:xfrm>
          <a:off x="22212300" y="1282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45859</xdr:rowOff>
    </xdr:from>
    <xdr:to>
      <xdr:col>31</xdr:col>
      <xdr:colOff>34925</xdr:colOff>
      <xdr:row>76</xdr:row>
      <xdr:rowOff>75185</xdr:rowOff>
    </xdr:to>
    <xdr:cxnSp macro="">
      <xdr:nvCxnSpPr>
        <xdr:cNvPr id="830" name="直線コネクタ 829"/>
        <xdr:cNvCxnSpPr/>
      </xdr:nvCxnSpPr>
      <xdr:spPr>
        <a:xfrm flipV="1">
          <a:off x="20434300" y="13076059"/>
          <a:ext cx="8890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75849</xdr:rowOff>
    </xdr:from>
    <xdr:ext cx="534377" cy="259045"/>
    <xdr:sp macro="" textlink="">
      <xdr:nvSpPr>
        <xdr:cNvPr id="832" name="テキスト ボックス 831"/>
        <xdr:cNvSpPr txBox="1"/>
      </xdr:nvSpPr>
      <xdr:spPr>
        <a:xfrm>
          <a:off x="21056111" y="127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75185</xdr:rowOff>
    </xdr:from>
    <xdr:to>
      <xdr:col>29</xdr:col>
      <xdr:colOff>517525</xdr:colOff>
      <xdr:row>76</xdr:row>
      <xdr:rowOff>100254</xdr:rowOff>
    </xdr:to>
    <xdr:cxnSp macro="">
      <xdr:nvCxnSpPr>
        <xdr:cNvPr id="833" name="直線コネクタ 832"/>
        <xdr:cNvCxnSpPr/>
      </xdr:nvCxnSpPr>
      <xdr:spPr>
        <a:xfrm flipV="1">
          <a:off x="19545300" y="13105385"/>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4" name="フローチャート : 判断 833"/>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72889</xdr:rowOff>
    </xdr:from>
    <xdr:ext cx="534377" cy="259045"/>
    <xdr:sp macro="" textlink="">
      <xdr:nvSpPr>
        <xdr:cNvPr id="835" name="テキスト ボックス 834"/>
        <xdr:cNvSpPr txBox="1"/>
      </xdr:nvSpPr>
      <xdr:spPr>
        <a:xfrm>
          <a:off x="20167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100254</xdr:rowOff>
    </xdr:from>
    <xdr:to>
      <xdr:col>28</xdr:col>
      <xdr:colOff>314325</xdr:colOff>
      <xdr:row>76</xdr:row>
      <xdr:rowOff>163525</xdr:rowOff>
    </xdr:to>
    <xdr:cxnSp macro="">
      <xdr:nvCxnSpPr>
        <xdr:cNvPr id="836" name="直線コネクタ 835"/>
        <xdr:cNvCxnSpPr/>
      </xdr:nvCxnSpPr>
      <xdr:spPr>
        <a:xfrm flipV="1">
          <a:off x="18656300" y="13130454"/>
          <a:ext cx="889000" cy="6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7" name="フローチャート : 判断 836"/>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110444</xdr:rowOff>
    </xdr:from>
    <xdr:ext cx="534377" cy="259045"/>
    <xdr:sp macro="" textlink="">
      <xdr:nvSpPr>
        <xdr:cNvPr id="838" name="テキスト ボックス 837"/>
        <xdr:cNvSpPr txBox="1"/>
      </xdr:nvSpPr>
      <xdr:spPr>
        <a:xfrm>
          <a:off x="19278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9" name="フローチャート : 判断 838"/>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129671</xdr:rowOff>
    </xdr:from>
    <xdr:ext cx="534377" cy="259045"/>
    <xdr:sp macro="" textlink="">
      <xdr:nvSpPr>
        <xdr:cNvPr id="840" name="テキスト ボックス 839"/>
        <xdr:cNvSpPr txBox="1"/>
      </xdr:nvSpPr>
      <xdr:spPr>
        <a:xfrm>
          <a:off x="18389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160046</xdr:rowOff>
    </xdr:from>
    <xdr:to>
      <xdr:col>32</xdr:col>
      <xdr:colOff>238125</xdr:colOff>
      <xdr:row>76</xdr:row>
      <xdr:rowOff>90196</xdr:rowOff>
    </xdr:to>
    <xdr:sp macro="" textlink="">
      <xdr:nvSpPr>
        <xdr:cNvPr id="846" name="円/楕円 845"/>
        <xdr:cNvSpPr/>
      </xdr:nvSpPr>
      <xdr:spPr>
        <a:xfrm>
          <a:off x="22110700" y="130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138473</xdr:rowOff>
    </xdr:from>
    <xdr:ext cx="534377" cy="259045"/>
    <xdr:sp macro="" textlink="">
      <xdr:nvSpPr>
        <xdr:cNvPr id="847" name="繰出金該当値テキスト"/>
        <xdr:cNvSpPr txBox="1"/>
      </xdr:nvSpPr>
      <xdr:spPr>
        <a:xfrm>
          <a:off x="22212300" y="1299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70,898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166509</xdr:rowOff>
    </xdr:from>
    <xdr:to>
      <xdr:col>31</xdr:col>
      <xdr:colOff>85725</xdr:colOff>
      <xdr:row>76</xdr:row>
      <xdr:rowOff>96659</xdr:rowOff>
    </xdr:to>
    <xdr:sp macro="" textlink="">
      <xdr:nvSpPr>
        <xdr:cNvPr id="848" name="円/楕円 847"/>
        <xdr:cNvSpPr/>
      </xdr:nvSpPr>
      <xdr:spPr>
        <a:xfrm>
          <a:off x="21272500" y="1302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87786</xdr:rowOff>
    </xdr:from>
    <xdr:ext cx="534377" cy="259045"/>
    <xdr:sp macro="" textlink="">
      <xdr:nvSpPr>
        <xdr:cNvPr id="849" name="テキスト ボックス 848"/>
        <xdr:cNvSpPr txBox="1"/>
      </xdr:nvSpPr>
      <xdr:spPr>
        <a:xfrm>
          <a:off x="21056111" y="1311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24385</xdr:rowOff>
    </xdr:from>
    <xdr:to>
      <xdr:col>29</xdr:col>
      <xdr:colOff>568325</xdr:colOff>
      <xdr:row>76</xdr:row>
      <xdr:rowOff>125985</xdr:rowOff>
    </xdr:to>
    <xdr:sp macro="" textlink="">
      <xdr:nvSpPr>
        <xdr:cNvPr id="850" name="円/楕円 849"/>
        <xdr:cNvSpPr/>
      </xdr:nvSpPr>
      <xdr:spPr>
        <a:xfrm>
          <a:off x="20383500" y="130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117112</xdr:rowOff>
    </xdr:from>
    <xdr:ext cx="534377" cy="259045"/>
    <xdr:sp macro="" textlink="">
      <xdr:nvSpPr>
        <xdr:cNvPr id="851" name="テキスト ボックス 850"/>
        <xdr:cNvSpPr txBox="1"/>
      </xdr:nvSpPr>
      <xdr:spPr>
        <a:xfrm>
          <a:off x="20167111" y="1314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49454</xdr:rowOff>
    </xdr:from>
    <xdr:to>
      <xdr:col>28</xdr:col>
      <xdr:colOff>365125</xdr:colOff>
      <xdr:row>76</xdr:row>
      <xdr:rowOff>151054</xdr:rowOff>
    </xdr:to>
    <xdr:sp macro="" textlink="">
      <xdr:nvSpPr>
        <xdr:cNvPr id="852" name="円/楕円 851"/>
        <xdr:cNvSpPr/>
      </xdr:nvSpPr>
      <xdr:spPr>
        <a:xfrm>
          <a:off x="19494500" y="1307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142181</xdr:rowOff>
    </xdr:from>
    <xdr:ext cx="534377" cy="259045"/>
    <xdr:sp macro="" textlink="">
      <xdr:nvSpPr>
        <xdr:cNvPr id="853" name="テキスト ボックス 852"/>
        <xdr:cNvSpPr txBox="1"/>
      </xdr:nvSpPr>
      <xdr:spPr>
        <a:xfrm>
          <a:off x="19278111" y="1317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112725</xdr:rowOff>
    </xdr:from>
    <xdr:to>
      <xdr:col>27</xdr:col>
      <xdr:colOff>161925</xdr:colOff>
      <xdr:row>77</xdr:row>
      <xdr:rowOff>42875</xdr:rowOff>
    </xdr:to>
    <xdr:sp macro="" textlink="">
      <xdr:nvSpPr>
        <xdr:cNvPr id="854" name="円/楕円 853"/>
        <xdr:cNvSpPr/>
      </xdr:nvSpPr>
      <xdr:spPr>
        <a:xfrm>
          <a:off x="18605500" y="131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34002</xdr:rowOff>
    </xdr:from>
    <xdr:ext cx="534377" cy="259045"/>
    <xdr:sp macro="" textlink="">
      <xdr:nvSpPr>
        <xdr:cNvPr id="855" name="テキスト ボックス 854"/>
        <xdr:cNvSpPr txBox="1"/>
      </xdr:nvSpPr>
      <xdr:spPr>
        <a:xfrm>
          <a:off x="18389111" y="132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9" name="テキスト ボックス 86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1" name="テキスト ボックス 87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3" name="テキスト ボックス 87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5" name="テキスト ボックス 87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2" name="フローチャート : 判断 89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3" name="テキスト ボックス 89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4" name="フローチャート : 判断 89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5" name="テキスト ボックス 89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8" name="テキスト ボックス 90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1,048,599</a:t>
          </a:r>
          <a:r>
            <a:rPr kumimoji="1" lang="ja-JP" altLang="ja-JP" sz="1300">
              <a:solidFill>
                <a:schemeClr val="dk1"/>
              </a:solidFill>
              <a:effectLst/>
              <a:latin typeface="+mn-lt"/>
              <a:ea typeface="+mn-ea"/>
              <a:cs typeface="+mn-cs"/>
            </a:rPr>
            <a:t>円となっている。</a:t>
          </a:r>
          <a:r>
            <a:rPr kumimoji="1" lang="ja-JP" altLang="en-US" sz="1300">
              <a:solidFill>
                <a:schemeClr val="dk1"/>
              </a:solidFill>
              <a:effectLst/>
              <a:latin typeface="+mn-lt"/>
              <a:ea typeface="+mn-ea"/>
              <a:cs typeface="+mn-cs"/>
            </a:rPr>
            <a:t>扶助費は一人当たり</a:t>
          </a:r>
          <a:r>
            <a:rPr kumimoji="1" lang="en-US" altLang="ja-JP" sz="1300">
              <a:solidFill>
                <a:schemeClr val="dk1"/>
              </a:solidFill>
              <a:effectLst/>
              <a:latin typeface="+mn-lt"/>
              <a:ea typeface="+mn-ea"/>
              <a:cs typeface="+mn-cs"/>
            </a:rPr>
            <a:t>147,759</a:t>
          </a:r>
          <a:r>
            <a:rPr kumimoji="1" lang="ja-JP" altLang="en-US" sz="1300">
              <a:solidFill>
                <a:schemeClr val="dk1"/>
              </a:solidFill>
              <a:effectLst/>
              <a:latin typeface="+mn-lt"/>
              <a:ea typeface="+mn-ea"/>
              <a:cs typeface="+mn-cs"/>
            </a:rPr>
            <a:t>円で，類似団体と比較し高い水準にあり，主な増加の理由は臨時福祉給付金支給事業（</a:t>
          </a:r>
          <a:r>
            <a:rPr kumimoji="1" lang="en-US" altLang="ja-JP" sz="1300">
              <a:solidFill>
                <a:schemeClr val="dk1"/>
              </a:solidFill>
              <a:effectLst/>
              <a:latin typeface="+mn-lt"/>
              <a:ea typeface="+mn-ea"/>
              <a:cs typeface="+mn-cs"/>
            </a:rPr>
            <a:t>73</a:t>
          </a:r>
          <a:r>
            <a:rPr kumimoji="1" lang="ja-JP" altLang="en-US" sz="1300">
              <a:solidFill>
                <a:schemeClr val="dk1"/>
              </a:solidFill>
              <a:effectLst/>
              <a:latin typeface="+mn-lt"/>
              <a:ea typeface="+mn-ea"/>
              <a:cs typeface="+mn-cs"/>
            </a:rPr>
            <a:t>百万円）の実施によるものであるが，障害者自立支援給付事業等の社会保障に関する費用の増加も影響している。普通建設事業費については，防災行政無線整備事業（</a:t>
          </a:r>
          <a:r>
            <a:rPr kumimoji="1" lang="en-US" altLang="ja-JP" sz="1300">
              <a:solidFill>
                <a:schemeClr val="dk1"/>
              </a:solidFill>
              <a:effectLst/>
              <a:latin typeface="+mn-lt"/>
              <a:ea typeface="+mn-ea"/>
              <a:cs typeface="+mn-cs"/>
            </a:rPr>
            <a:t>352</a:t>
          </a:r>
          <a:r>
            <a:rPr kumimoji="1" lang="ja-JP" altLang="en-US" sz="1300">
              <a:solidFill>
                <a:schemeClr val="dk1"/>
              </a:solidFill>
              <a:effectLst/>
              <a:latin typeface="+mn-lt"/>
              <a:ea typeface="+mn-ea"/>
              <a:cs typeface="+mn-cs"/>
            </a:rPr>
            <a:t>百万円），温泉掘削工事（</a:t>
          </a:r>
          <a:r>
            <a:rPr kumimoji="1" lang="en-US" altLang="ja-JP" sz="1300">
              <a:solidFill>
                <a:schemeClr val="dk1"/>
              </a:solidFill>
              <a:effectLst/>
              <a:latin typeface="+mn-lt"/>
              <a:ea typeface="+mn-ea"/>
              <a:cs typeface="+mn-cs"/>
            </a:rPr>
            <a:t>127</a:t>
          </a:r>
          <a:r>
            <a:rPr kumimoji="1" lang="ja-JP" altLang="en-US" sz="1300">
              <a:solidFill>
                <a:schemeClr val="dk1"/>
              </a:solidFill>
              <a:effectLst/>
              <a:latin typeface="+mn-lt"/>
              <a:ea typeface="+mn-ea"/>
              <a:cs typeface="+mn-cs"/>
            </a:rPr>
            <a:t>百万円）が増加の主な要因である。補助費は一人当たり</a:t>
          </a:r>
          <a:r>
            <a:rPr kumimoji="1" lang="en-US" altLang="ja-JP" sz="1300">
              <a:solidFill>
                <a:schemeClr val="dk1"/>
              </a:solidFill>
              <a:effectLst/>
              <a:latin typeface="+mn-lt"/>
              <a:ea typeface="+mn-ea"/>
              <a:cs typeface="+mn-cs"/>
            </a:rPr>
            <a:t>98,039</a:t>
          </a:r>
          <a:r>
            <a:rPr kumimoji="1" lang="ja-JP" altLang="en-US" sz="1300">
              <a:solidFill>
                <a:schemeClr val="dk1"/>
              </a:solidFill>
              <a:effectLst/>
              <a:latin typeface="+mn-lt"/>
              <a:ea typeface="+mn-ea"/>
              <a:cs typeface="+mn-cs"/>
            </a:rPr>
            <a:t>円で，安心こども基金保育所整備事業（</a:t>
          </a:r>
          <a:r>
            <a:rPr kumimoji="1" lang="en-US" altLang="ja-JP" sz="1300">
              <a:solidFill>
                <a:schemeClr val="dk1"/>
              </a:solidFill>
              <a:effectLst/>
              <a:latin typeface="+mn-lt"/>
              <a:ea typeface="+mn-ea"/>
              <a:cs typeface="+mn-cs"/>
            </a:rPr>
            <a:t>151</a:t>
          </a:r>
          <a:r>
            <a:rPr kumimoji="1" lang="ja-JP" altLang="en-US" sz="1300">
              <a:solidFill>
                <a:schemeClr val="dk1"/>
              </a:solidFill>
              <a:effectLst/>
              <a:latin typeface="+mn-lt"/>
              <a:ea typeface="+mn-ea"/>
              <a:cs typeface="+mn-cs"/>
            </a:rPr>
            <a:t>百万円），ふるさと納税事業の報償費等（</a:t>
          </a:r>
          <a:r>
            <a:rPr kumimoji="1" lang="en-US" altLang="ja-JP" sz="1300">
              <a:solidFill>
                <a:schemeClr val="dk1"/>
              </a:solidFill>
              <a:effectLst/>
              <a:latin typeface="+mn-lt"/>
              <a:ea typeface="+mn-ea"/>
              <a:cs typeface="+mn-cs"/>
            </a:rPr>
            <a:t>74</a:t>
          </a:r>
          <a:r>
            <a:rPr kumimoji="1" lang="ja-JP" altLang="en-US" sz="1300">
              <a:solidFill>
                <a:schemeClr val="dk1"/>
              </a:solidFill>
              <a:effectLst/>
              <a:latin typeface="+mn-lt"/>
              <a:ea typeface="+mn-ea"/>
              <a:cs typeface="+mn-cs"/>
            </a:rPr>
            <a:t>百万円）による増加の影響が大きい。積立金は一人当たり</a:t>
          </a:r>
          <a:r>
            <a:rPr kumimoji="1" lang="en-US" altLang="ja-JP" sz="1300">
              <a:solidFill>
                <a:schemeClr val="dk1"/>
              </a:solidFill>
              <a:effectLst/>
              <a:latin typeface="+mn-lt"/>
              <a:ea typeface="+mn-ea"/>
              <a:cs typeface="+mn-cs"/>
            </a:rPr>
            <a:t>27,366</a:t>
          </a:r>
          <a:r>
            <a:rPr kumimoji="1" lang="ja-JP" altLang="en-US" sz="1300">
              <a:solidFill>
                <a:schemeClr val="dk1"/>
              </a:solidFill>
              <a:effectLst/>
              <a:latin typeface="+mn-lt"/>
              <a:ea typeface="+mn-ea"/>
              <a:cs typeface="+mn-cs"/>
            </a:rPr>
            <a:t>円で，前年度と比較し大きく減となった要因は，夢追いふるさと長島景観基金積立金</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百万円（前年比</a:t>
          </a:r>
          <a:r>
            <a:rPr kumimoji="1" lang="en-US" altLang="ja-JP" sz="1300">
              <a:solidFill>
                <a:schemeClr val="dk1"/>
              </a:solidFill>
              <a:effectLst/>
              <a:latin typeface="+mn-lt"/>
              <a:ea typeface="+mn-ea"/>
              <a:cs typeface="+mn-cs"/>
            </a:rPr>
            <a:t>690</a:t>
          </a:r>
          <a:r>
            <a:rPr kumimoji="1" lang="ja-JP" altLang="en-US" sz="1300">
              <a:solidFill>
                <a:schemeClr val="dk1"/>
              </a:solidFill>
              <a:effectLst/>
              <a:latin typeface="+mn-lt"/>
              <a:ea typeface="+mn-ea"/>
              <a:cs typeface="+mn-cs"/>
            </a:rPr>
            <a:t>百万円の減），夢追い獅子島架橋基金積立金</a:t>
          </a:r>
          <a:r>
            <a:rPr kumimoji="1" lang="en-US" altLang="ja-JP" sz="1300">
              <a:solidFill>
                <a:schemeClr val="dk1"/>
              </a:solidFill>
              <a:effectLst/>
              <a:latin typeface="+mn-lt"/>
              <a:ea typeface="+mn-ea"/>
              <a:cs typeface="+mn-cs"/>
            </a:rPr>
            <a:t>111</a:t>
          </a:r>
          <a:r>
            <a:rPr kumimoji="1" lang="ja-JP" altLang="en-US" sz="1300">
              <a:solidFill>
                <a:schemeClr val="dk1"/>
              </a:solidFill>
              <a:effectLst/>
              <a:latin typeface="+mn-lt"/>
              <a:ea typeface="+mn-ea"/>
              <a:cs typeface="+mn-cs"/>
            </a:rPr>
            <a:t>百万円（前年比</a:t>
          </a:r>
          <a:r>
            <a:rPr kumimoji="1" lang="en-US" altLang="ja-JP" sz="1300">
              <a:solidFill>
                <a:schemeClr val="dk1"/>
              </a:solidFill>
              <a:effectLst/>
              <a:latin typeface="+mn-lt"/>
              <a:ea typeface="+mn-ea"/>
              <a:cs typeface="+mn-cs"/>
            </a:rPr>
            <a:t>96</a:t>
          </a:r>
          <a:r>
            <a:rPr kumimoji="1" lang="ja-JP" altLang="en-US" sz="1300">
              <a:solidFill>
                <a:schemeClr val="dk1"/>
              </a:solidFill>
              <a:effectLst/>
              <a:latin typeface="+mn-lt"/>
              <a:ea typeface="+mn-ea"/>
              <a:cs typeface="+mn-cs"/>
            </a:rPr>
            <a:t>百万円の減）によるものである。</a:t>
          </a:r>
          <a:r>
            <a:rPr kumimoji="1" lang="ja-JP" altLang="ja-JP" sz="1300">
              <a:solidFill>
                <a:schemeClr val="dk1"/>
              </a:solidFill>
              <a:effectLst/>
              <a:latin typeface="+mn-lt"/>
              <a:ea typeface="+mn-ea"/>
              <a:cs typeface="+mn-cs"/>
            </a:rPr>
            <a:t>公債費は，住民一人当たり</a:t>
          </a:r>
          <a:r>
            <a:rPr kumimoji="1" lang="en-US" altLang="ja-JP" sz="1300">
              <a:solidFill>
                <a:schemeClr val="dk1"/>
              </a:solidFill>
              <a:effectLst/>
              <a:latin typeface="+mn-lt"/>
              <a:ea typeface="+mn-ea"/>
              <a:cs typeface="+mn-cs"/>
            </a:rPr>
            <a:t>158,201</a:t>
          </a:r>
          <a:r>
            <a:rPr kumimoji="1" lang="ja-JP" altLang="ja-JP" sz="1300">
              <a:solidFill>
                <a:schemeClr val="dk1"/>
              </a:solidFill>
              <a:effectLst/>
              <a:latin typeface="+mn-lt"/>
              <a:ea typeface="+mn-ea"/>
              <a:cs typeface="+mn-cs"/>
            </a:rPr>
            <a:t>円で，類似団体平均と比較し高い水準にあるが，様々な公共事業を実施するための借入を行っているためであり，ほぼ横ばいで推移している。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鹿児島県長島町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10,793
10,743
116.18
12,065,429
11,317,533
574,393
5,567,173
14,324,948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102144</xdr:rowOff>
    </xdr:from>
    <xdr:to>
      <xdr:col>6</xdr:col>
      <xdr:colOff>510540</xdr:colOff>
      <xdr:row>39</xdr:row>
      <xdr:rowOff>32911</xdr:rowOff>
    </xdr:to>
    <xdr:cxnSp macro="">
      <xdr:nvCxnSpPr>
        <xdr:cNvPr id="58" name="直線コネクタ 57"/>
        <xdr:cNvCxnSpPr/>
      </xdr:nvCxnSpPr>
      <xdr:spPr>
        <a:xfrm flipV="1">
          <a:off x="4633595" y="5417094"/>
          <a:ext cx="1270" cy="130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36738</xdr:rowOff>
    </xdr:from>
    <xdr:ext cx="469744" cy="259045"/>
    <xdr:sp macro="" textlink="">
      <xdr:nvSpPr>
        <xdr:cNvPr id="59" name="議会費最小値テキスト"/>
        <xdr:cNvSpPr txBox="1"/>
      </xdr:nvSpPr>
      <xdr:spPr>
        <a:xfrm>
          <a:off x="4686300" y="672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39</xdr:row>
      <xdr:rowOff>32911</xdr:rowOff>
    </xdr:from>
    <xdr:to>
      <xdr:col>6</xdr:col>
      <xdr:colOff>600075</xdr:colOff>
      <xdr:row>39</xdr:row>
      <xdr:rowOff>32911</xdr:rowOff>
    </xdr:to>
    <xdr:cxnSp macro="">
      <xdr:nvCxnSpPr>
        <xdr:cNvPr id="60" name="直線コネクタ 59"/>
        <xdr:cNvCxnSpPr/>
      </xdr:nvCxnSpPr>
      <xdr:spPr>
        <a:xfrm>
          <a:off x="4546600" y="671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48821</xdr:rowOff>
    </xdr:from>
    <xdr:ext cx="469744" cy="259045"/>
    <xdr:sp macro="" textlink="">
      <xdr:nvSpPr>
        <xdr:cNvPr id="61" name="議会費最大値テキスト"/>
        <xdr:cNvSpPr txBox="1"/>
      </xdr:nvSpPr>
      <xdr:spPr>
        <a:xfrm>
          <a:off x="4686300" y="519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31</xdr:row>
      <xdr:rowOff>102144</xdr:rowOff>
    </xdr:from>
    <xdr:to>
      <xdr:col>6</xdr:col>
      <xdr:colOff>600075</xdr:colOff>
      <xdr:row>31</xdr:row>
      <xdr:rowOff>102144</xdr:rowOff>
    </xdr:to>
    <xdr:cxnSp macro="">
      <xdr:nvCxnSpPr>
        <xdr:cNvPr id="62" name="直線コネクタ 61"/>
        <xdr:cNvCxnSpPr/>
      </xdr:nvCxnSpPr>
      <xdr:spPr>
        <a:xfrm>
          <a:off x="4546600" y="541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29</xdr:row>
      <xdr:rowOff>152110</xdr:rowOff>
    </xdr:from>
    <xdr:to>
      <xdr:col>6</xdr:col>
      <xdr:colOff>511175</xdr:colOff>
      <xdr:row>31</xdr:row>
      <xdr:rowOff>102144</xdr:rowOff>
    </xdr:to>
    <xdr:cxnSp macro="">
      <xdr:nvCxnSpPr>
        <xdr:cNvPr id="63" name="直線コネクタ 62"/>
        <xdr:cNvCxnSpPr/>
      </xdr:nvCxnSpPr>
      <xdr:spPr>
        <a:xfrm>
          <a:off x="3797300" y="5124160"/>
          <a:ext cx="838200" cy="29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27812</xdr:rowOff>
    </xdr:from>
    <xdr:ext cx="469744" cy="259045"/>
    <xdr:sp macro="" textlink="">
      <xdr:nvSpPr>
        <xdr:cNvPr id="64" name="議会費平均値テキスト"/>
        <xdr:cNvSpPr txBox="1"/>
      </xdr:nvSpPr>
      <xdr:spPr>
        <a:xfrm>
          <a:off x="4686300" y="602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49385</xdr:rowOff>
    </xdr:from>
    <xdr:to>
      <xdr:col>6</xdr:col>
      <xdr:colOff>561975</xdr:colOff>
      <xdr:row>35</xdr:row>
      <xdr:rowOff>150985</xdr:rowOff>
    </xdr:to>
    <xdr:sp macro="" textlink="">
      <xdr:nvSpPr>
        <xdr:cNvPr id="65" name="フローチャート : 判断 64"/>
        <xdr:cNvSpPr/>
      </xdr:nvSpPr>
      <xdr:spPr>
        <a:xfrm>
          <a:off x="45847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29</xdr:row>
      <xdr:rowOff>152110</xdr:rowOff>
    </xdr:from>
    <xdr:to>
      <xdr:col>5</xdr:col>
      <xdr:colOff>358775</xdr:colOff>
      <xdr:row>30</xdr:row>
      <xdr:rowOff>101818</xdr:rowOff>
    </xdr:to>
    <xdr:cxnSp macro="">
      <xdr:nvCxnSpPr>
        <xdr:cNvPr id="66" name="直線コネクタ 65"/>
        <xdr:cNvCxnSpPr/>
      </xdr:nvCxnSpPr>
      <xdr:spPr>
        <a:xfrm flipV="1">
          <a:off x="2908300" y="5124160"/>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51018</xdr:rowOff>
    </xdr:from>
    <xdr:to>
      <xdr:col>5</xdr:col>
      <xdr:colOff>409575</xdr:colOff>
      <xdr:row>34</xdr:row>
      <xdr:rowOff>152618</xdr:rowOff>
    </xdr:to>
    <xdr:sp macro="" textlink="">
      <xdr:nvSpPr>
        <xdr:cNvPr id="67" name="フローチャート : 判断 66"/>
        <xdr:cNvSpPr/>
      </xdr:nvSpPr>
      <xdr:spPr>
        <a:xfrm>
          <a:off x="3746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143745</xdr:rowOff>
    </xdr:from>
    <xdr:ext cx="469744" cy="259045"/>
    <xdr:sp macro="" textlink="">
      <xdr:nvSpPr>
        <xdr:cNvPr id="68" name="テキスト ボックス 67"/>
        <xdr:cNvSpPr txBox="1"/>
      </xdr:nvSpPr>
      <xdr:spPr>
        <a:xfrm>
          <a:off x="3562427"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58057</xdr:rowOff>
    </xdr:from>
    <xdr:to>
      <xdr:col>4</xdr:col>
      <xdr:colOff>155575</xdr:colOff>
      <xdr:row>30</xdr:row>
      <xdr:rowOff>101818</xdr:rowOff>
    </xdr:to>
    <xdr:cxnSp macro="">
      <xdr:nvCxnSpPr>
        <xdr:cNvPr id="69" name="直線コネクタ 68"/>
        <xdr:cNvCxnSpPr/>
      </xdr:nvCxnSpPr>
      <xdr:spPr>
        <a:xfrm>
          <a:off x="2019300" y="5201557"/>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52977</xdr:rowOff>
    </xdr:from>
    <xdr:to>
      <xdr:col>4</xdr:col>
      <xdr:colOff>206375</xdr:colOff>
      <xdr:row>34</xdr:row>
      <xdr:rowOff>154577</xdr:rowOff>
    </xdr:to>
    <xdr:sp macro="" textlink="">
      <xdr:nvSpPr>
        <xdr:cNvPr id="70" name="フローチャート : 判断 69"/>
        <xdr:cNvSpPr/>
      </xdr:nvSpPr>
      <xdr:spPr>
        <a:xfrm>
          <a:off x="2857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145704</xdr:rowOff>
    </xdr:from>
    <xdr:ext cx="469744" cy="259045"/>
    <xdr:sp macro="" textlink="">
      <xdr:nvSpPr>
        <xdr:cNvPr id="71" name="テキスト ボックス 70"/>
        <xdr:cNvSpPr txBox="1"/>
      </xdr:nvSpPr>
      <xdr:spPr>
        <a:xfrm>
          <a:off x="2673427"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29</xdr:row>
      <xdr:rowOff>157661</xdr:rowOff>
    </xdr:from>
    <xdr:to>
      <xdr:col>2</xdr:col>
      <xdr:colOff>638175</xdr:colOff>
      <xdr:row>30</xdr:row>
      <xdr:rowOff>58057</xdr:rowOff>
    </xdr:to>
    <xdr:cxnSp macro="">
      <xdr:nvCxnSpPr>
        <xdr:cNvPr id="72" name="直線コネクタ 71"/>
        <xdr:cNvCxnSpPr/>
      </xdr:nvCxnSpPr>
      <xdr:spPr>
        <a:xfrm>
          <a:off x="1130300" y="512971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86287</xdr:rowOff>
    </xdr:from>
    <xdr:to>
      <xdr:col>3</xdr:col>
      <xdr:colOff>3175</xdr:colOff>
      <xdr:row>35</xdr:row>
      <xdr:rowOff>16437</xdr:rowOff>
    </xdr:to>
    <xdr:sp macro="" textlink="">
      <xdr:nvSpPr>
        <xdr:cNvPr id="73" name="フローチャート : 判断 72"/>
        <xdr:cNvSpPr/>
      </xdr:nvSpPr>
      <xdr:spPr>
        <a:xfrm>
          <a:off x="1968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7564</xdr:rowOff>
    </xdr:from>
    <xdr:ext cx="469744" cy="259045"/>
    <xdr:sp macro="" textlink="">
      <xdr:nvSpPr>
        <xdr:cNvPr id="74" name="テキスト ボックス 73"/>
        <xdr:cNvSpPr txBox="1"/>
      </xdr:nvSpPr>
      <xdr:spPr>
        <a:xfrm>
          <a:off x="1784427" y="60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31097</xdr:rowOff>
    </xdr:from>
    <xdr:to>
      <xdr:col>1</xdr:col>
      <xdr:colOff>485775</xdr:colOff>
      <xdr:row>34</xdr:row>
      <xdr:rowOff>132697</xdr:rowOff>
    </xdr:to>
    <xdr:sp macro="" textlink="">
      <xdr:nvSpPr>
        <xdr:cNvPr id="75" name="フローチャート : 判断 74"/>
        <xdr:cNvSpPr/>
      </xdr:nvSpPr>
      <xdr:spPr>
        <a:xfrm>
          <a:off x="1079500" y="586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123824</xdr:rowOff>
    </xdr:from>
    <xdr:ext cx="469744" cy="259045"/>
    <xdr:sp macro="" textlink="">
      <xdr:nvSpPr>
        <xdr:cNvPr id="76" name="テキスト ボックス 75"/>
        <xdr:cNvSpPr txBox="1"/>
      </xdr:nvSpPr>
      <xdr:spPr>
        <a:xfrm>
          <a:off x="895427" y="595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51344</xdr:rowOff>
    </xdr:from>
    <xdr:to>
      <xdr:col>6</xdr:col>
      <xdr:colOff>561975</xdr:colOff>
      <xdr:row>31</xdr:row>
      <xdr:rowOff>152944</xdr:rowOff>
    </xdr:to>
    <xdr:sp macro="" textlink="">
      <xdr:nvSpPr>
        <xdr:cNvPr id="82" name="円/楕円 81"/>
        <xdr:cNvSpPr/>
      </xdr:nvSpPr>
      <xdr:spPr>
        <a:xfrm>
          <a:off x="4584700" y="53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4371</xdr:rowOff>
    </xdr:from>
    <xdr:ext cx="469744" cy="259045"/>
    <xdr:sp macro="" textlink="">
      <xdr:nvSpPr>
        <xdr:cNvPr id="83" name="議会費該当値テキスト"/>
        <xdr:cNvSpPr txBox="1"/>
      </xdr:nvSpPr>
      <xdr:spPr>
        <a:xfrm>
          <a:off x="4686300" y="531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9,190</a:t>
          </a:r>
          <a:endParaRPr kumimoji="1" lang="ja-JP" altLang="en-US" sz="1000" b="1">
            <a:solidFill>
              <a:srgbClr val="FF0000"/>
            </a:solidFill>
            <a:latin typeface="ＭＳ Ｐゴシック"/>
          </a:endParaRPr>
        </a:p>
      </xdr:txBody>
    </xdr:sp>
    <xdr:clientData/>
  </xdr:oneCellAnchor>
  <xdr:twoCellAnchor>
    <xdr:from>
      <xdr:col>5</xdr:col>
      <xdr:colOff>307975</xdr:colOff>
      <xdr:row>29</xdr:row>
      <xdr:rowOff>101310</xdr:rowOff>
    </xdr:from>
    <xdr:to>
      <xdr:col>5</xdr:col>
      <xdr:colOff>409575</xdr:colOff>
      <xdr:row>30</xdr:row>
      <xdr:rowOff>31460</xdr:rowOff>
    </xdr:to>
    <xdr:sp macro="" textlink="">
      <xdr:nvSpPr>
        <xdr:cNvPr id="84" name="円/楕円 83"/>
        <xdr:cNvSpPr/>
      </xdr:nvSpPr>
      <xdr:spPr>
        <a:xfrm>
          <a:off x="3746500" y="50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28</xdr:row>
      <xdr:rowOff>47987</xdr:rowOff>
    </xdr:from>
    <xdr:ext cx="534377" cy="259045"/>
    <xdr:sp macro="" textlink="">
      <xdr:nvSpPr>
        <xdr:cNvPr id="85" name="テキスト ボックス 84"/>
        <xdr:cNvSpPr txBox="1"/>
      </xdr:nvSpPr>
      <xdr:spPr>
        <a:xfrm>
          <a:off x="3530111" y="48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10,087</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51018</xdr:rowOff>
    </xdr:from>
    <xdr:to>
      <xdr:col>4</xdr:col>
      <xdr:colOff>206375</xdr:colOff>
      <xdr:row>30</xdr:row>
      <xdr:rowOff>152618</xdr:rowOff>
    </xdr:to>
    <xdr:sp macro="" textlink="">
      <xdr:nvSpPr>
        <xdr:cNvPr id="86" name="円/楕円 85"/>
        <xdr:cNvSpPr/>
      </xdr:nvSpPr>
      <xdr:spPr>
        <a:xfrm>
          <a:off x="2857500" y="51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28</xdr:row>
      <xdr:rowOff>169145</xdr:rowOff>
    </xdr:from>
    <xdr:ext cx="469744" cy="259045"/>
    <xdr:sp macro="" textlink="">
      <xdr:nvSpPr>
        <xdr:cNvPr id="87" name="テキスト ボックス 86"/>
        <xdr:cNvSpPr txBox="1"/>
      </xdr:nvSpPr>
      <xdr:spPr>
        <a:xfrm>
          <a:off x="2673427" y="496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9,716</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7257</xdr:rowOff>
    </xdr:from>
    <xdr:to>
      <xdr:col>3</xdr:col>
      <xdr:colOff>3175</xdr:colOff>
      <xdr:row>30</xdr:row>
      <xdr:rowOff>108857</xdr:rowOff>
    </xdr:to>
    <xdr:sp macro="" textlink="">
      <xdr:nvSpPr>
        <xdr:cNvPr id="88" name="円/楕円 87"/>
        <xdr:cNvSpPr/>
      </xdr:nvSpPr>
      <xdr:spPr>
        <a:xfrm>
          <a:off x="1968500" y="51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28</xdr:row>
      <xdr:rowOff>125384</xdr:rowOff>
    </xdr:from>
    <xdr:ext cx="469744" cy="259045"/>
    <xdr:sp macro="" textlink="">
      <xdr:nvSpPr>
        <xdr:cNvPr id="89" name="テキスト ボックス 88"/>
        <xdr:cNvSpPr txBox="1"/>
      </xdr:nvSpPr>
      <xdr:spPr>
        <a:xfrm>
          <a:off x="1784427" y="492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9,850</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106861</xdr:rowOff>
    </xdr:from>
    <xdr:to>
      <xdr:col>1</xdr:col>
      <xdr:colOff>485775</xdr:colOff>
      <xdr:row>30</xdr:row>
      <xdr:rowOff>37011</xdr:rowOff>
    </xdr:to>
    <xdr:sp macro="" textlink="">
      <xdr:nvSpPr>
        <xdr:cNvPr id="90" name="円/楕円 89"/>
        <xdr:cNvSpPr/>
      </xdr:nvSpPr>
      <xdr:spPr>
        <a:xfrm>
          <a:off x="1079500" y="50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28</xdr:row>
      <xdr:rowOff>53538</xdr:rowOff>
    </xdr:from>
    <xdr:ext cx="534377" cy="259045"/>
    <xdr:sp macro="" textlink="">
      <xdr:nvSpPr>
        <xdr:cNvPr id="91" name="テキスト ボックス 90"/>
        <xdr:cNvSpPr txBox="1"/>
      </xdr:nvSpPr>
      <xdr:spPr>
        <a:xfrm>
          <a:off x="863111" y="485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5" name="直線コネクタ 114"/>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6"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7" name="直線コネクタ 116"/>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8"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9" name="直線コネクタ 118"/>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155294</xdr:rowOff>
    </xdr:from>
    <xdr:to>
      <xdr:col>6</xdr:col>
      <xdr:colOff>511175</xdr:colOff>
      <xdr:row>57</xdr:row>
      <xdr:rowOff>100348</xdr:rowOff>
    </xdr:to>
    <xdr:cxnSp macro="">
      <xdr:nvCxnSpPr>
        <xdr:cNvPr id="120" name="直線コネクタ 119"/>
        <xdr:cNvCxnSpPr/>
      </xdr:nvCxnSpPr>
      <xdr:spPr>
        <a:xfrm>
          <a:off x="3797300" y="9756494"/>
          <a:ext cx="838200" cy="1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67007</xdr:rowOff>
    </xdr:from>
    <xdr:ext cx="599010" cy="259045"/>
    <xdr:sp macro="" textlink="">
      <xdr:nvSpPr>
        <xdr:cNvPr id="121" name="総務費平均値テキスト"/>
        <xdr:cNvSpPr txBox="1"/>
      </xdr:nvSpPr>
      <xdr:spPr>
        <a:xfrm>
          <a:off x="4686300" y="9839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2" name="フローチャート : 判断 121"/>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155294</xdr:rowOff>
    </xdr:from>
    <xdr:to>
      <xdr:col>5</xdr:col>
      <xdr:colOff>358775</xdr:colOff>
      <xdr:row>58</xdr:row>
      <xdr:rowOff>7251</xdr:rowOff>
    </xdr:to>
    <xdr:cxnSp macro="">
      <xdr:nvCxnSpPr>
        <xdr:cNvPr id="123" name="直線コネクタ 122"/>
        <xdr:cNvCxnSpPr/>
      </xdr:nvCxnSpPr>
      <xdr:spPr>
        <a:xfrm flipV="1">
          <a:off x="2908300" y="9756494"/>
          <a:ext cx="889000" cy="19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4" name="フローチャート : 判断 123"/>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54236</xdr:rowOff>
    </xdr:from>
    <xdr:ext cx="599010" cy="259045"/>
    <xdr:sp macro="" textlink="">
      <xdr:nvSpPr>
        <xdr:cNvPr id="125" name="テキスト ボックス 124"/>
        <xdr:cNvSpPr txBox="1"/>
      </xdr:nvSpPr>
      <xdr:spPr>
        <a:xfrm>
          <a:off x="3497794" y="999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142276</xdr:rowOff>
    </xdr:from>
    <xdr:to>
      <xdr:col>4</xdr:col>
      <xdr:colOff>155575</xdr:colOff>
      <xdr:row>58</xdr:row>
      <xdr:rowOff>7251</xdr:rowOff>
    </xdr:to>
    <xdr:cxnSp macro="">
      <xdr:nvCxnSpPr>
        <xdr:cNvPr id="126" name="直線コネクタ 125"/>
        <xdr:cNvCxnSpPr/>
      </xdr:nvCxnSpPr>
      <xdr:spPr>
        <a:xfrm>
          <a:off x="2019300" y="9914926"/>
          <a:ext cx="889000" cy="3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7" name="フローチャート : 判断 126"/>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71414</xdr:rowOff>
    </xdr:from>
    <xdr:ext cx="599010" cy="259045"/>
    <xdr:sp macro="" textlink="">
      <xdr:nvSpPr>
        <xdr:cNvPr id="128" name="テキスト ボックス 127"/>
        <xdr:cNvSpPr txBox="1"/>
      </xdr:nvSpPr>
      <xdr:spPr>
        <a:xfrm>
          <a:off x="2608794" y="967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142276</xdr:rowOff>
    </xdr:from>
    <xdr:to>
      <xdr:col>2</xdr:col>
      <xdr:colOff>638175</xdr:colOff>
      <xdr:row>57</xdr:row>
      <xdr:rowOff>152702</xdr:rowOff>
    </xdr:to>
    <xdr:cxnSp macro="">
      <xdr:nvCxnSpPr>
        <xdr:cNvPr id="129" name="直線コネクタ 128"/>
        <xdr:cNvCxnSpPr/>
      </xdr:nvCxnSpPr>
      <xdr:spPr>
        <a:xfrm flipV="1">
          <a:off x="1130300" y="9914926"/>
          <a:ext cx="889000" cy="1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30" name="フローチャート : 判断 129"/>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41358</xdr:rowOff>
    </xdr:from>
    <xdr:ext cx="599010" cy="259045"/>
    <xdr:sp macro="" textlink="">
      <xdr:nvSpPr>
        <xdr:cNvPr id="131" name="テキスト ボックス 130"/>
        <xdr:cNvSpPr txBox="1"/>
      </xdr:nvSpPr>
      <xdr:spPr>
        <a:xfrm>
          <a:off x="1719794" y="998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2" name="フローチャート : 判断 131"/>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62616</xdr:rowOff>
    </xdr:from>
    <xdr:ext cx="599010" cy="259045"/>
    <xdr:sp macro="" textlink="">
      <xdr:nvSpPr>
        <xdr:cNvPr id="133" name="テキスト ボックス 132"/>
        <xdr:cNvSpPr txBox="1"/>
      </xdr:nvSpPr>
      <xdr:spPr>
        <a:xfrm>
          <a:off x="830794" y="1000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49548</xdr:rowOff>
    </xdr:from>
    <xdr:to>
      <xdr:col>6</xdr:col>
      <xdr:colOff>561975</xdr:colOff>
      <xdr:row>57</xdr:row>
      <xdr:rowOff>151148</xdr:rowOff>
    </xdr:to>
    <xdr:sp macro="" textlink="">
      <xdr:nvSpPr>
        <xdr:cNvPr id="139" name="円/楕円 138"/>
        <xdr:cNvSpPr/>
      </xdr:nvSpPr>
      <xdr:spPr>
        <a:xfrm>
          <a:off x="4584700" y="98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72425</xdr:rowOff>
    </xdr:from>
    <xdr:ext cx="599010" cy="259045"/>
    <xdr:sp macro="" textlink="">
      <xdr:nvSpPr>
        <xdr:cNvPr id="140" name="総務費該当値テキスト"/>
        <xdr:cNvSpPr txBox="1"/>
      </xdr:nvSpPr>
      <xdr:spPr>
        <a:xfrm>
          <a:off x="4686300" y="967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150,657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104494</xdr:rowOff>
    </xdr:from>
    <xdr:to>
      <xdr:col>5</xdr:col>
      <xdr:colOff>409575</xdr:colOff>
      <xdr:row>57</xdr:row>
      <xdr:rowOff>34644</xdr:rowOff>
    </xdr:to>
    <xdr:sp macro="" textlink="">
      <xdr:nvSpPr>
        <xdr:cNvPr id="141" name="円/楕円 140"/>
        <xdr:cNvSpPr/>
      </xdr:nvSpPr>
      <xdr:spPr>
        <a:xfrm>
          <a:off x="3746500" y="970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51171</xdr:rowOff>
    </xdr:from>
    <xdr:ext cx="599010" cy="259045"/>
    <xdr:sp macro="" textlink="">
      <xdr:nvSpPr>
        <xdr:cNvPr id="142" name="テキスト ボックス 141"/>
        <xdr:cNvSpPr txBox="1"/>
      </xdr:nvSpPr>
      <xdr:spPr>
        <a:xfrm>
          <a:off x="3497794" y="94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211,814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127901</xdr:rowOff>
    </xdr:from>
    <xdr:to>
      <xdr:col>4</xdr:col>
      <xdr:colOff>206375</xdr:colOff>
      <xdr:row>58</xdr:row>
      <xdr:rowOff>58051</xdr:rowOff>
    </xdr:to>
    <xdr:sp macro="" textlink="">
      <xdr:nvSpPr>
        <xdr:cNvPr id="143" name="円/楕円 142"/>
        <xdr:cNvSpPr/>
      </xdr:nvSpPr>
      <xdr:spPr>
        <a:xfrm>
          <a:off x="2857500" y="99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49178</xdr:rowOff>
    </xdr:from>
    <xdr:ext cx="599010" cy="259045"/>
    <xdr:sp macro="" textlink="">
      <xdr:nvSpPr>
        <xdr:cNvPr id="144" name="テキスト ボックス 143"/>
        <xdr:cNvSpPr txBox="1"/>
      </xdr:nvSpPr>
      <xdr:spPr>
        <a:xfrm>
          <a:off x="2608794" y="999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109,527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91476</xdr:rowOff>
    </xdr:from>
    <xdr:to>
      <xdr:col>3</xdr:col>
      <xdr:colOff>3175</xdr:colOff>
      <xdr:row>58</xdr:row>
      <xdr:rowOff>21626</xdr:rowOff>
    </xdr:to>
    <xdr:sp macro="" textlink="">
      <xdr:nvSpPr>
        <xdr:cNvPr id="145" name="円/楕円 144"/>
        <xdr:cNvSpPr/>
      </xdr:nvSpPr>
      <xdr:spPr>
        <a:xfrm>
          <a:off x="1968500" y="98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38153</xdr:rowOff>
    </xdr:from>
    <xdr:ext cx="599010" cy="259045"/>
    <xdr:sp macro="" textlink="">
      <xdr:nvSpPr>
        <xdr:cNvPr id="146" name="テキスト ボックス 145"/>
        <xdr:cNvSpPr txBox="1"/>
      </xdr:nvSpPr>
      <xdr:spPr>
        <a:xfrm>
          <a:off x="1719794" y="963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101902</xdr:rowOff>
    </xdr:from>
    <xdr:to>
      <xdr:col>1</xdr:col>
      <xdr:colOff>485775</xdr:colOff>
      <xdr:row>58</xdr:row>
      <xdr:rowOff>32052</xdr:rowOff>
    </xdr:to>
    <xdr:sp macro="" textlink="">
      <xdr:nvSpPr>
        <xdr:cNvPr id="147" name="円/楕円 146"/>
        <xdr:cNvSpPr/>
      </xdr:nvSpPr>
      <xdr:spPr>
        <a:xfrm>
          <a:off x="1079500" y="987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48579</xdr:rowOff>
    </xdr:from>
    <xdr:ext cx="599010" cy="259045"/>
    <xdr:sp macro="" textlink="">
      <xdr:nvSpPr>
        <xdr:cNvPr id="148" name="テキスト ボックス 147"/>
        <xdr:cNvSpPr txBox="1"/>
      </xdr:nvSpPr>
      <xdr:spPr>
        <a:xfrm>
          <a:off x="830794" y="964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3" name="直線コネクタ 172"/>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4"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5" name="直線コネクタ 174"/>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6"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7" name="直線コネクタ 176"/>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160758</xdr:rowOff>
    </xdr:from>
    <xdr:to>
      <xdr:col>6</xdr:col>
      <xdr:colOff>511175</xdr:colOff>
      <xdr:row>76</xdr:row>
      <xdr:rowOff>86832</xdr:rowOff>
    </xdr:to>
    <xdr:cxnSp macro="">
      <xdr:nvCxnSpPr>
        <xdr:cNvPr id="178" name="直線コネクタ 177"/>
        <xdr:cNvCxnSpPr/>
      </xdr:nvCxnSpPr>
      <xdr:spPr>
        <a:xfrm flipV="1">
          <a:off x="3797300" y="13019508"/>
          <a:ext cx="838200" cy="9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33559</xdr:rowOff>
    </xdr:from>
    <xdr:ext cx="599010" cy="259045"/>
    <xdr:sp macro="" textlink="">
      <xdr:nvSpPr>
        <xdr:cNvPr id="179" name="民生費平均値テキスト"/>
        <xdr:cNvSpPr txBox="1"/>
      </xdr:nvSpPr>
      <xdr:spPr>
        <a:xfrm>
          <a:off x="4686300" y="13235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80" name="フローチャート : 判断 179"/>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86832</xdr:rowOff>
    </xdr:from>
    <xdr:to>
      <xdr:col>5</xdr:col>
      <xdr:colOff>358775</xdr:colOff>
      <xdr:row>76</xdr:row>
      <xdr:rowOff>125378</xdr:rowOff>
    </xdr:to>
    <xdr:cxnSp macro="">
      <xdr:nvCxnSpPr>
        <xdr:cNvPr id="181" name="直線コネクタ 180"/>
        <xdr:cNvCxnSpPr/>
      </xdr:nvCxnSpPr>
      <xdr:spPr>
        <a:xfrm flipV="1">
          <a:off x="2908300" y="13117032"/>
          <a:ext cx="889000" cy="3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2" name="フローチャート : 判断 181"/>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50647</xdr:rowOff>
    </xdr:from>
    <xdr:ext cx="599010" cy="259045"/>
    <xdr:sp macro="" textlink="">
      <xdr:nvSpPr>
        <xdr:cNvPr id="183" name="テキスト ボックス 182"/>
        <xdr:cNvSpPr txBox="1"/>
      </xdr:nvSpPr>
      <xdr:spPr>
        <a:xfrm>
          <a:off x="3497794" y="134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125378</xdr:rowOff>
    </xdr:from>
    <xdr:to>
      <xdr:col>4</xdr:col>
      <xdr:colOff>155575</xdr:colOff>
      <xdr:row>77</xdr:row>
      <xdr:rowOff>10587</xdr:rowOff>
    </xdr:to>
    <xdr:cxnSp macro="">
      <xdr:nvCxnSpPr>
        <xdr:cNvPr id="184" name="直線コネクタ 183"/>
        <xdr:cNvCxnSpPr/>
      </xdr:nvCxnSpPr>
      <xdr:spPr>
        <a:xfrm flipV="1">
          <a:off x="2019300" y="13155578"/>
          <a:ext cx="889000" cy="5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5" name="フローチャート : 判断 184"/>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30937</xdr:rowOff>
    </xdr:from>
    <xdr:ext cx="599010" cy="259045"/>
    <xdr:sp macro="" textlink="">
      <xdr:nvSpPr>
        <xdr:cNvPr id="186" name="テキスト ボックス 185"/>
        <xdr:cNvSpPr txBox="1"/>
      </xdr:nvSpPr>
      <xdr:spPr>
        <a:xfrm>
          <a:off x="2608794" y="1340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10587</xdr:rowOff>
    </xdr:from>
    <xdr:to>
      <xdr:col>2</xdr:col>
      <xdr:colOff>638175</xdr:colOff>
      <xdr:row>77</xdr:row>
      <xdr:rowOff>34773</xdr:rowOff>
    </xdr:to>
    <xdr:cxnSp macro="">
      <xdr:nvCxnSpPr>
        <xdr:cNvPr id="187" name="直線コネクタ 186"/>
        <xdr:cNvCxnSpPr/>
      </xdr:nvCxnSpPr>
      <xdr:spPr>
        <a:xfrm flipV="1">
          <a:off x="1130300" y="13212237"/>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8" name="フローチャート : 判断 187"/>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82556</xdr:rowOff>
    </xdr:from>
    <xdr:ext cx="599010" cy="259045"/>
    <xdr:sp macro="" textlink="">
      <xdr:nvSpPr>
        <xdr:cNvPr id="189" name="テキスト ボックス 188"/>
        <xdr:cNvSpPr txBox="1"/>
      </xdr:nvSpPr>
      <xdr:spPr>
        <a:xfrm>
          <a:off x="1719794" y="134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90" name="フローチャート : 判断 189"/>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91425</xdr:rowOff>
    </xdr:from>
    <xdr:ext cx="599010" cy="259045"/>
    <xdr:sp macro="" textlink="">
      <xdr:nvSpPr>
        <xdr:cNvPr id="191" name="テキスト ボックス 190"/>
        <xdr:cNvSpPr txBox="1"/>
      </xdr:nvSpPr>
      <xdr:spPr>
        <a:xfrm>
          <a:off x="830794" y="1346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109958</xdr:rowOff>
    </xdr:from>
    <xdr:to>
      <xdr:col>6</xdr:col>
      <xdr:colOff>561975</xdr:colOff>
      <xdr:row>76</xdr:row>
      <xdr:rowOff>40108</xdr:rowOff>
    </xdr:to>
    <xdr:sp macro="" textlink="">
      <xdr:nvSpPr>
        <xdr:cNvPr id="197" name="円/楕円 196"/>
        <xdr:cNvSpPr/>
      </xdr:nvSpPr>
      <xdr:spPr>
        <a:xfrm>
          <a:off x="4584700" y="129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132835</xdr:rowOff>
    </xdr:from>
    <xdr:ext cx="599010" cy="259045"/>
    <xdr:sp macro="" textlink="">
      <xdr:nvSpPr>
        <xdr:cNvPr id="198" name="民生費該当値テキスト"/>
        <xdr:cNvSpPr txBox="1"/>
      </xdr:nvSpPr>
      <xdr:spPr>
        <a:xfrm>
          <a:off x="4686300" y="1282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249,473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36032</xdr:rowOff>
    </xdr:from>
    <xdr:to>
      <xdr:col>5</xdr:col>
      <xdr:colOff>409575</xdr:colOff>
      <xdr:row>76</xdr:row>
      <xdr:rowOff>137632</xdr:rowOff>
    </xdr:to>
    <xdr:sp macro="" textlink="">
      <xdr:nvSpPr>
        <xdr:cNvPr id="199" name="円/楕円 198"/>
        <xdr:cNvSpPr/>
      </xdr:nvSpPr>
      <xdr:spPr>
        <a:xfrm>
          <a:off x="3746500" y="130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154160</xdr:rowOff>
    </xdr:from>
    <xdr:ext cx="599010" cy="259045"/>
    <xdr:sp macro="" textlink="">
      <xdr:nvSpPr>
        <xdr:cNvPr id="200" name="テキスト ボックス 199"/>
        <xdr:cNvSpPr txBox="1"/>
      </xdr:nvSpPr>
      <xdr:spPr>
        <a:xfrm>
          <a:off x="3497794" y="1284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223,876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74578</xdr:rowOff>
    </xdr:from>
    <xdr:to>
      <xdr:col>4</xdr:col>
      <xdr:colOff>206375</xdr:colOff>
      <xdr:row>77</xdr:row>
      <xdr:rowOff>4728</xdr:rowOff>
    </xdr:to>
    <xdr:sp macro="" textlink="">
      <xdr:nvSpPr>
        <xdr:cNvPr id="201" name="円/楕円 200"/>
        <xdr:cNvSpPr/>
      </xdr:nvSpPr>
      <xdr:spPr>
        <a:xfrm>
          <a:off x="2857500" y="1310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21255</xdr:rowOff>
    </xdr:from>
    <xdr:ext cx="599010" cy="259045"/>
    <xdr:sp macro="" textlink="">
      <xdr:nvSpPr>
        <xdr:cNvPr id="202" name="テキスト ボックス 201"/>
        <xdr:cNvSpPr txBox="1"/>
      </xdr:nvSpPr>
      <xdr:spPr>
        <a:xfrm>
          <a:off x="2608794" y="1288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213,759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131237</xdr:rowOff>
    </xdr:from>
    <xdr:to>
      <xdr:col>3</xdr:col>
      <xdr:colOff>3175</xdr:colOff>
      <xdr:row>77</xdr:row>
      <xdr:rowOff>61387</xdr:rowOff>
    </xdr:to>
    <xdr:sp macro="" textlink="">
      <xdr:nvSpPr>
        <xdr:cNvPr id="203" name="円/楕円 202"/>
        <xdr:cNvSpPr/>
      </xdr:nvSpPr>
      <xdr:spPr>
        <a:xfrm>
          <a:off x="1968500" y="131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77914</xdr:rowOff>
    </xdr:from>
    <xdr:ext cx="599010" cy="259045"/>
    <xdr:sp macro="" textlink="">
      <xdr:nvSpPr>
        <xdr:cNvPr id="204" name="テキスト ボックス 203"/>
        <xdr:cNvSpPr txBox="1"/>
      </xdr:nvSpPr>
      <xdr:spPr>
        <a:xfrm>
          <a:off x="1719794" y="1293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198,888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155423</xdr:rowOff>
    </xdr:from>
    <xdr:to>
      <xdr:col>1</xdr:col>
      <xdr:colOff>485775</xdr:colOff>
      <xdr:row>77</xdr:row>
      <xdr:rowOff>85573</xdr:rowOff>
    </xdr:to>
    <xdr:sp macro="" textlink="">
      <xdr:nvSpPr>
        <xdr:cNvPr id="205" name="円/楕円 204"/>
        <xdr:cNvSpPr/>
      </xdr:nvSpPr>
      <xdr:spPr>
        <a:xfrm>
          <a:off x="1079500" y="1318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102099</xdr:rowOff>
    </xdr:from>
    <xdr:ext cx="599010" cy="259045"/>
    <xdr:sp macro="" textlink="">
      <xdr:nvSpPr>
        <xdr:cNvPr id="206" name="テキスト ボックス 205"/>
        <xdr:cNvSpPr txBox="1"/>
      </xdr:nvSpPr>
      <xdr:spPr>
        <a:xfrm>
          <a:off x="830794" y="1296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2" name="直線コネクタ 231"/>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3"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4" name="直線コネクタ 233"/>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5"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6" name="直線コネクタ 235"/>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146307</xdr:rowOff>
    </xdr:from>
    <xdr:to>
      <xdr:col>6</xdr:col>
      <xdr:colOff>511175</xdr:colOff>
      <xdr:row>96</xdr:row>
      <xdr:rowOff>23473</xdr:rowOff>
    </xdr:to>
    <xdr:cxnSp macro="">
      <xdr:nvCxnSpPr>
        <xdr:cNvPr id="237" name="直線コネクタ 236"/>
        <xdr:cNvCxnSpPr/>
      </xdr:nvCxnSpPr>
      <xdr:spPr>
        <a:xfrm flipV="1">
          <a:off x="3797300" y="16434057"/>
          <a:ext cx="8382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100826</xdr:rowOff>
    </xdr:from>
    <xdr:ext cx="534377" cy="259045"/>
    <xdr:sp macro="" textlink="">
      <xdr:nvSpPr>
        <xdr:cNvPr id="238" name="衛生費平均値テキスト"/>
        <xdr:cNvSpPr txBox="1"/>
      </xdr:nvSpPr>
      <xdr:spPr>
        <a:xfrm>
          <a:off x="4686300" y="1621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9" name="フローチャート : 判断 238"/>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158173</xdr:rowOff>
    </xdr:from>
    <xdr:to>
      <xdr:col>5</xdr:col>
      <xdr:colOff>358775</xdr:colOff>
      <xdr:row>96</xdr:row>
      <xdr:rowOff>23473</xdr:rowOff>
    </xdr:to>
    <xdr:cxnSp macro="">
      <xdr:nvCxnSpPr>
        <xdr:cNvPr id="240" name="直線コネクタ 239"/>
        <xdr:cNvCxnSpPr/>
      </xdr:nvCxnSpPr>
      <xdr:spPr>
        <a:xfrm>
          <a:off x="2908300" y="16445923"/>
          <a:ext cx="889000" cy="3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41" name="フローチャート : 判断 240"/>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57109</xdr:rowOff>
    </xdr:from>
    <xdr:ext cx="534377" cy="259045"/>
    <xdr:sp macro="" textlink="">
      <xdr:nvSpPr>
        <xdr:cNvPr id="242" name="テキスト ボックス 241"/>
        <xdr:cNvSpPr txBox="1"/>
      </xdr:nvSpPr>
      <xdr:spPr>
        <a:xfrm>
          <a:off x="3530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158173</xdr:rowOff>
    </xdr:from>
    <xdr:to>
      <xdr:col>4</xdr:col>
      <xdr:colOff>155575</xdr:colOff>
      <xdr:row>96</xdr:row>
      <xdr:rowOff>49588</xdr:rowOff>
    </xdr:to>
    <xdr:cxnSp macro="">
      <xdr:nvCxnSpPr>
        <xdr:cNvPr id="243" name="直線コネクタ 242"/>
        <xdr:cNvCxnSpPr/>
      </xdr:nvCxnSpPr>
      <xdr:spPr>
        <a:xfrm flipV="1">
          <a:off x="2019300" y="16445923"/>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4" name="フローチャート : 判断 243"/>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20544</xdr:rowOff>
    </xdr:from>
    <xdr:ext cx="534377" cy="259045"/>
    <xdr:sp macro="" textlink="">
      <xdr:nvSpPr>
        <xdr:cNvPr id="245" name="テキスト ボックス 244"/>
        <xdr:cNvSpPr txBox="1"/>
      </xdr:nvSpPr>
      <xdr:spPr>
        <a:xfrm>
          <a:off x="2641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49588</xdr:rowOff>
    </xdr:from>
    <xdr:to>
      <xdr:col>2</xdr:col>
      <xdr:colOff>638175</xdr:colOff>
      <xdr:row>96</xdr:row>
      <xdr:rowOff>53921</xdr:rowOff>
    </xdr:to>
    <xdr:cxnSp macro="">
      <xdr:nvCxnSpPr>
        <xdr:cNvPr id="246" name="直線コネクタ 245"/>
        <xdr:cNvCxnSpPr/>
      </xdr:nvCxnSpPr>
      <xdr:spPr>
        <a:xfrm flipV="1">
          <a:off x="1130300" y="16508788"/>
          <a:ext cx="8890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7" name="フローチャート : 判断 246"/>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23461</xdr:rowOff>
    </xdr:from>
    <xdr:ext cx="534377" cy="259045"/>
    <xdr:sp macro="" textlink="">
      <xdr:nvSpPr>
        <xdr:cNvPr id="248" name="テキスト ボックス 247"/>
        <xdr:cNvSpPr txBox="1"/>
      </xdr:nvSpPr>
      <xdr:spPr>
        <a:xfrm>
          <a:off x="1752111" y="161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9" name="フローチャート : 判断 248"/>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4019</xdr:rowOff>
    </xdr:from>
    <xdr:ext cx="534377" cy="259045"/>
    <xdr:sp macro="" textlink="">
      <xdr:nvSpPr>
        <xdr:cNvPr id="250" name="テキスト ボックス 249"/>
        <xdr:cNvSpPr txBox="1"/>
      </xdr:nvSpPr>
      <xdr:spPr>
        <a:xfrm>
          <a:off x="863111" y="161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95507</xdr:rowOff>
    </xdr:from>
    <xdr:to>
      <xdr:col>6</xdr:col>
      <xdr:colOff>561975</xdr:colOff>
      <xdr:row>96</xdr:row>
      <xdr:rowOff>25657</xdr:rowOff>
    </xdr:to>
    <xdr:sp macro="" textlink="">
      <xdr:nvSpPr>
        <xdr:cNvPr id="256" name="円/楕円 255"/>
        <xdr:cNvSpPr/>
      </xdr:nvSpPr>
      <xdr:spPr>
        <a:xfrm>
          <a:off x="4584700" y="1638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73934</xdr:rowOff>
    </xdr:from>
    <xdr:ext cx="534377" cy="259045"/>
    <xdr:sp macro="" textlink="">
      <xdr:nvSpPr>
        <xdr:cNvPr id="257" name="衛生費該当値テキスト"/>
        <xdr:cNvSpPr txBox="1"/>
      </xdr:nvSpPr>
      <xdr:spPr>
        <a:xfrm>
          <a:off x="4686300" y="1636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58,643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144123</xdr:rowOff>
    </xdr:from>
    <xdr:to>
      <xdr:col>5</xdr:col>
      <xdr:colOff>409575</xdr:colOff>
      <xdr:row>96</xdr:row>
      <xdr:rowOff>74273</xdr:rowOff>
    </xdr:to>
    <xdr:sp macro="" textlink="">
      <xdr:nvSpPr>
        <xdr:cNvPr id="258" name="円/楕円 257"/>
        <xdr:cNvSpPr/>
      </xdr:nvSpPr>
      <xdr:spPr>
        <a:xfrm>
          <a:off x="3746500" y="164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65400</xdr:rowOff>
    </xdr:from>
    <xdr:ext cx="534377" cy="259045"/>
    <xdr:sp macro="" textlink="">
      <xdr:nvSpPr>
        <xdr:cNvPr id="259" name="テキスト ボックス 258"/>
        <xdr:cNvSpPr txBox="1"/>
      </xdr:nvSpPr>
      <xdr:spPr>
        <a:xfrm>
          <a:off x="3530111" y="1652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107373</xdr:rowOff>
    </xdr:from>
    <xdr:to>
      <xdr:col>4</xdr:col>
      <xdr:colOff>206375</xdr:colOff>
      <xdr:row>96</xdr:row>
      <xdr:rowOff>37523</xdr:rowOff>
    </xdr:to>
    <xdr:sp macro="" textlink="">
      <xdr:nvSpPr>
        <xdr:cNvPr id="260" name="円/楕円 259"/>
        <xdr:cNvSpPr/>
      </xdr:nvSpPr>
      <xdr:spPr>
        <a:xfrm>
          <a:off x="2857500" y="1639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28650</xdr:rowOff>
    </xdr:from>
    <xdr:ext cx="534377" cy="259045"/>
    <xdr:sp macro="" textlink="">
      <xdr:nvSpPr>
        <xdr:cNvPr id="261" name="テキスト ボックス 260"/>
        <xdr:cNvSpPr txBox="1"/>
      </xdr:nvSpPr>
      <xdr:spPr>
        <a:xfrm>
          <a:off x="2641111" y="164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170238</xdr:rowOff>
    </xdr:from>
    <xdr:to>
      <xdr:col>3</xdr:col>
      <xdr:colOff>3175</xdr:colOff>
      <xdr:row>96</xdr:row>
      <xdr:rowOff>100388</xdr:rowOff>
    </xdr:to>
    <xdr:sp macro="" textlink="">
      <xdr:nvSpPr>
        <xdr:cNvPr id="262" name="円/楕円 261"/>
        <xdr:cNvSpPr/>
      </xdr:nvSpPr>
      <xdr:spPr>
        <a:xfrm>
          <a:off x="1968500" y="164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91515</xdr:rowOff>
    </xdr:from>
    <xdr:ext cx="534377" cy="259045"/>
    <xdr:sp macro="" textlink="">
      <xdr:nvSpPr>
        <xdr:cNvPr id="263" name="テキスト ボックス 262"/>
        <xdr:cNvSpPr txBox="1"/>
      </xdr:nvSpPr>
      <xdr:spPr>
        <a:xfrm>
          <a:off x="1752111" y="165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3121</xdr:rowOff>
    </xdr:from>
    <xdr:to>
      <xdr:col>1</xdr:col>
      <xdr:colOff>485775</xdr:colOff>
      <xdr:row>96</xdr:row>
      <xdr:rowOff>104721</xdr:rowOff>
    </xdr:to>
    <xdr:sp macro="" textlink="">
      <xdr:nvSpPr>
        <xdr:cNvPr id="264" name="円/楕円 263"/>
        <xdr:cNvSpPr/>
      </xdr:nvSpPr>
      <xdr:spPr>
        <a:xfrm>
          <a:off x="1079500" y="1646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95848</xdr:rowOff>
    </xdr:from>
    <xdr:ext cx="534377" cy="259045"/>
    <xdr:sp macro="" textlink="">
      <xdr:nvSpPr>
        <xdr:cNvPr id="265" name="テキスト ボックス 264"/>
        <xdr:cNvSpPr txBox="1"/>
      </xdr:nvSpPr>
      <xdr:spPr>
        <a:xfrm>
          <a:off x="863111" y="1655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91" name="直線コネクタ 290"/>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4" name="労働費最大値テキスト"/>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5" name="直線コネクタ 294"/>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70793</xdr:rowOff>
    </xdr:from>
    <xdr:to>
      <xdr:col>15</xdr:col>
      <xdr:colOff>180975</xdr:colOff>
      <xdr:row>39</xdr:row>
      <xdr:rowOff>98878</xdr:rowOff>
    </xdr:to>
    <xdr:cxnSp macro="">
      <xdr:nvCxnSpPr>
        <xdr:cNvPr id="296" name="直線コネクタ 295"/>
        <xdr:cNvCxnSpPr/>
      </xdr:nvCxnSpPr>
      <xdr:spPr>
        <a:xfrm flipV="1">
          <a:off x="9639300" y="6757343"/>
          <a:ext cx="8382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160110</xdr:rowOff>
    </xdr:from>
    <xdr:ext cx="378565" cy="259045"/>
    <xdr:sp macro="" textlink="">
      <xdr:nvSpPr>
        <xdr:cNvPr id="297" name="労働費平均値テキスト"/>
        <xdr:cNvSpPr txBox="1"/>
      </xdr:nvSpPr>
      <xdr:spPr>
        <a:xfrm>
          <a:off x="10528300" y="6332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8" name="フローチャート : 判断 297"/>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52505</xdr:rowOff>
    </xdr:from>
    <xdr:to>
      <xdr:col>14</xdr:col>
      <xdr:colOff>28575</xdr:colOff>
      <xdr:row>39</xdr:row>
      <xdr:rowOff>98878</xdr:rowOff>
    </xdr:to>
    <xdr:cxnSp macro="">
      <xdr:nvCxnSpPr>
        <xdr:cNvPr id="299" name="直線コネクタ 298"/>
        <xdr:cNvCxnSpPr/>
      </xdr:nvCxnSpPr>
      <xdr:spPr>
        <a:xfrm>
          <a:off x="8750300" y="6567605"/>
          <a:ext cx="889000" cy="21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300" name="フローチャート : 判断 299"/>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103504</xdr:rowOff>
    </xdr:from>
    <xdr:ext cx="378565" cy="259045"/>
    <xdr:sp macro="" textlink="">
      <xdr:nvSpPr>
        <xdr:cNvPr id="301" name="テキスト ボックス 300"/>
        <xdr:cNvSpPr txBox="1"/>
      </xdr:nvSpPr>
      <xdr:spPr>
        <a:xfrm>
          <a:off x="9450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21155</xdr:rowOff>
    </xdr:from>
    <xdr:to>
      <xdr:col>12</xdr:col>
      <xdr:colOff>511175</xdr:colOff>
      <xdr:row>38</xdr:row>
      <xdr:rowOff>52505</xdr:rowOff>
    </xdr:to>
    <xdr:cxnSp macro="">
      <xdr:nvCxnSpPr>
        <xdr:cNvPr id="302" name="直線コネクタ 301"/>
        <xdr:cNvCxnSpPr/>
      </xdr:nvCxnSpPr>
      <xdr:spPr>
        <a:xfrm>
          <a:off x="7861300" y="5850455"/>
          <a:ext cx="889000" cy="71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157807</xdr:rowOff>
    </xdr:from>
    <xdr:to>
      <xdr:col>12</xdr:col>
      <xdr:colOff>561975</xdr:colOff>
      <xdr:row>35</xdr:row>
      <xdr:rowOff>87957</xdr:rowOff>
    </xdr:to>
    <xdr:sp macro="" textlink="">
      <xdr:nvSpPr>
        <xdr:cNvPr id="303" name="フローチャート : 判断 302"/>
        <xdr:cNvSpPr/>
      </xdr:nvSpPr>
      <xdr:spPr>
        <a:xfrm>
          <a:off x="8699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104484</xdr:rowOff>
    </xdr:from>
    <xdr:ext cx="469744" cy="259045"/>
    <xdr:sp macro="" textlink="">
      <xdr:nvSpPr>
        <xdr:cNvPr id="304" name="テキスト ボックス 303"/>
        <xdr:cNvSpPr txBox="1"/>
      </xdr:nvSpPr>
      <xdr:spPr>
        <a:xfrm>
          <a:off x="8515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21155</xdr:rowOff>
    </xdr:from>
    <xdr:to>
      <xdr:col>11</xdr:col>
      <xdr:colOff>307975</xdr:colOff>
      <xdr:row>36</xdr:row>
      <xdr:rowOff>63935</xdr:rowOff>
    </xdr:to>
    <xdr:cxnSp macro="">
      <xdr:nvCxnSpPr>
        <xdr:cNvPr id="305" name="直線コネクタ 304"/>
        <xdr:cNvCxnSpPr/>
      </xdr:nvCxnSpPr>
      <xdr:spPr>
        <a:xfrm flipV="1">
          <a:off x="6972300" y="5850455"/>
          <a:ext cx="889000" cy="38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126782</xdr:rowOff>
    </xdr:from>
    <xdr:to>
      <xdr:col>11</xdr:col>
      <xdr:colOff>358775</xdr:colOff>
      <xdr:row>34</xdr:row>
      <xdr:rowOff>56932</xdr:rowOff>
    </xdr:to>
    <xdr:sp macro="" textlink="">
      <xdr:nvSpPr>
        <xdr:cNvPr id="306" name="フローチャート : 判断 305"/>
        <xdr:cNvSpPr/>
      </xdr:nvSpPr>
      <xdr:spPr>
        <a:xfrm>
          <a:off x="7810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73459</xdr:rowOff>
    </xdr:from>
    <xdr:ext cx="469744" cy="259045"/>
    <xdr:sp macro="" textlink="">
      <xdr:nvSpPr>
        <xdr:cNvPr id="307" name="テキスト ボックス 306"/>
        <xdr:cNvSpPr txBox="1"/>
      </xdr:nvSpPr>
      <xdr:spPr>
        <a:xfrm>
          <a:off x="7626427"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77796</xdr:rowOff>
    </xdr:from>
    <xdr:to>
      <xdr:col>10</xdr:col>
      <xdr:colOff>155575</xdr:colOff>
      <xdr:row>34</xdr:row>
      <xdr:rowOff>7946</xdr:rowOff>
    </xdr:to>
    <xdr:sp macro="" textlink="">
      <xdr:nvSpPr>
        <xdr:cNvPr id="308" name="フローチャート : 判断 307"/>
        <xdr:cNvSpPr/>
      </xdr:nvSpPr>
      <xdr:spPr>
        <a:xfrm>
          <a:off x="6921500" y="57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24473</xdr:rowOff>
    </xdr:from>
    <xdr:ext cx="469744" cy="259045"/>
    <xdr:sp macro="" textlink="">
      <xdr:nvSpPr>
        <xdr:cNvPr id="309" name="テキスト ボックス 308"/>
        <xdr:cNvSpPr txBox="1"/>
      </xdr:nvSpPr>
      <xdr:spPr>
        <a:xfrm>
          <a:off x="6737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19993</xdr:rowOff>
    </xdr:from>
    <xdr:to>
      <xdr:col>15</xdr:col>
      <xdr:colOff>231775</xdr:colOff>
      <xdr:row>39</xdr:row>
      <xdr:rowOff>121593</xdr:rowOff>
    </xdr:to>
    <xdr:sp macro="" textlink="">
      <xdr:nvSpPr>
        <xdr:cNvPr id="315" name="円/楕円 314"/>
        <xdr:cNvSpPr/>
      </xdr:nvSpPr>
      <xdr:spPr>
        <a:xfrm>
          <a:off x="10426700" y="67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106370</xdr:rowOff>
    </xdr:from>
    <xdr:ext cx="313932" cy="259045"/>
    <xdr:sp macro="" textlink="">
      <xdr:nvSpPr>
        <xdr:cNvPr id="316" name="労働費該当値テキスト"/>
        <xdr:cNvSpPr txBox="1"/>
      </xdr:nvSpPr>
      <xdr:spPr>
        <a:xfrm>
          <a:off x="10528300" y="662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1705</xdr:rowOff>
    </xdr:from>
    <xdr:to>
      <xdr:col>12</xdr:col>
      <xdr:colOff>561975</xdr:colOff>
      <xdr:row>38</xdr:row>
      <xdr:rowOff>103305</xdr:rowOff>
    </xdr:to>
    <xdr:sp macro="" textlink="">
      <xdr:nvSpPr>
        <xdr:cNvPr id="319" name="円/楕円 318"/>
        <xdr:cNvSpPr/>
      </xdr:nvSpPr>
      <xdr:spPr>
        <a:xfrm>
          <a:off x="8699500" y="651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94432</xdr:rowOff>
    </xdr:from>
    <xdr:ext cx="378565" cy="259045"/>
    <xdr:sp macro="" textlink="">
      <xdr:nvSpPr>
        <xdr:cNvPr id="320" name="テキスト ボックス 319"/>
        <xdr:cNvSpPr txBox="1"/>
      </xdr:nvSpPr>
      <xdr:spPr>
        <a:xfrm>
          <a:off x="8561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141805</xdr:rowOff>
    </xdr:from>
    <xdr:to>
      <xdr:col>11</xdr:col>
      <xdr:colOff>358775</xdr:colOff>
      <xdr:row>34</xdr:row>
      <xdr:rowOff>71955</xdr:rowOff>
    </xdr:to>
    <xdr:sp macro="" textlink="">
      <xdr:nvSpPr>
        <xdr:cNvPr id="321" name="円/楕円 320"/>
        <xdr:cNvSpPr/>
      </xdr:nvSpPr>
      <xdr:spPr>
        <a:xfrm>
          <a:off x="7810500" y="57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63082</xdr:rowOff>
    </xdr:from>
    <xdr:ext cx="469744" cy="259045"/>
    <xdr:sp macro="" textlink="">
      <xdr:nvSpPr>
        <xdr:cNvPr id="322" name="テキスト ボックス 321"/>
        <xdr:cNvSpPr txBox="1"/>
      </xdr:nvSpPr>
      <xdr:spPr>
        <a:xfrm>
          <a:off x="7626427" y="589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13135</xdr:rowOff>
    </xdr:from>
    <xdr:to>
      <xdr:col>10</xdr:col>
      <xdr:colOff>155575</xdr:colOff>
      <xdr:row>36</xdr:row>
      <xdr:rowOff>114735</xdr:rowOff>
    </xdr:to>
    <xdr:sp macro="" textlink="">
      <xdr:nvSpPr>
        <xdr:cNvPr id="323" name="円/楕円 322"/>
        <xdr:cNvSpPr/>
      </xdr:nvSpPr>
      <xdr:spPr>
        <a:xfrm>
          <a:off x="6921500" y="61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105862</xdr:rowOff>
    </xdr:from>
    <xdr:ext cx="469744" cy="259045"/>
    <xdr:sp macro="" textlink="">
      <xdr:nvSpPr>
        <xdr:cNvPr id="324" name="テキスト ボックス 323"/>
        <xdr:cNvSpPr txBox="1"/>
      </xdr:nvSpPr>
      <xdr:spPr>
        <a:xfrm>
          <a:off x="6737427" y="627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8" name="直線コネクタ 347"/>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9"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50" name="直線コネクタ 349"/>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51"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2" name="直線コネクタ 351"/>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162247</xdr:rowOff>
    </xdr:from>
    <xdr:to>
      <xdr:col>15</xdr:col>
      <xdr:colOff>180975</xdr:colOff>
      <xdr:row>55</xdr:row>
      <xdr:rowOff>30765</xdr:rowOff>
    </xdr:to>
    <xdr:cxnSp macro="">
      <xdr:nvCxnSpPr>
        <xdr:cNvPr id="353" name="直線コネクタ 352"/>
        <xdr:cNvCxnSpPr/>
      </xdr:nvCxnSpPr>
      <xdr:spPr>
        <a:xfrm flipV="1">
          <a:off x="9639300" y="9249097"/>
          <a:ext cx="838200" cy="2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2922</xdr:rowOff>
    </xdr:from>
    <xdr:ext cx="534377" cy="259045"/>
    <xdr:sp macro="" textlink="">
      <xdr:nvSpPr>
        <xdr:cNvPr id="354" name="農林水産業費平均値テキスト"/>
        <xdr:cNvSpPr txBox="1"/>
      </xdr:nvSpPr>
      <xdr:spPr>
        <a:xfrm>
          <a:off x="10528300" y="96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5" name="フローチャート : 判断 354"/>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134900</xdr:rowOff>
    </xdr:from>
    <xdr:to>
      <xdr:col>14</xdr:col>
      <xdr:colOff>28575</xdr:colOff>
      <xdr:row>55</xdr:row>
      <xdr:rowOff>30765</xdr:rowOff>
    </xdr:to>
    <xdr:cxnSp macro="">
      <xdr:nvCxnSpPr>
        <xdr:cNvPr id="356" name="直線コネクタ 355"/>
        <xdr:cNvCxnSpPr/>
      </xdr:nvCxnSpPr>
      <xdr:spPr>
        <a:xfrm>
          <a:off x="8750300" y="9393200"/>
          <a:ext cx="889000" cy="6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7" name="フローチャート : 判断 356"/>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139923</xdr:rowOff>
    </xdr:from>
    <xdr:ext cx="534377" cy="259045"/>
    <xdr:sp macro="" textlink="">
      <xdr:nvSpPr>
        <xdr:cNvPr id="358" name="テキスト ボックス 357"/>
        <xdr:cNvSpPr txBox="1"/>
      </xdr:nvSpPr>
      <xdr:spPr>
        <a:xfrm>
          <a:off x="9372111" y="974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22901</xdr:rowOff>
    </xdr:from>
    <xdr:to>
      <xdr:col>12</xdr:col>
      <xdr:colOff>511175</xdr:colOff>
      <xdr:row>54</xdr:row>
      <xdr:rowOff>134900</xdr:rowOff>
    </xdr:to>
    <xdr:cxnSp macro="">
      <xdr:nvCxnSpPr>
        <xdr:cNvPr id="359" name="直線コネクタ 358"/>
        <xdr:cNvCxnSpPr/>
      </xdr:nvCxnSpPr>
      <xdr:spPr>
        <a:xfrm>
          <a:off x="7861300" y="9281201"/>
          <a:ext cx="889000" cy="11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60" name="フローチャート : 判断 359"/>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126291</xdr:rowOff>
    </xdr:from>
    <xdr:ext cx="534377" cy="259045"/>
    <xdr:sp macro="" textlink="">
      <xdr:nvSpPr>
        <xdr:cNvPr id="361" name="テキスト ボックス 360"/>
        <xdr:cNvSpPr txBox="1"/>
      </xdr:nvSpPr>
      <xdr:spPr>
        <a:xfrm>
          <a:off x="8483111" y="97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22901</xdr:rowOff>
    </xdr:from>
    <xdr:to>
      <xdr:col>11</xdr:col>
      <xdr:colOff>307975</xdr:colOff>
      <xdr:row>54</xdr:row>
      <xdr:rowOff>142016</xdr:rowOff>
    </xdr:to>
    <xdr:cxnSp macro="">
      <xdr:nvCxnSpPr>
        <xdr:cNvPr id="362" name="直線コネクタ 361"/>
        <xdr:cNvCxnSpPr/>
      </xdr:nvCxnSpPr>
      <xdr:spPr>
        <a:xfrm flipV="1">
          <a:off x="6972300" y="9281201"/>
          <a:ext cx="889000" cy="11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3" name="フローチャート : 判断 362"/>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120949</xdr:rowOff>
    </xdr:from>
    <xdr:ext cx="534377" cy="259045"/>
    <xdr:sp macro="" textlink="">
      <xdr:nvSpPr>
        <xdr:cNvPr id="364" name="テキスト ボックス 363"/>
        <xdr:cNvSpPr txBox="1"/>
      </xdr:nvSpPr>
      <xdr:spPr>
        <a:xfrm>
          <a:off x="7594111" y="972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5" name="フローチャート : 判断 364"/>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162127</xdr:rowOff>
    </xdr:from>
    <xdr:ext cx="534377" cy="259045"/>
    <xdr:sp macro="" textlink="">
      <xdr:nvSpPr>
        <xdr:cNvPr id="366" name="テキスト ボックス 365"/>
        <xdr:cNvSpPr txBox="1"/>
      </xdr:nvSpPr>
      <xdr:spPr>
        <a:xfrm>
          <a:off x="6705111" y="97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111447</xdr:rowOff>
    </xdr:from>
    <xdr:to>
      <xdr:col>15</xdr:col>
      <xdr:colOff>231775</xdr:colOff>
      <xdr:row>54</xdr:row>
      <xdr:rowOff>41597</xdr:rowOff>
    </xdr:to>
    <xdr:sp macro="" textlink="">
      <xdr:nvSpPr>
        <xdr:cNvPr id="372" name="円/楕円 371"/>
        <xdr:cNvSpPr/>
      </xdr:nvSpPr>
      <xdr:spPr>
        <a:xfrm>
          <a:off x="10426700" y="91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134324</xdr:rowOff>
    </xdr:from>
    <xdr:ext cx="599010" cy="259045"/>
    <xdr:sp macro="" textlink="">
      <xdr:nvSpPr>
        <xdr:cNvPr id="373" name="農林水産業費該当値テキスト"/>
        <xdr:cNvSpPr txBox="1"/>
      </xdr:nvSpPr>
      <xdr:spPr>
        <a:xfrm>
          <a:off x="10528300" y="904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119,541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151415</xdr:rowOff>
    </xdr:from>
    <xdr:to>
      <xdr:col>14</xdr:col>
      <xdr:colOff>79375</xdr:colOff>
      <xdr:row>55</xdr:row>
      <xdr:rowOff>81565</xdr:rowOff>
    </xdr:to>
    <xdr:sp macro="" textlink="">
      <xdr:nvSpPr>
        <xdr:cNvPr id="374" name="円/楕円 373"/>
        <xdr:cNvSpPr/>
      </xdr:nvSpPr>
      <xdr:spPr>
        <a:xfrm>
          <a:off x="9588500" y="94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98092</xdr:rowOff>
    </xdr:from>
    <xdr:ext cx="534377" cy="259045"/>
    <xdr:sp macro="" textlink="">
      <xdr:nvSpPr>
        <xdr:cNvPr id="375" name="テキスト ボックス 374"/>
        <xdr:cNvSpPr txBox="1"/>
      </xdr:nvSpPr>
      <xdr:spPr>
        <a:xfrm>
          <a:off x="9372111" y="9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91,796</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84100</xdr:rowOff>
    </xdr:from>
    <xdr:to>
      <xdr:col>12</xdr:col>
      <xdr:colOff>561975</xdr:colOff>
      <xdr:row>55</xdr:row>
      <xdr:rowOff>14250</xdr:rowOff>
    </xdr:to>
    <xdr:sp macro="" textlink="">
      <xdr:nvSpPr>
        <xdr:cNvPr id="376" name="円/楕円 375"/>
        <xdr:cNvSpPr/>
      </xdr:nvSpPr>
      <xdr:spPr>
        <a:xfrm>
          <a:off x="8699500" y="93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30777</xdr:rowOff>
    </xdr:from>
    <xdr:ext cx="599010" cy="259045"/>
    <xdr:sp macro="" textlink="">
      <xdr:nvSpPr>
        <xdr:cNvPr id="377" name="テキスト ボックス 376"/>
        <xdr:cNvSpPr txBox="1"/>
      </xdr:nvSpPr>
      <xdr:spPr>
        <a:xfrm>
          <a:off x="8450794" y="911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100,630</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143551</xdr:rowOff>
    </xdr:from>
    <xdr:to>
      <xdr:col>11</xdr:col>
      <xdr:colOff>358775</xdr:colOff>
      <xdr:row>54</xdr:row>
      <xdr:rowOff>73701</xdr:rowOff>
    </xdr:to>
    <xdr:sp macro="" textlink="">
      <xdr:nvSpPr>
        <xdr:cNvPr id="378" name="円/楕円 377"/>
        <xdr:cNvSpPr/>
      </xdr:nvSpPr>
      <xdr:spPr>
        <a:xfrm>
          <a:off x="7810500" y="923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90228</xdr:rowOff>
    </xdr:from>
    <xdr:ext cx="599010" cy="259045"/>
    <xdr:sp macro="" textlink="">
      <xdr:nvSpPr>
        <xdr:cNvPr id="379" name="テキスト ボックス 378"/>
        <xdr:cNvSpPr txBox="1"/>
      </xdr:nvSpPr>
      <xdr:spPr>
        <a:xfrm>
          <a:off x="7561794" y="900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115,328</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91216</xdr:rowOff>
    </xdr:from>
    <xdr:to>
      <xdr:col>10</xdr:col>
      <xdr:colOff>155575</xdr:colOff>
      <xdr:row>55</xdr:row>
      <xdr:rowOff>21366</xdr:rowOff>
    </xdr:to>
    <xdr:sp macro="" textlink="">
      <xdr:nvSpPr>
        <xdr:cNvPr id="380" name="円/楕円 379"/>
        <xdr:cNvSpPr/>
      </xdr:nvSpPr>
      <xdr:spPr>
        <a:xfrm>
          <a:off x="6921500" y="93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37893</xdr:rowOff>
    </xdr:from>
    <xdr:ext cx="534377" cy="259045"/>
    <xdr:sp macro="" textlink="">
      <xdr:nvSpPr>
        <xdr:cNvPr id="381" name="テキスト ボックス 380"/>
        <xdr:cNvSpPr txBox="1"/>
      </xdr:nvSpPr>
      <xdr:spPr>
        <a:xfrm>
          <a:off x="6705111" y="912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5" name="直線コネクタ 404"/>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6"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7" name="直線コネクタ 406"/>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8"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9" name="直線コネクタ 408"/>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64312</xdr:rowOff>
    </xdr:from>
    <xdr:to>
      <xdr:col>15</xdr:col>
      <xdr:colOff>180975</xdr:colOff>
      <xdr:row>76</xdr:row>
      <xdr:rowOff>112230</xdr:rowOff>
    </xdr:to>
    <xdr:cxnSp macro="">
      <xdr:nvCxnSpPr>
        <xdr:cNvPr id="410" name="直線コネクタ 409"/>
        <xdr:cNvCxnSpPr/>
      </xdr:nvCxnSpPr>
      <xdr:spPr>
        <a:xfrm flipV="1">
          <a:off x="9639300" y="13094512"/>
          <a:ext cx="838200" cy="4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52176</xdr:rowOff>
    </xdr:from>
    <xdr:ext cx="534377" cy="259045"/>
    <xdr:sp macro="" textlink="">
      <xdr:nvSpPr>
        <xdr:cNvPr id="411" name="商工費平均値テキスト"/>
        <xdr:cNvSpPr txBox="1"/>
      </xdr:nvSpPr>
      <xdr:spPr>
        <a:xfrm>
          <a:off x="10528300" y="1325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2" name="フローチャート : 判断 411"/>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112230</xdr:rowOff>
    </xdr:from>
    <xdr:to>
      <xdr:col>14</xdr:col>
      <xdr:colOff>28575</xdr:colOff>
      <xdr:row>77</xdr:row>
      <xdr:rowOff>138024</xdr:rowOff>
    </xdr:to>
    <xdr:cxnSp macro="">
      <xdr:nvCxnSpPr>
        <xdr:cNvPr id="413" name="直線コネクタ 412"/>
        <xdr:cNvCxnSpPr/>
      </xdr:nvCxnSpPr>
      <xdr:spPr>
        <a:xfrm flipV="1">
          <a:off x="8750300" y="13142430"/>
          <a:ext cx="889000" cy="19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4" name="フローチャート : 判断 413"/>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98950</xdr:rowOff>
    </xdr:from>
    <xdr:ext cx="534377" cy="259045"/>
    <xdr:sp macro="" textlink="">
      <xdr:nvSpPr>
        <xdr:cNvPr id="415" name="テキスト ボックス 414"/>
        <xdr:cNvSpPr txBox="1"/>
      </xdr:nvSpPr>
      <xdr:spPr>
        <a:xfrm>
          <a:off x="9372111" y="1330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138024</xdr:rowOff>
    </xdr:from>
    <xdr:to>
      <xdr:col>12</xdr:col>
      <xdr:colOff>511175</xdr:colOff>
      <xdr:row>78</xdr:row>
      <xdr:rowOff>91897</xdr:rowOff>
    </xdr:to>
    <xdr:cxnSp macro="">
      <xdr:nvCxnSpPr>
        <xdr:cNvPr id="416" name="直線コネクタ 415"/>
        <xdr:cNvCxnSpPr/>
      </xdr:nvCxnSpPr>
      <xdr:spPr>
        <a:xfrm flipV="1">
          <a:off x="7861300" y="13339674"/>
          <a:ext cx="889000" cy="12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7" name="フローチャート : 判断 416"/>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32872</xdr:rowOff>
    </xdr:from>
    <xdr:ext cx="534377" cy="259045"/>
    <xdr:sp macro="" textlink="">
      <xdr:nvSpPr>
        <xdr:cNvPr id="418" name="テキスト ボックス 417"/>
        <xdr:cNvSpPr txBox="1"/>
      </xdr:nvSpPr>
      <xdr:spPr>
        <a:xfrm>
          <a:off x="8483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63043</xdr:rowOff>
    </xdr:from>
    <xdr:to>
      <xdr:col>11</xdr:col>
      <xdr:colOff>307975</xdr:colOff>
      <xdr:row>78</xdr:row>
      <xdr:rowOff>91897</xdr:rowOff>
    </xdr:to>
    <xdr:cxnSp macro="">
      <xdr:nvCxnSpPr>
        <xdr:cNvPr id="419" name="直線コネクタ 418"/>
        <xdr:cNvCxnSpPr/>
      </xdr:nvCxnSpPr>
      <xdr:spPr>
        <a:xfrm>
          <a:off x="6972300" y="13436143"/>
          <a:ext cx="889000" cy="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20" name="フローチャート : 判断 419"/>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54970</xdr:rowOff>
    </xdr:from>
    <xdr:ext cx="534377" cy="259045"/>
    <xdr:sp macro="" textlink="">
      <xdr:nvSpPr>
        <xdr:cNvPr id="421" name="テキスト ボックス 420"/>
        <xdr:cNvSpPr txBox="1"/>
      </xdr:nvSpPr>
      <xdr:spPr>
        <a:xfrm>
          <a:off x="7594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22" name="フローチャート : 判断 421"/>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57790</xdr:rowOff>
    </xdr:from>
    <xdr:ext cx="534377" cy="259045"/>
    <xdr:sp macro="" textlink="">
      <xdr:nvSpPr>
        <xdr:cNvPr id="423" name="テキスト ボックス 422"/>
        <xdr:cNvSpPr txBox="1"/>
      </xdr:nvSpPr>
      <xdr:spPr>
        <a:xfrm>
          <a:off x="6705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13512</xdr:rowOff>
    </xdr:from>
    <xdr:to>
      <xdr:col>15</xdr:col>
      <xdr:colOff>231775</xdr:colOff>
      <xdr:row>76</xdr:row>
      <xdr:rowOff>115112</xdr:rowOff>
    </xdr:to>
    <xdr:sp macro="" textlink="">
      <xdr:nvSpPr>
        <xdr:cNvPr id="429" name="円/楕円 428"/>
        <xdr:cNvSpPr/>
      </xdr:nvSpPr>
      <xdr:spPr>
        <a:xfrm>
          <a:off x="10426700" y="1304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36390</xdr:rowOff>
    </xdr:from>
    <xdr:ext cx="534377" cy="259045"/>
    <xdr:sp macro="" textlink="">
      <xdr:nvSpPr>
        <xdr:cNvPr id="430" name="商工費該当値テキスト"/>
        <xdr:cNvSpPr txBox="1"/>
      </xdr:nvSpPr>
      <xdr:spPr>
        <a:xfrm>
          <a:off x="10528300" y="128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38,936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61430</xdr:rowOff>
    </xdr:from>
    <xdr:to>
      <xdr:col>14</xdr:col>
      <xdr:colOff>79375</xdr:colOff>
      <xdr:row>76</xdr:row>
      <xdr:rowOff>163030</xdr:rowOff>
    </xdr:to>
    <xdr:sp macro="" textlink="">
      <xdr:nvSpPr>
        <xdr:cNvPr id="431" name="円/楕円 430"/>
        <xdr:cNvSpPr/>
      </xdr:nvSpPr>
      <xdr:spPr>
        <a:xfrm>
          <a:off x="9588500" y="130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8107</xdr:rowOff>
    </xdr:from>
    <xdr:ext cx="534377" cy="259045"/>
    <xdr:sp macro="" textlink="">
      <xdr:nvSpPr>
        <xdr:cNvPr id="432" name="テキスト ボックス 431"/>
        <xdr:cNvSpPr txBox="1"/>
      </xdr:nvSpPr>
      <xdr:spPr>
        <a:xfrm>
          <a:off x="9372111" y="1286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87224</xdr:rowOff>
    </xdr:from>
    <xdr:to>
      <xdr:col>12</xdr:col>
      <xdr:colOff>561975</xdr:colOff>
      <xdr:row>78</xdr:row>
      <xdr:rowOff>17374</xdr:rowOff>
    </xdr:to>
    <xdr:sp macro="" textlink="">
      <xdr:nvSpPr>
        <xdr:cNvPr id="433" name="円/楕円 432"/>
        <xdr:cNvSpPr/>
      </xdr:nvSpPr>
      <xdr:spPr>
        <a:xfrm>
          <a:off x="8699500" y="132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8501</xdr:rowOff>
    </xdr:from>
    <xdr:ext cx="534377" cy="259045"/>
    <xdr:sp macro="" textlink="">
      <xdr:nvSpPr>
        <xdr:cNvPr id="434" name="テキスト ボックス 433"/>
        <xdr:cNvSpPr txBox="1"/>
      </xdr:nvSpPr>
      <xdr:spPr>
        <a:xfrm>
          <a:off x="8483111" y="1338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41097</xdr:rowOff>
    </xdr:from>
    <xdr:to>
      <xdr:col>11</xdr:col>
      <xdr:colOff>358775</xdr:colOff>
      <xdr:row>78</xdr:row>
      <xdr:rowOff>142697</xdr:rowOff>
    </xdr:to>
    <xdr:sp macro="" textlink="">
      <xdr:nvSpPr>
        <xdr:cNvPr id="435" name="円/楕円 434"/>
        <xdr:cNvSpPr/>
      </xdr:nvSpPr>
      <xdr:spPr>
        <a:xfrm>
          <a:off x="7810500" y="1341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133824</xdr:rowOff>
    </xdr:from>
    <xdr:ext cx="469744" cy="259045"/>
    <xdr:sp macro="" textlink="">
      <xdr:nvSpPr>
        <xdr:cNvPr id="436" name="テキスト ボックス 435"/>
        <xdr:cNvSpPr txBox="1"/>
      </xdr:nvSpPr>
      <xdr:spPr>
        <a:xfrm>
          <a:off x="7626427" y="1350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12243</xdr:rowOff>
    </xdr:from>
    <xdr:to>
      <xdr:col>10</xdr:col>
      <xdr:colOff>155575</xdr:colOff>
      <xdr:row>78</xdr:row>
      <xdr:rowOff>113843</xdr:rowOff>
    </xdr:to>
    <xdr:sp macro="" textlink="">
      <xdr:nvSpPr>
        <xdr:cNvPr id="437" name="円/楕円 436"/>
        <xdr:cNvSpPr/>
      </xdr:nvSpPr>
      <xdr:spPr>
        <a:xfrm>
          <a:off x="6921500" y="133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104970</xdr:rowOff>
    </xdr:from>
    <xdr:ext cx="534377" cy="259045"/>
    <xdr:sp macro="" textlink="">
      <xdr:nvSpPr>
        <xdr:cNvPr id="438" name="テキスト ボックス 437"/>
        <xdr:cNvSpPr txBox="1"/>
      </xdr:nvSpPr>
      <xdr:spPr>
        <a:xfrm>
          <a:off x="6705111" y="1347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2" name="直線コネクタ 461"/>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3"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4" name="直線コネクタ 463"/>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5"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6" name="直線コネクタ 465"/>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83838</xdr:rowOff>
    </xdr:from>
    <xdr:to>
      <xdr:col>15</xdr:col>
      <xdr:colOff>180975</xdr:colOff>
      <xdr:row>98</xdr:row>
      <xdr:rowOff>96876</xdr:rowOff>
    </xdr:to>
    <xdr:cxnSp macro="">
      <xdr:nvCxnSpPr>
        <xdr:cNvPr id="467" name="直線コネクタ 466"/>
        <xdr:cNvCxnSpPr/>
      </xdr:nvCxnSpPr>
      <xdr:spPr>
        <a:xfrm>
          <a:off x="9639300" y="16885938"/>
          <a:ext cx="8382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88699</xdr:rowOff>
    </xdr:from>
    <xdr:ext cx="534377" cy="259045"/>
    <xdr:sp macro="" textlink="">
      <xdr:nvSpPr>
        <xdr:cNvPr id="468" name="土木費平均値テキスト"/>
        <xdr:cNvSpPr txBox="1"/>
      </xdr:nvSpPr>
      <xdr:spPr>
        <a:xfrm>
          <a:off x="10528300" y="16890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9" name="フローチャート : 判断 468"/>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69388</xdr:rowOff>
    </xdr:from>
    <xdr:to>
      <xdr:col>14</xdr:col>
      <xdr:colOff>28575</xdr:colOff>
      <xdr:row>98</xdr:row>
      <xdr:rowOff>83838</xdr:rowOff>
    </xdr:to>
    <xdr:cxnSp macro="">
      <xdr:nvCxnSpPr>
        <xdr:cNvPr id="470" name="直線コネクタ 469"/>
        <xdr:cNvCxnSpPr/>
      </xdr:nvCxnSpPr>
      <xdr:spPr>
        <a:xfrm>
          <a:off x="8750300" y="16871488"/>
          <a:ext cx="889000" cy="1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71" name="フローチャート : 判断 470"/>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36072</xdr:rowOff>
    </xdr:from>
    <xdr:ext cx="534377" cy="259045"/>
    <xdr:sp macro="" textlink="">
      <xdr:nvSpPr>
        <xdr:cNvPr id="472" name="テキスト ボックス 471"/>
        <xdr:cNvSpPr txBox="1"/>
      </xdr:nvSpPr>
      <xdr:spPr>
        <a:xfrm>
          <a:off x="9372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69388</xdr:rowOff>
    </xdr:from>
    <xdr:to>
      <xdr:col>12</xdr:col>
      <xdr:colOff>511175</xdr:colOff>
      <xdr:row>98</xdr:row>
      <xdr:rowOff>72662</xdr:rowOff>
    </xdr:to>
    <xdr:cxnSp macro="">
      <xdr:nvCxnSpPr>
        <xdr:cNvPr id="473" name="直線コネクタ 472"/>
        <xdr:cNvCxnSpPr/>
      </xdr:nvCxnSpPr>
      <xdr:spPr>
        <a:xfrm flipV="1">
          <a:off x="7861300" y="16871488"/>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4" name="フローチャート : 判断 473"/>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26267</xdr:rowOff>
    </xdr:from>
    <xdr:ext cx="534377" cy="259045"/>
    <xdr:sp macro="" textlink="">
      <xdr:nvSpPr>
        <xdr:cNvPr id="475" name="テキスト ボックス 474"/>
        <xdr:cNvSpPr txBox="1"/>
      </xdr:nvSpPr>
      <xdr:spPr>
        <a:xfrm>
          <a:off x="8483111" y="169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72662</xdr:rowOff>
    </xdr:from>
    <xdr:to>
      <xdr:col>11</xdr:col>
      <xdr:colOff>307975</xdr:colOff>
      <xdr:row>98</xdr:row>
      <xdr:rowOff>102457</xdr:rowOff>
    </xdr:to>
    <xdr:cxnSp macro="">
      <xdr:nvCxnSpPr>
        <xdr:cNvPr id="476" name="直線コネクタ 475"/>
        <xdr:cNvCxnSpPr/>
      </xdr:nvCxnSpPr>
      <xdr:spPr>
        <a:xfrm flipV="1">
          <a:off x="6972300" y="16874762"/>
          <a:ext cx="8890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7" name="フローチャート : 判断 476"/>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27590</xdr:rowOff>
    </xdr:from>
    <xdr:ext cx="534377" cy="259045"/>
    <xdr:sp macro="" textlink="">
      <xdr:nvSpPr>
        <xdr:cNvPr id="478" name="テキスト ボックス 477"/>
        <xdr:cNvSpPr txBox="1"/>
      </xdr:nvSpPr>
      <xdr:spPr>
        <a:xfrm>
          <a:off x="7594111" y="170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9" name="フローチャート : 判断 478"/>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37968</xdr:rowOff>
    </xdr:from>
    <xdr:ext cx="534377" cy="259045"/>
    <xdr:sp macro="" textlink="">
      <xdr:nvSpPr>
        <xdr:cNvPr id="480" name="テキスト ボックス 479"/>
        <xdr:cNvSpPr txBox="1"/>
      </xdr:nvSpPr>
      <xdr:spPr>
        <a:xfrm>
          <a:off x="6705111" y="1701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46076</xdr:rowOff>
    </xdr:from>
    <xdr:to>
      <xdr:col>15</xdr:col>
      <xdr:colOff>231775</xdr:colOff>
      <xdr:row>98</xdr:row>
      <xdr:rowOff>147676</xdr:rowOff>
    </xdr:to>
    <xdr:sp macro="" textlink="">
      <xdr:nvSpPr>
        <xdr:cNvPr id="486" name="円/楕円 485"/>
        <xdr:cNvSpPr/>
      </xdr:nvSpPr>
      <xdr:spPr>
        <a:xfrm>
          <a:off x="10426700" y="1684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5453</xdr:rowOff>
    </xdr:from>
    <xdr:ext cx="599010" cy="259045"/>
    <xdr:sp macro="" textlink="">
      <xdr:nvSpPr>
        <xdr:cNvPr id="487" name="土木費該当値テキスト"/>
        <xdr:cNvSpPr txBox="1"/>
      </xdr:nvSpPr>
      <xdr:spPr>
        <a:xfrm>
          <a:off x="10528300" y="1663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156,200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33038</xdr:rowOff>
    </xdr:from>
    <xdr:to>
      <xdr:col>14</xdr:col>
      <xdr:colOff>79375</xdr:colOff>
      <xdr:row>98</xdr:row>
      <xdr:rowOff>134638</xdr:rowOff>
    </xdr:to>
    <xdr:sp macro="" textlink="">
      <xdr:nvSpPr>
        <xdr:cNvPr id="488" name="円/楕円 487"/>
        <xdr:cNvSpPr/>
      </xdr:nvSpPr>
      <xdr:spPr>
        <a:xfrm>
          <a:off x="9588500" y="1683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151165</xdr:rowOff>
    </xdr:from>
    <xdr:ext cx="599010" cy="259045"/>
    <xdr:sp macro="" textlink="">
      <xdr:nvSpPr>
        <xdr:cNvPr id="489" name="テキスト ボックス 488"/>
        <xdr:cNvSpPr txBox="1"/>
      </xdr:nvSpPr>
      <xdr:spPr>
        <a:xfrm>
          <a:off x="9339794" y="1661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173,309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18588</xdr:rowOff>
    </xdr:from>
    <xdr:to>
      <xdr:col>12</xdr:col>
      <xdr:colOff>561975</xdr:colOff>
      <xdr:row>98</xdr:row>
      <xdr:rowOff>120188</xdr:rowOff>
    </xdr:to>
    <xdr:sp macro="" textlink="">
      <xdr:nvSpPr>
        <xdr:cNvPr id="490" name="円/楕円 489"/>
        <xdr:cNvSpPr/>
      </xdr:nvSpPr>
      <xdr:spPr>
        <a:xfrm>
          <a:off x="8699500" y="168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136715</xdr:rowOff>
    </xdr:from>
    <xdr:ext cx="599010" cy="259045"/>
    <xdr:sp macro="" textlink="">
      <xdr:nvSpPr>
        <xdr:cNvPr id="491" name="テキスト ボックス 490"/>
        <xdr:cNvSpPr txBox="1"/>
      </xdr:nvSpPr>
      <xdr:spPr>
        <a:xfrm>
          <a:off x="8450794" y="1659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192,273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21862</xdr:rowOff>
    </xdr:from>
    <xdr:to>
      <xdr:col>11</xdr:col>
      <xdr:colOff>358775</xdr:colOff>
      <xdr:row>98</xdr:row>
      <xdr:rowOff>123462</xdr:rowOff>
    </xdr:to>
    <xdr:sp macro="" textlink="">
      <xdr:nvSpPr>
        <xdr:cNvPr id="492" name="円/楕円 491"/>
        <xdr:cNvSpPr/>
      </xdr:nvSpPr>
      <xdr:spPr>
        <a:xfrm>
          <a:off x="7810500" y="168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139989</xdr:rowOff>
    </xdr:from>
    <xdr:ext cx="599010" cy="259045"/>
    <xdr:sp macro="" textlink="">
      <xdr:nvSpPr>
        <xdr:cNvPr id="493" name="テキスト ボックス 492"/>
        <xdr:cNvSpPr txBox="1"/>
      </xdr:nvSpPr>
      <xdr:spPr>
        <a:xfrm>
          <a:off x="7561794" y="1659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187,976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51657</xdr:rowOff>
    </xdr:from>
    <xdr:to>
      <xdr:col>10</xdr:col>
      <xdr:colOff>155575</xdr:colOff>
      <xdr:row>98</xdr:row>
      <xdr:rowOff>153257</xdr:rowOff>
    </xdr:to>
    <xdr:sp macro="" textlink="">
      <xdr:nvSpPr>
        <xdr:cNvPr id="494" name="円/楕円 493"/>
        <xdr:cNvSpPr/>
      </xdr:nvSpPr>
      <xdr:spPr>
        <a:xfrm>
          <a:off x="6921500" y="1685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169784</xdr:rowOff>
    </xdr:from>
    <xdr:ext cx="599010" cy="259045"/>
    <xdr:sp macro="" textlink="">
      <xdr:nvSpPr>
        <xdr:cNvPr id="495" name="テキスト ボックス 494"/>
        <xdr:cNvSpPr txBox="1"/>
      </xdr:nvSpPr>
      <xdr:spPr>
        <a:xfrm>
          <a:off x="6672794" y="1662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21" name="直線コネクタ 520"/>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22"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3" name="直線コネクタ 522"/>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4"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5" name="直線コネクタ 524"/>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29280</xdr:rowOff>
    </xdr:from>
    <xdr:to>
      <xdr:col>23</xdr:col>
      <xdr:colOff>517525</xdr:colOff>
      <xdr:row>38</xdr:row>
      <xdr:rowOff>70904</xdr:rowOff>
    </xdr:to>
    <xdr:cxnSp macro="">
      <xdr:nvCxnSpPr>
        <xdr:cNvPr id="526" name="直線コネクタ 525"/>
        <xdr:cNvCxnSpPr/>
      </xdr:nvCxnSpPr>
      <xdr:spPr>
        <a:xfrm flipV="1">
          <a:off x="15481300" y="6544380"/>
          <a:ext cx="8382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128481</xdr:rowOff>
    </xdr:from>
    <xdr:ext cx="534377" cy="259045"/>
    <xdr:sp macro="" textlink="">
      <xdr:nvSpPr>
        <xdr:cNvPr id="527" name="消防費平均値テキスト"/>
        <xdr:cNvSpPr txBox="1"/>
      </xdr:nvSpPr>
      <xdr:spPr>
        <a:xfrm>
          <a:off x="16370300" y="6472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8" name="フローチャート : 判断 527"/>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64588</xdr:rowOff>
    </xdr:from>
    <xdr:to>
      <xdr:col>22</xdr:col>
      <xdr:colOff>365125</xdr:colOff>
      <xdr:row>38</xdr:row>
      <xdr:rowOff>70904</xdr:rowOff>
    </xdr:to>
    <xdr:cxnSp macro="">
      <xdr:nvCxnSpPr>
        <xdr:cNvPr id="529" name="直線コネクタ 528"/>
        <xdr:cNvCxnSpPr/>
      </xdr:nvCxnSpPr>
      <xdr:spPr>
        <a:xfrm>
          <a:off x="14592300" y="6579688"/>
          <a:ext cx="889000" cy="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30" name="フローチャート : 判断 529"/>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119369</xdr:rowOff>
    </xdr:from>
    <xdr:ext cx="534377" cy="259045"/>
    <xdr:sp macro="" textlink="">
      <xdr:nvSpPr>
        <xdr:cNvPr id="531" name="テキスト ボックス 530"/>
        <xdr:cNvSpPr txBox="1"/>
      </xdr:nvSpPr>
      <xdr:spPr>
        <a:xfrm>
          <a:off x="15214111" y="629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64588</xdr:rowOff>
    </xdr:from>
    <xdr:to>
      <xdr:col>21</xdr:col>
      <xdr:colOff>161925</xdr:colOff>
      <xdr:row>38</xdr:row>
      <xdr:rowOff>65810</xdr:rowOff>
    </xdr:to>
    <xdr:cxnSp macro="">
      <xdr:nvCxnSpPr>
        <xdr:cNvPr id="532" name="直線コネクタ 531"/>
        <xdr:cNvCxnSpPr/>
      </xdr:nvCxnSpPr>
      <xdr:spPr>
        <a:xfrm flipV="1">
          <a:off x="13703300" y="6579688"/>
          <a:ext cx="889000" cy="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33" name="フローチャート : 判断 532"/>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114744</xdr:rowOff>
    </xdr:from>
    <xdr:ext cx="534377" cy="259045"/>
    <xdr:sp macro="" textlink="">
      <xdr:nvSpPr>
        <xdr:cNvPr id="534" name="テキスト ボックス 533"/>
        <xdr:cNvSpPr txBox="1"/>
      </xdr:nvSpPr>
      <xdr:spPr>
        <a:xfrm>
          <a:off x="14325111" y="628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55366</xdr:rowOff>
    </xdr:from>
    <xdr:to>
      <xdr:col>19</xdr:col>
      <xdr:colOff>644525</xdr:colOff>
      <xdr:row>38</xdr:row>
      <xdr:rowOff>65810</xdr:rowOff>
    </xdr:to>
    <xdr:cxnSp macro="">
      <xdr:nvCxnSpPr>
        <xdr:cNvPr id="535" name="直線コネクタ 534"/>
        <xdr:cNvCxnSpPr/>
      </xdr:nvCxnSpPr>
      <xdr:spPr>
        <a:xfrm>
          <a:off x="12814300" y="6570466"/>
          <a:ext cx="889000" cy="1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6" name="フローチャート : 判断 535"/>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113680</xdr:rowOff>
    </xdr:from>
    <xdr:ext cx="534377" cy="259045"/>
    <xdr:sp macro="" textlink="">
      <xdr:nvSpPr>
        <xdr:cNvPr id="537" name="テキスト ボックス 536"/>
        <xdr:cNvSpPr txBox="1"/>
      </xdr:nvSpPr>
      <xdr:spPr>
        <a:xfrm>
          <a:off x="13436111" y="628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8" name="フローチャート : 判断 537"/>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102851</xdr:rowOff>
    </xdr:from>
    <xdr:ext cx="534377" cy="259045"/>
    <xdr:sp macro="" textlink="">
      <xdr:nvSpPr>
        <xdr:cNvPr id="539" name="テキスト ボックス 538"/>
        <xdr:cNvSpPr txBox="1"/>
      </xdr:nvSpPr>
      <xdr:spPr>
        <a:xfrm>
          <a:off x="12547111" y="66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149930</xdr:rowOff>
    </xdr:from>
    <xdr:to>
      <xdr:col>23</xdr:col>
      <xdr:colOff>568325</xdr:colOff>
      <xdr:row>38</xdr:row>
      <xdr:rowOff>80080</xdr:rowOff>
    </xdr:to>
    <xdr:sp macro="" textlink="">
      <xdr:nvSpPr>
        <xdr:cNvPr id="545" name="円/楕円 544"/>
        <xdr:cNvSpPr/>
      </xdr:nvSpPr>
      <xdr:spPr>
        <a:xfrm>
          <a:off x="16268700" y="64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109307</xdr:rowOff>
    </xdr:from>
    <xdr:ext cx="534377" cy="259045"/>
    <xdr:sp macro="" textlink="">
      <xdr:nvSpPr>
        <xdr:cNvPr id="546" name="消防費該当値テキスト"/>
        <xdr:cNvSpPr txBox="1"/>
      </xdr:nvSpPr>
      <xdr:spPr>
        <a:xfrm>
          <a:off x="16370300" y="628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20104</xdr:rowOff>
    </xdr:from>
    <xdr:to>
      <xdr:col>22</xdr:col>
      <xdr:colOff>415925</xdr:colOff>
      <xdr:row>38</xdr:row>
      <xdr:rowOff>121704</xdr:rowOff>
    </xdr:to>
    <xdr:sp macro="" textlink="">
      <xdr:nvSpPr>
        <xdr:cNvPr id="547" name="円/楕円 546"/>
        <xdr:cNvSpPr/>
      </xdr:nvSpPr>
      <xdr:spPr>
        <a:xfrm>
          <a:off x="15430500" y="65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112831</xdr:rowOff>
    </xdr:from>
    <xdr:ext cx="534377" cy="259045"/>
    <xdr:sp macro="" textlink="">
      <xdr:nvSpPr>
        <xdr:cNvPr id="548" name="テキスト ボックス 547"/>
        <xdr:cNvSpPr txBox="1"/>
      </xdr:nvSpPr>
      <xdr:spPr>
        <a:xfrm>
          <a:off x="15214111" y="662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13788</xdr:rowOff>
    </xdr:from>
    <xdr:to>
      <xdr:col>21</xdr:col>
      <xdr:colOff>212725</xdr:colOff>
      <xdr:row>38</xdr:row>
      <xdr:rowOff>115388</xdr:rowOff>
    </xdr:to>
    <xdr:sp macro="" textlink="">
      <xdr:nvSpPr>
        <xdr:cNvPr id="549" name="円/楕円 548"/>
        <xdr:cNvSpPr/>
      </xdr:nvSpPr>
      <xdr:spPr>
        <a:xfrm>
          <a:off x="14541500" y="65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106515</xdr:rowOff>
    </xdr:from>
    <xdr:ext cx="534377" cy="259045"/>
    <xdr:sp macro="" textlink="">
      <xdr:nvSpPr>
        <xdr:cNvPr id="550" name="テキスト ボックス 549"/>
        <xdr:cNvSpPr txBox="1"/>
      </xdr:nvSpPr>
      <xdr:spPr>
        <a:xfrm>
          <a:off x="14325111" y="66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15010</xdr:rowOff>
    </xdr:from>
    <xdr:to>
      <xdr:col>20</xdr:col>
      <xdr:colOff>9525</xdr:colOff>
      <xdr:row>38</xdr:row>
      <xdr:rowOff>116610</xdr:rowOff>
    </xdr:to>
    <xdr:sp macro="" textlink="">
      <xdr:nvSpPr>
        <xdr:cNvPr id="551" name="円/楕円 550"/>
        <xdr:cNvSpPr/>
      </xdr:nvSpPr>
      <xdr:spPr>
        <a:xfrm>
          <a:off x="13652500" y="65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107737</xdr:rowOff>
    </xdr:from>
    <xdr:ext cx="534377" cy="259045"/>
    <xdr:sp macro="" textlink="">
      <xdr:nvSpPr>
        <xdr:cNvPr id="552" name="テキスト ボックス 551"/>
        <xdr:cNvSpPr txBox="1"/>
      </xdr:nvSpPr>
      <xdr:spPr>
        <a:xfrm>
          <a:off x="13436111" y="662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4566</xdr:rowOff>
    </xdr:from>
    <xdr:to>
      <xdr:col>18</xdr:col>
      <xdr:colOff>492125</xdr:colOff>
      <xdr:row>38</xdr:row>
      <xdr:rowOff>106166</xdr:rowOff>
    </xdr:to>
    <xdr:sp macro="" textlink="">
      <xdr:nvSpPr>
        <xdr:cNvPr id="553" name="円/楕円 552"/>
        <xdr:cNvSpPr/>
      </xdr:nvSpPr>
      <xdr:spPr>
        <a:xfrm>
          <a:off x="12763500" y="65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122693</xdr:rowOff>
    </xdr:from>
    <xdr:ext cx="534377" cy="259045"/>
    <xdr:sp macro="" textlink="">
      <xdr:nvSpPr>
        <xdr:cNvPr id="554" name="テキスト ボックス 553"/>
        <xdr:cNvSpPr txBox="1"/>
      </xdr:nvSpPr>
      <xdr:spPr>
        <a:xfrm>
          <a:off x="12547111" y="629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3" name="テキスト ボックス 57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9" name="直線コネクタ 578"/>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80"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81" name="直線コネクタ 580"/>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82"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83" name="直線コネクタ 582"/>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141510</xdr:rowOff>
    </xdr:from>
    <xdr:to>
      <xdr:col>23</xdr:col>
      <xdr:colOff>517525</xdr:colOff>
      <xdr:row>55</xdr:row>
      <xdr:rowOff>67825</xdr:rowOff>
    </xdr:to>
    <xdr:cxnSp macro="">
      <xdr:nvCxnSpPr>
        <xdr:cNvPr id="584" name="直線コネクタ 583"/>
        <xdr:cNvCxnSpPr/>
      </xdr:nvCxnSpPr>
      <xdr:spPr>
        <a:xfrm flipV="1">
          <a:off x="15481300" y="9228360"/>
          <a:ext cx="838200" cy="2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89920</xdr:rowOff>
    </xdr:from>
    <xdr:ext cx="534377" cy="259045"/>
    <xdr:sp macro="" textlink="">
      <xdr:nvSpPr>
        <xdr:cNvPr id="585" name="教育費平均値テキスト"/>
        <xdr:cNvSpPr txBox="1"/>
      </xdr:nvSpPr>
      <xdr:spPr>
        <a:xfrm>
          <a:off x="16370300" y="9348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6" name="フローチャート : 判断 585"/>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157683</xdr:rowOff>
    </xdr:from>
    <xdr:to>
      <xdr:col>22</xdr:col>
      <xdr:colOff>365125</xdr:colOff>
      <xdr:row>55</xdr:row>
      <xdr:rowOff>67825</xdr:rowOff>
    </xdr:to>
    <xdr:cxnSp macro="">
      <xdr:nvCxnSpPr>
        <xdr:cNvPr id="587" name="直線コネクタ 586"/>
        <xdr:cNvCxnSpPr/>
      </xdr:nvCxnSpPr>
      <xdr:spPr>
        <a:xfrm>
          <a:off x="14592300" y="9415983"/>
          <a:ext cx="889000" cy="8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8" name="フローチャート : 判断 587"/>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6259</xdr:rowOff>
    </xdr:from>
    <xdr:ext cx="534377" cy="259045"/>
    <xdr:sp macro="" textlink="">
      <xdr:nvSpPr>
        <xdr:cNvPr id="589" name="テキスト ボックス 588"/>
        <xdr:cNvSpPr txBox="1"/>
      </xdr:nvSpPr>
      <xdr:spPr>
        <a:xfrm>
          <a:off x="15214111" y="90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157683</xdr:rowOff>
    </xdr:from>
    <xdr:to>
      <xdr:col>21</xdr:col>
      <xdr:colOff>161925</xdr:colOff>
      <xdr:row>55</xdr:row>
      <xdr:rowOff>1835</xdr:rowOff>
    </xdr:to>
    <xdr:cxnSp macro="">
      <xdr:nvCxnSpPr>
        <xdr:cNvPr id="590" name="直線コネクタ 589"/>
        <xdr:cNvCxnSpPr/>
      </xdr:nvCxnSpPr>
      <xdr:spPr>
        <a:xfrm flipV="1">
          <a:off x="13703300" y="9415983"/>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91" name="フローチャート : 判断 590"/>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159402</xdr:rowOff>
    </xdr:from>
    <xdr:ext cx="534377" cy="259045"/>
    <xdr:sp macro="" textlink="">
      <xdr:nvSpPr>
        <xdr:cNvPr id="592" name="テキスト ボックス 591"/>
        <xdr:cNvSpPr txBox="1"/>
      </xdr:nvSpPr>
      <xdr:spPr>
        <a:xfrm>
          <a:off x="14325111" y="89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81331</xdr:rowOff>
    </xdr:from>
    <xdr:to>
      <xdr:col>19</xdr:col>
      <xdr:colOff>644525</xdr:colOff>
      <xdr:row>55</xdr:row>
      <xdr:rowOff>1835</xdr:rowOff>
    </xdr:to>
    <xdr:cxnSp macro="">
      <xdr:nvCxnSpPr>
        <xdr:cNvPr id="593" name="直線コネクタ 592"/>
        <xdr:cNvCxnSpPr/>
      </xdr:nvCxnSpPr>
      <xdr:spPr>
        <a:xfrm>
          <a:off x="12814300" y="8996731"/>
          <a:ext cx="889000" cy="4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94" name="フローチャート : 判断 593"/>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128674</xdr:rowOff>
    </xdr:from>
    <xdr:ext cx="534377" cy="259045"/>
    <xdr:sp macro="" textlink="">
      <xdr:nvSpPr>
        <xdr:cNvPr id="595" name="テキスト ボックス 594"/>
        <xdr:cNvSpPr txBox="1"/>
      </xdr:nvSpPr>
      <xdr:spPr>
        <a:xfrm>
          <a:off x="13436111" y="88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6" name="フローチャート : 判断 595"/>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73499</xdr:rowOff>
    </xdr:from>
    <xdr:ext cx="534377" cy="259045"/>
    <xdr:sp macro="" textlink="">
      <xdr:nvSpPr>
        <xdr:cNvPr id="597" name="テキスト ボックス 596"/>
        <xdr:cNvSpPr txBox="1"/>
      </xdr:nvSpPr>
      <xdr:spPr>
        <a:xfrm>
          <a:off x="12547111" y="916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90710</xdr:rowOff>
    </xdr:from>
    <xdr:to>
      <xdr:col>23</xdr:col>
      <xdr:colOff>568325</xdr:colOff>
      <xdr:row>54</xdr:row>
      <xdr:rowOff>20860</xdr:rowOff>
    </xdr:to>
    <xdr:sp macro="" textlink="">
      <xdr:nvSpPr>
        <xdr:cNvPr id="603" name="円/楕円 602"/>
        <xdr:cNvSpPr/>
      </xdr:nvSpPr>
      <xdr:spPr>
        <a:xfrm>
          <a:off x="16268700" y="91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113587</xdr:rowOff>
    </xdr:from>
    <xdr:ext cx="534377" cy="259045"/>
    <xdr:sp macro="" textlink="">
      <xdr:nvSpPr>
        <xdr:cNvPr id="604" name="教育費該当値テキスト"/>
        <xdr:cNvSpPr txBox="1"/>
      </xdr:nvSpPr>
      <xdr:spPr>
        <a:xfrm>
          <a:off x="16370300" y="90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68,905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17025</xdr:rowOff>
    </xdr:from>
    <xdr:to>
      <xdr:col>22</xdr:col>
      <xdr:colOff>415925</xdr:colOff>
      <xdr:row>55</xdr:row>
      <xdr:rowOff>118625</xdr:rowOff>
    </xdr:to>
    <xdr:sp macro="" textlink="">
      <xdr:nvSpPr>
        <xdr:cNvPr id="605" name="円/楕円 604"/>
        <xdr:cNvSpPr/>
      </xdr:nvSpPr>
      <xdr:spPr>
        <a:xfrm>
          <a:off x="15430500" y="94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109752</xdr:rowOff>
    </xdr:from>
    <xdr:ext cx="534377" cy="259045"/>
    <xdr:sp macro="" textlink="">
      <xdr:nvSpPr>
        <xdr:cNvPr id="606" name="テキスト ボックス 605"/>
        <xdr:cNvSpPr txBox="1"/>
      </xdr:nvSpPr>
      <xdr:spPr>
        <a:xfrm>
          <a:off x="15214111" y="953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106883</xdr:rowOff>
    </xdr:from>
    <xdr:to>
      <xdr:col>21</xdr:col>
      <xdr:colOff>212725</xdr:colOff>
      <xdr:row>55</xdr:row>
      <xdr:rowOff>37033</xdr:rowOff>
    </xdr:to>
    <xdr:sp macro="" textlink="">
      <xdr:nvSpPr>
        <xdr:cNvPr id="607" name="円/楕円 606"/>
        <xdr:cNvSpPr/>
      </xdr:nvSpPr>
      <xdr:spPr>
        <a:xfrm>
          <a:off x="14541500" y="93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28160</xdr:rowOff>
    </xdr:from>
    <xdr:ext cx="534377" cy="259045"/>
    <xdr:sp macro="" textlink="">
      <xdr:nvSpPr>
        <xdr:cNvPr id="608" name="テキスト ボックス 607"/>
        <xdr:cNvSpPr txBox="1"/>
      </xdr:nvSpPr>
      <xdr:spPr>
        <a:xfrm>
          <a:off x="14325111" y="94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59,056</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122485</xdr:rowOff>
    </xdr:from>
    <xdr:to>
      <xdr:col>20</xdr:col>
      <xdr:colOff>9525</xdr:colOff>
      <xdr:row>55</xdr:row>
      <xdr:rowOff>52635</xdr:rowOff>
    </xdr:to>
    <xdr:sp macro="" textlink="">
      <xdr:nvSpPr>
        <xdr:cNvPr id="609" name="円/楕円 608"/>
        <xdr:cNvSpPr/>
      </xdr:nvSpPr>
      <xdr:spPr>
        <a:xfrm>
          <a:off x="13652500" y="93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43762</xdr:rowOff>
    </xdr:from>
    <xdr:ext cx="534377" cy="259045"/>
    <xdr:sp macro="" textlink="">
      <xdr:nvSpPr>
        <xdr:cNvPr id="610" name="テキスト ボックス 609"/>
        <xdr:cNvSpPr txBox="1"/>
      </xdr:nvSpPr>
      <xdr:spPr>
        <a:xfrm>
          <a:off x="13436111" y="94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58,237</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30531</xdr:rowOff>
    </xdr:from>
    <xdr:to>
      <xdr:col>18</xdr:col>
      <xdr:colOff>492125</xdr:colOff>
      <xdr:row>52</xdr:row>
      <xdr:rowOff>132131</xdr:rowOff>
    </xdr:to>
    <xdr:sp macro="" textlink="">
      <xdr:nvSpPr>
        <xdr:cNvPr id="611" name="円/楕円 610"/>
        <xdr:cNvSpPr/>
      </xdr:nvSpPr>
      <xdr:spPr>
        <a:xfrm>
          <a:off x="12763500" y="894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50</xdr:row>
      <xdr:rowOff>148658</xdr:rowOff>
    </xdr:from>
    <xdr:ext cx="534377" cy="259045"/>
    <xdr:sp macro="" textlink="">
      <xdr:nvSpPr>
        <xdr:cNvPr id="612" name="テキスト ボックス 611"/>
        <xdr:cNvSpPr txBox="1"/>
      </xdr:nvSpPr>
      <xdr:spPr>
        <a:xfrm>
          <a:off x="12547111" y="87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6" name="直線コネクタ 635"/>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9"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40" name="直線コネクタ 639"/>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163018</xdr:rowOff>
    </xdr:from>
    <xdr:to>
      <xdr:col>23</xdr:col>
      <xdr:colOff>517525</xdr:colOff>
      <xdr:row>79</xdr:row>
      <xdr:rowOff>30254</xdr:rowOff>
    </xdr:to>
    <xdr:cxnSp macro="">
      <xdr:nvCxnSpPr>
        <xdr:cNvPr id="641" name="直線コネクタ 640"/>
        <xdr:cNvCxnSpPr/>
      </xdr:nvCxnSpPr>
      <xdr:spPr>
        <a:xfrm>
          <a:off x="15481300" y="13536118"/>
          <a:ext cx="838200" cy="3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42"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43" name="フローチャート : 判断 642"/>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43878</xdr:rowOff>
    </xdr:from>
    <xdr:to>
      <xdr:col>22</xdr:col>
      <xdr:colOff>365125</xdr:colOff>
      <xdr:row>78</xdr:row>
      <xdr:rowOff>163018</xdr:rowOff>
    </xdr:to>
    <xdr:cxnSp macro="">
      <xdr:nvCxnSpPr>
        <xdr:cNvPr id="644" name="直線コネクタ 643"/>
        <xdr:cNvCxnSpPr/>
      </xdr:nvCxnSpPr>
      <xdr:spPr>
        <a:xfrm>
          <a:off x="14592300" y="13416978"/>
          <a:ext cx="889000" cy="11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5" name="フローチャート : 判断 644"/>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41960</xdr:rowOff>
    </xdr:from>
    <xdr:ext cx="469744" cy="259045"/>
    <xdr:sp macro="" textlink="">
      <xdr:nvSpPr>
        <xdr:cNvPr id="646" name="テキスト ボックス 645"/>
        <xdr:cNvSpPr txBox="1"/>
      </xdr:nvSpPr>
      <xdr:spPr>
        <a:xfrm>
          <a:off x="15246427" y="1358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43878</xdr:rowOff>
    </xdr:from>
    <xdr:to>
      <xdr:col>21</xdr:col>
      <xdr:colOff>161925</xdr:colOff>
      <xdr:row>79</xdr:row>
      <xdr:rowOff>733</xdr:rowOff>
    </xdr:to>
    <xdr:cxnSp macro="">
      <xdr:nvCxnSpPr>
        <xdr:cNvPr id="647" name="直線コネクタ 646"/>
        <xdr:cNvCxnSpPr/>
      </xdr:nvCxnSpPr>
      <xdr:spPr>
        <a:xfrm flipV="1">
          <a:off x="13703300" y="13416978"/>
          <a:ext cx="889000" cy="12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8" name="フローチャート : 判断 647"/>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141065</xdr:rowOff>
    </xdr:from>
    <xdr:ext cx="534377" cy="259045"/>
    <xdr:sp macro="" textlink="">
      <xdr:nvSpPr>
        <xdr:cNvPr id="649" name="テキスト ボックス 648"/>
        <xdr:cNvSpPr txBox="1"/>
      </xdr:nvSpPr>
      <xdr:spPr>
        <a:xfrm>
          <a:off x="14325111" y="135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79160</xdr:rowOff>
    </xdr:from>
    <xdr:to>
      <xdr:col>19</xdr:col>
      <xdr:colOff>644525</xdr:colOff>
      <xdr:row>79</xdr:row>
      <xdr:rowOff>733</xdr:rowOff>
    </xdr:to>
    <xdr:cxnSp macro="">
      <xdr:nvCxnSpPr>
        <xdr:cNvPr id="650" name="直線コネクタ 649"/>
        <xdr:cNvCxnSpPr/>
      </xdr:nvCxnSpPr>
      <xdr:spPr>
        <a:xfrm>
          <a:off x="12814300" y="13452260"/>
          <a:ext cx="889000" cy="9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51" name="フローチャート : 判断 650"/>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52" name="テキスト ボックス 651"/>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53" name="フローチャート : 判断 652"/>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130604</xdr:rowOff>
    </xdr:from>
    <xdr:ext cx="534377" cy="259045"/>
    <xdr:sp macro="" textlink="">
      <xdr:nvSpPr>
        <xdr:cNvPr id="654" name="テキスト ボックス 653"/>
        <xdr:cNvSpPr txBox="1"/>
      </xdr:nvSpPr>
      <xdr:spPr>
        <a:xfrm>
          <a:off x="12547111" y="1350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150904</xdr:rowOff>
    </xdr:from>
    <xdr:to>
      <xdr:col>23</xdr:col>
      <xdr:colOff>568325</xdr:colOff>
      <xdr:row>79</xdr:row>
      <xdr:rowOff>81054</xdr:rowOff>
    </xdr:to>
    <xdr:sp macro="" textlink="">
      <xdr:nvSpPr>
        <xdr:cNvPr id="660" name="円/楕円 659"/>
        <xdr:cNvSpPr/>
      </xdr:nvSpPr>
      <xdr:spPr>
        <a:xfrm>
          <a:off x="16268700" y="135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68912</xdr:rowOff>
    </xdr:from>
    <xdr:ext cx="469744" cy="259045"/>
    <xdr:sp macro="" textlink="">
      <xdr:nvSpPr>
        <xdr:cNvPr id="661" name="災害復旧費該当値テキスト"/>
        <xdr:cNvSpPr txBox="1"/>
      </xdr:nvSpPr>
      <xdr:spPr>
        <a:xfrm>
          <a:off x="16370300" y="1344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112218</xdr:rowOff>
    </xdr:from>
    <xdr:to>
      <xdr:col>22</xdr:col>
      <xdr:colOff>415925</xdr:colOff>
      <xdr:row>79</xdr:row>
      <xdr:rowOff>42368</xdr:rowOff>
    </xdr:to>
    <xdr:sp macro="" textlink="">
      <xdr:nvSpPr>
        <xdr:cNvPr id="662" name="円/楕円 661"/>
        <xdr:cNvSpPr/>
      </xdr:nvSpPr>
      <xdr:spPr>
        <a:xfrm>
          <a:off x="15430500" y="134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58895</xdr:rowOff>
    </xdr:from>
    <xdr:ext cx="469744" cy="259045"/>
    <xdr:sp macro="" textlink="">
      <xdr:nvSpPr>
        <xdr:cNvPr id="663" name="テキスト ボックス 662"/>
        <xdr:cNvSpPr txBox="1"/>
      </xdr:nvSpPr>
      <xdr:spPr>
        <a:xfrm>
          <a:off x="15246427" y="1326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164528</xdr:rowOff>
    </xdr:from>
    <xdr:to>
      <xdr:col>21</xdr:col>
      <xdr:colOff>212725</xdr:colOff>
      <xdr:row>78</xdr:row>
      <xdr:rowOff>94678</xdr:rowOff>
    </xdr:to>
    <xdr:sp macro="" textlink="">
      <xdr:nvSpPr>
        <xdr:cNvPr id="664" name="円/楕円 663"/>
        <xdr:cNvSpPr/>
      </xdr:nvSpPr>
      <xdr:spPr>
        <a:xfrm>
          <a:off x="14541500" y="1336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111205</xdr:rowOff>
    </xdr:from>
    <xdr:ext cx="534377" cy="259045"/>
    <xdr:sp macro="" textlink="">
      <xdr:nvSpPr>
        <xdr:cNvPr id="665" name="テキスト ボックス 664"/>
        <xdr:cNvSpPr txBox="1"/>
      </xdr:nvSpPr>
      <xdr:spPr>
        <a:xfrm>
          <a:off x="14325111" y="1314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121383</xdr:rowOff>
    </xdr:from>
    <xdr:to>
      <xdr:col>20</xdr:col>
      <xdr:colOff>9525</xdr:colOff>
      <xdr:row>79</xdr:row>
      <xdr:rowOff>51533</xdr:rowOff>
    </xdr:to>
    <xdr:sp macro="" textlink="">
      <xdr:nvSpPr>
        <xdr:cNvPr id="666" name="円/楕円 665"/>
        <xdr:cNvSpPr/>
      </xdr:nvSpPr>
      <xdr:spPr>
        <a:xfrm>
          <a:off x="13652500" y="1349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42660</xdr:rowOff>
    </xdr:from>
    <xdr:ext cx="469744" cy="259045"/>
    <xdr:sp macro="" textlink="">
      <xdr:nvSpPr>
        <xdr:cNvPr id="667" name="テキスト ボックス 666"/>
        <xdr:cNvSpPr txBox="1"/>
      </xdr:nvSpPr>
      <xdr:spPr>
        <a:xfrm>
          <a:off x="13468427" y="1358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28360</xdr:rowOff>
    </xdr:from>
    <xdr:to>
      <xdr:col>18</xdr:col>
      <xdr:colOff>492125</xdr:colOff>
      <xdr:row>78</xdr:row>
      <xdr:rowOff>129960</xdr:rowOff>
    </xdr:to>
    <xdr:sp macro="" textlink="">
      <xdr:nvSpPr>
        <xdr:cNvPr id="668" name="円/楕円 667"/>
        <xdr:cNvSpPr/>
      </xdr:nvSpPr>
      <xdr:spPr>
        <a:xfrm>
          <a:off x="12763500" y="134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146487</xdr:rowOff>
    </xdr:from>
    <xdr:ext cx="534377" cy="259045"/>
    <xdr:sp macro="" textlink="">
      <xdr:nvSpPr>
        <xdr:cNvPr id="669" name="テキスト ボックス 668"/>
        <xdr:cNvSpPr txBox="1"/>
      </xdr:nvSpPr>
      <xdr:spPr>
        <a:xfrm>
          <a:off x="12547111" y="1317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3" name="テキスト ボックス 68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5" name="テキスト ボックス 68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7" name="テキスト ボックス 68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91" name="直線コネクタ 690"/>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2"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3" name="直線コネクタ 692"/>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4"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5" name="直線コネクタ 694"/>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100459</xdr:rowOff>
    </xdr:from>
    <xdr:to>
      <xdr:col>23</xdr:col>
      <xdr:colOff>517525</xdr:colOff>
      <xdr:row>94</xdr:row>
      <xdr:rowOff>102205</xdr:rowOff>
    </xdr:to>
    <xdr:cxnSp macro="">
      <xdr:nvCxnSpPr>
        <xdr:cNvPr id="696" name="直線コネクタ 695"/>
        <xdr:cNvCxnSpPr/>
      </xdr:nvCxnSpPr>
      <xdr:spPr>
        <a:xfrm>
          <a:off x="15481300" y="16216759"/>
          <a:ext cx="8382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36503</xdr:rowOff>
    </xdr:from>
    <xdr:ext cx="534377" cy="259045"/>
    <xdr:sp macro="" textlink="">
      <xdr:nvSpPr>
        <xdr:cNvPr id="697" name="公債費平均値テキスト"/>
        <xdr:cNvSpPr txBox="1"/>
      </xdr:nvSpPr>
      <xdr:spPr>
        <a:xfrm>
          <a:off x="16370300" y="1649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8" name="フローチャート : 判断 697"/>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100459</xdr:rowOff>
    </xdr:from>
    <xdr:to>
      <xdr:col>22</xdr:col>
      <xdr:colOff>365125</xdr:colOff>
      <xdr:row>95</xdr:row>
      <xdr:rowOff>20403</xdr:rowOff>
    </xdr:to>
    <xdr:cxnSp macro="">
      <xdr:nvCxnSpPr>
        <xdr:cNvPr id="699" name="直線コネクタ 698"/>
        <xdr:cNvCxnSpPr/>
      </xdr:nvCxnSpPr>
      <xdr:spPr>
        <a:xfrm flipV="1">
          <a:off x="14592300" y="16216759"/>
          <a:ext cx="889000" cy="9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700" name="フローチャート : 判断 699"/>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141009</xdr:rowOff>
    </xdr:from>
    <xdr:ext cx="534377" cy="259045"/>
    <xdr:sp macro="" textlink="">
      <xdr:nvSpPr>
        <xdr:cNvPr id="701" name="テキスト ボックス 700"/>
        <xdr:cNvSpPr txBox="1"/>
      </xdr:nvSpPr>
      <xdr:spPr>
        <a:xfrm>
          <a:off x="15214111" y="166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121512</xdr:rowOff>
    </xdr:from>
    <xdr:to>
      <xdr:col>21</xdr:col>
      <xdr:colOff>161925</xdr:colOff>
      <xdr:row>95</xdr:row>
      <xdr:rowOff>20403</xdr:rowOff>
    </xdr:to>
    <xdr:cxnSp macro="">
      <xdr:nvCxnSpPr>
        <xdr:cNvPr id="702" name="直線コネクタ 701"/>
        <xdr:cNvCxnSpPr/>
      </xdr:nvCxnSpPr>
      <xdr:spPr>
        <a:xfrm>
          <a:off x="13703300" y="16237812"/>
          <a:ext cx="889000" cy="7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703" name="フローチャート : 判断 702"/>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93022</xdr:rowOff>
    </xdr:from>
    <xdr:ext cx="534377" cy="259045"/>
    <xdr:sp macro="" textlink="">
      <xdr:nvSpPr>
        <xdr:cNvPr id="704" name="テキスト ボックス 703"/>
        <xdr:cNvSpPr txBox="1"/>
      </xdr:nvSpPr>
      <xdr:spPr>
        <a:xfrm>
          <a:off x="14325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121512</xdr:rowOff>
    </xdr:from>
    <xdr:to>
      <xdr:col>19</xdr:col>
      <xdr:colOff>644525</xdr:colOff>
      <xdr:row>95</xdr:row>
      <xdr:rowOff>69250</xdr:rowOff>
    </xdr:to>
    <xdr:cxnSp macro="">
      <xdr:nvCxnSpPr>
        <xdr:cNvPr id="705" name="直線コネクタ 704"/>
        <xdr:cNvCxnSpPr/>
      </xdr:nvCxnSpPr>
      <xdr:spPr>
        <a:xfrm flipV="1">
          <a:off x="12814300" y="16237812"/>
          <a:ext cx="889000" cy="1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6" name="フローチャート : 判断 705"/>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86611</xdr:rowOff>
    </xdr:from>
    <xdr:ext cx="534377" cy="259045"/>
    <xdr:sp macro="" textlink="">
      <xdr:nvSpPr>
        <xdr:cNvPr id="707" name="テキスト ボックス 706"/>
        <xdr:cNvSpPr txBox="1"/>
      </xdr:nvSpPr>
      <xdr:spPr>
        <a:xfrm>
          <a:off x="13436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8" name="フローチャート : 判断 707"/>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76900</xdr:rowOff>
    </xdr:from>
    <xdr:ext cx="534377" cy="259045"/>
    <xdr:sp macro="" textlink="">
      <xdr:nvSpPr>
        <xdr:cNvPr id="709" name="テキスト ボックス 708"/>
        <xdr:cNvSpPr txBox="1"/>
      </xdr:nvSpPr>
      <xdr:spPr>
        <a:xfrm>
          <a:off x="12547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51405</xdr:rowOff>
    </xdr:from>
    <xdr:to>
      <xdr:col>23</xdr:col>
      <xdr:colOff>568325</xdr:colOff>
      <xdr:row>94</xdr:row>
      <xdr:rowOff>153005</xdr:rowOff>
    </xdr:to>
    <xdr:sp macro="" textlink="">
      <xdr:nvSpPr>
        <xdr:cNvPr id="715" name="円/楕円 714"/>
        <xdr:cNvSpPr/>
      </xdr:nvSpPr>
      <xdr:spPr>
        <a:xfrm>
          <a:off x="16268700" y="161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74282</xdr:rowOff>
    </xdr:from>
    <xdr:ext cx="599010" cy="259045"/>
    <xdr:sp macro="" textlink="">
      <xdr:nvSpPr>
        <xdr:cNvPr id="716" name="公債費該当値テキスト"/>
        <xdr:cNvSpPr txBox="1"/>
      </xdr:nvSpPr>
      <xdr:spPr>
        <a:xfrm>
          <a:off x="16370300" y="1601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158,201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49659</xdr:rowOff>
    </xdr:from>
    <xdr:to>
      <xdr:col>22</xdr:col>
      <xdr:colOff>415925</xdr:colOff>
      <xdr:row>94</xdr:row>
      <xdr:rowOff>151259</xdr:rowOff>
    </xdr:to>
    <xdr:sp macro="" textlink="">
      <xdr:nvSpPr>
        <xdr:cNvPr id="717" name="円/楕円 716"/>
        <xdr:cNvSpPr/>
      </xdr:nvSpPr>
      <xdr:spPr>
        <a:xfrm>
          <a:off x="15430500" y="1616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167786</xdr:rowOff>
    </xdr:from>
    <xdr:ext cx="599010" cy="259045"/>
    <xdr:sp macro="" textlink="">
      <xdr:nvSpPr>
        <xdr:cNvPr id="718" name="テキスト ボックス 717"/>
        <xdr:cNvSpPr txBox="1"/>
      </xdr:nvSpPr>
      <xdr:spPr>
        <a:xfrm>
          <a:off x="15181794" y="1594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158,583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141053</xdr:rowOff>
    </xdr:from>
    <xdr:to>
      <xdr:col>21</xdr:col>
      <xdr:colOff>212725</xdr:colOff>
      <xdr:row>95</xdr:row>
      <xdr:rowOff>71203</xdr:rowOff>
    </xdr:to>
    <xdr:sp macro="" textlink="">
      <xdr:nvSpPr>
        <xdr:cNvPr id="719" name="円/楕円 718"/>
        <xdr:cNvSpPr/>
      </xdr:nvSpPr>
      <xdr:spPr>
        <a:xfrm>
          <a:off x="14541500" y="162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87730</xdr:rowOff>
    </xdr:from>
    <xdr:ext cx="599010" cy="259045"/>
    <xdr:sp macro="" textlink="">
      <xdr:nvSpPr>
        <xdr:cNvPr id="720" name="テキスト ボックス 719"/>
        <xdr:cNvSpPr txBox="1"/>
      </xdr:nvSpPr>
      <xdr:spPr>
        <a:xfrm>
          <a:off x="14292794" y="1603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138,593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70712</xdr:rowOff>
    </xdr:from>
    <xdr:to>
      <xdr:col>20</xdr:col>
      <xdr:colOff>9525</xdr:colOff>
      <xdr:row>95</xdr:row>
      <xdr:rowOff>862</xdr:rowOff>
    </xdr:to>
    <xdr:sp macro="" textlink="">
      <xdr:nvSpPr>
        <xdr:cNvPr id="721" name="円/楕円 720"/>
        <xdr:cNvSpPr/>
      </xdr:nvSpPr>
      <xdr:spPr>
        <a:xfrm>
          <a:off x="13652500" y="161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17389</xdr:rowOff>
    </xdr:from>
    <xdr:ext cx="599010" cy="259045"/>
    <xdr:sp macro="" textlink="">
      <xdr:nvSpPr>
        <xdr:cNvPr id="722" name="テキスト ボックス 721"/>
        <xdr:cNvSpPr txBox="1"/>
      </xdr:nvSpPr>
      <xdr:spPr>
        <a:xfrm>
          <a:off x="13403794" y="1596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153,978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18450</xdr:rowOff>
    </xdr:from>
    <xdr:to>
      <xdr:col>18</xdr:col>
      <xdr:colOff>492125</xdr:colOff>
      <xdr:row>95</xdr:row>
      <xdr:rowOff>120050</xdr:rowOff>
    </xdr:to>
    <xdr:sp macro="" textlink="">
      <xdr:nvSpPr>
        <xdr:cNvPr id="723" name="円/楕円 722"/>
        <xdr:cNvSpPr/>
      </xdr:nvSpPr>
      <xdr:spPr>
        <a:xfrm>
          <a:off x="12763500" y="1630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136577</xdr:rowOff>
    </xdr:from>
    <xdr:ext cx="599010" cy="259045"/>
    <xdr:sp macro="" textlink="">
      <xdr:nvSpPr>
        <xdr:cNvPr id="724" name="テキスト ボックス 723"/>
        <xdr:cNvSpPr txBox="1"/>
      </xdr:nvSpPr>
      <xdr:spPr>
        <a:xfrm>
          <a:off x="12514794" y="1608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6" name="直線コネクタ 745"/>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7"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9"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50" name="直線コネクタ 749"/>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2"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3" name="フローチャート : 判断 752"/>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5" name="フローチャート : 判断 754"/>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6" name="テキスト ボックス 755"/>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8" name="フローチャート : 判断 757"/>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9" name="テキスト ボックス 758"/>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61" name="フローチャート : 判断 760"/>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62" name="テキスト ボックス 761"/>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63" name="フローチャート : 判断 762"/>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4" name="テキスト ボックス 763"/>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0" name="円/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71"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2" name="円/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3" name="テキスト ボックス 77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4" name="円/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5" name="テキスト ボックス 77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6" name="円/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7" name="テキスト ボックス 77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8" name="円/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9" name="テキスト ボックス 77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3" name="テキスト ボックス 792"/>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5" name="テキスト ボックス 794"/>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7" name="テキスト ボックス 796"/>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9" name="テキスト ボックス 798"/>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1" name="直線コネクタ 800"/>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2"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4"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5" name="直線コネクタ 80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6" name="直線コネクタ 80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7"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8" name="フローチャート : 判断 807"/>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9" name="直線コネクタ 80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0" name="フローチャート : 判断 809"/>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1" name="テキスト ボックス 810"/>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2" name="直線コネクタ 81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3" name="フローチャート : 判断 812"/>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4" name="テキスト ボックス 81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5" name="直線コネクタ 81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6" name="フローチャート : 判断 815"/>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7" name="テキスト ボックス 816"/>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8" name="フローチャート : 判断 817"/>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9" name="テキスト ボックス 818"/>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5" name="円/楕円 82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6"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7" name="円/楕円 82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8" name="テキスト ボックス 827"/>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9" name="円/楕円 82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0" name="テキスト ボックス 829"/>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1" name="円/楕円 83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2" name="テキスト ボックス 831"/>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3" name="円/楕円 83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4" name="テキスト ボックス 833"/>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議会費は住民一人当たり</a:t>
          </a:r>
          <a:r>
            <a:rPr kumimoji="1" lang="en-US" altLang="ja-JP" sz="1300">
              <a:latin typeface="ＭＳ Ｐゴシック"/>
            </a:rPr>
            <a:t>9,190</a:t>
          </a:r>
          <a:r>
            <a:rPr kumimoji="1" lang="ja-JP" altLang="en-US" sz="1300">
              <a:latin typeface="ＭＳ Ｐゴシック"/>
            </a:rPr>
            <a:t>円となっている。類似団体平均と比較し高い水準にあるが，ほぼ横ばいで推移している。総務費は住民一人当たり</a:t>
          </a:r>
          <a:r>
            <a:rPr kumimoji="1" lang="en-US" altLang="ja-JP" sz="1300">
              <a:latin typeface="ＭＳ Ｐゴシック"/>
            </a:rPr>
            <a:t>150,657</a:t>
          </a:r>
          <a:r>
            <a:rPr kumimoji="1" lang="ja-JP" altLang="en-US" sz="1300">
              <a:latin typeface="ＭＳ Ｐゴシック"/>
            </a:rPr>
            <a:t>円で，減少した主な要因は，夢追いふるさと長島景観基金積立金</a:t>
          </a:r>
          <a:r>
            <a:rPr kumimoji="1" lang="ja-JP" altLang="en-US" sz="1300">
              <a:solidFill>
                <a:schemeClr val="dk1"/>
              </a:solidFill>
              <a:effectLst/>
              <a:latin typeface="+mn-ea"/>
              <a:ea typeface="+mn-ea"/>
              <a:cs typeface="+mn-cs"/>
            </a:rPr>
            <a:t>が</a:t>
          </a:r>
          <a:r>
            <a:rPr kumimoji="1" lang="ja-JP" altLang="en-US" sz="1300">
              <a:latin typeface="ＭＳ Ｐゴシック"/>
            </a:rPr>
            <a:t>前年比</a:t>
          </a:r>
          <a:r>
            <a:rPr kumimoji="1" lang="en-US" altLang="ja-JP" sz="1300">
              <a:latin typeface="ＭＳ Ｐゴシック"/>
            </a:rPr>
            <a:t>690</a:t>
          </a:r>
          <a:r>
            <a:rPr kumimoji="1" lang="ja-JP" altLang="en-US" sz="1300">
              <a:latin typeface="ＭＳ Ｐゴシック"/>
            </a:rPr>
            <a:t>百万円の減，夢追い獅子島架橋基金積立金が前年比</a:t>
          </a:r>
          <a:r>
            <a:rPr kumimoji="1" lang="en-US" altLang="ja-JP" sz="1300">
              <a:latin typeface="ＭＳ Ｐゴシック"/>
            </a:rPr>
            <a:t>96</a:t>
          </a:r>
          <a:r>
            <a:rPr kumimoji="1" lang="ja-JP" altLang="en-US" sz="1300">
              <a:latin typeface="ＭＳ Ｐゴシック"/>
            </a:rPr>
            <a:t>百万円減ったことによるものである。民生費は住民一人当たり</a:t>
          </a:r>
          <a:r>
            <a:rPr kumimoji="1" lang="en-US" altLang="ja-JP" sz="1300">
              <a:latin typeface="ＭＳ Ｐゴシック"/>
            </a:rPr>
            <a:t>249,473</a:t>
          </a:r>
          <a:r>
            <a:rPr kumimoji="1" lang="ja-JP" altLang="en-US" sz="1300">
              <a:latin typeface="ＭＳ Ｐゴシック"/>
            </a:rPr>
            <a:t>円で，類似団体と比べて高い水準にあるが，高齢化に伴う老人福祉費の増加や障害者給付事業等の実施，安心こども基金総合対策整備事業</a:t>
          </a:r>
          <a:r>
            <a:rPr kumimoji="1" lang="en-US" altLang="ja-JP" sz="1300">
              <a:latin typeface="ＭＳ Ｐゴシック"/>
            </a:rPr>
            <a:t>151</a:t>
          </a:r>
          <a:r>
            <a:rPr kumimoji="1" lang="ja-JP" altLang="en-US" sz="1300">
              <a:latin typeface="ＭＳ Ｐゴシック"/>
            </a:rPr>
            <a:t>百万円，長生園空調機器整備工事</a:t>
          </a:r>
          <a:r>
            <a:rPr kumimoji="1" lang="en-US" altLang="ja-JP" sz="1300">
              <a:latin typeface="ＭＳ Ｐゴシック"/>
            </a:rPr>
            <a:t>52</a:t>
          </a:r>
          <a:r>
            <a:rPr kumimoji="1" lang="ja-JP" altLang="en-US" sz="1300">
              <a:latin typeface="ＭＳ Ｐゴシック"/>
            </a:rPr>
            <a:t>百万円の実施による影響である。農林水産業費は一人当たり</a:t>
          </a:r>
          <a:r>
            <a:rPr kumimoji="1" lang="en-US" altLang="ja-JP" sz="1300">
              <a:latin typeface="ＭＳ Ｐゴシック"/>
            </a:rPr>
            <a:t>119,541</a:t>
          </a:r>
          <a:r>
            <a:rPr kumimoji="1" lang="ja-JP" altLang="en-US" sz="1300">
              <a:latin typeface="ＭＳ Ｐゴシック"/>
            </a:rPr>
            <a:t>円となっており，漁港漁場関係事業の県営事業負担金</a:t>
          </a:r>
          <a:r>
            <a:rPr kumimoji="1" lang="en-US" altLang="ja-JP" sz="1300">
              <a:latin typeface="ＭＳ Ｐゴシック"/>
            </a:rPr>
            <a:t>144</a:t>
          </a:r>
          <a:r>
            <a:rPr kumimoji="1" lang="ja-JP" altLang="en-US" sz="1300">
              <a:latin typeface="ＭＳ Ｐゴシック"/>
            </a:rPr>
            <a:t>百万円，クラスター事業「畜産・酪農収益強力化整備等特別対策」</a:t>
          </a:r>
          <a:r>
            <a:rPr kumimoji="1" lang="en-US" altLang="ja-JP" sz="1300">
              <a:latin typeface="ＭＳ Ｐゴシック"/>
            </a:rPr>
            <a:t>111</a:t>
          </a:r>
          <a:r>
            <a:rPr kumimoji="1" lang="ja-JP" altLang="en-US" sz="1300">
              <a:latin typeface="ＭＳ Ｐゴシック"/>
            </a:rPr>
            <a:t>百万円の増等，大型事業実施が主な要因である。商工費は一人当たり</a:t>
          </a:r>
          <a:r>
            <a:rPr kumimoji="1" lang="en-US" altLang="ja-JP" sz="1300">
              <a:latin typeface="ＭＳ Ｐゴシック"/>
            </a:rPr>
            <a:t>38,936</a:t>
          </a:r>
          <a:r>
            <a:rPr kumimoji="1" lang="ja-JP" altLang="en-US" sz="1300">
              <a:latin typeface="ＭＳ Ｐゴシック"/>
            </a:rPr>
            <a:t>円で，温泉掘削工事</a:t>
          </a:r>
          <a:r>
            <a:rPr kumimoji="1" lang="en-US" altLang="ja-JP" sz="1300">
              <a:latin typeface="ＭＳ Ｐゴシック"/>
            </a:rPr>
            <a:t>127</a:t>
          </a:r>
          <a:r>
            <a:rPr kumimoji="1" lang="ja-JP" altLang="en-US" sz="1300">
              <a:latin typeface="ＭＳ Ｐゴシック"/>
            </a:rPr>
            <a:t>百万円の実施による影響が大きい。土木費は住民一人当たり</a:t>
          </a:r>
          <a:r>
            <a:rPr kumimoji="1" lang="en-US" altLang="ja-JP" sz="1300">
              <a:latin typeface="ＭＳ Ｐゴシック"/>
            </a:rPr>
            <a:t>156,200</a:t>
          </a:r>
          <a:r>
            <a:rPr kumimoji="1" lang="ja-JP" altLang="en-US" sz="1300">
              <a:latin typeface="ＭＳ Ｐゴシック"/>
            </a:rPr>
            <a:t>円で，類似団体と比べて高い水準にあるが，社会資本整備総合交付金事業や総合運動公園整備事業の減により，前年度より減少している。消防費は一人当たり</a:t>
          </a:r>
          <a:r>
            <a:rPr kumimoji="1" lang="en-US" altLang="ja-JP" sz="1300">
              <a:latin typeface="ＭＳ Ｐゴシック"/>
            </a:rPr>
            <a:t>36,906</a:t>
          </a:r>
          <a:r>
            <a:rPr kumimoji="1" lang="ja-JP" altLang="en-US" sz="1300">
              <a:latin typeface="ＭＳ Ｐゴシック"/>
            </a:rPr>
            <a:t>円で，分遣所タンク車購入</a:t>
          </a:r>
          <a:r>
            <a:rPr kumimoji="1" lang="en-US" altLang="ja-JP" sz="1300">
              <a:latin typeface="ＭＳ Ｐゴシック"/>
            </a:rPr>
            <a:t>68</a:t>
          </a:r>
          <a:r>
            <a:rPr kumimoji="1" lang="ja-JP" altLang="en-US" sz="1300">
              <a:latin typeface="ＭＳ Ｐゴシック"/>
            </a:rPr>
            <a:t>百万円による影響により増加している。教育費は一人当たり</a:t>
          </a:r>
          <a:r>
            <a:rPr kumimoji="1" lang="en-US" altLang="ja-JP" sz="1300">
              <a:latin typeface="ＭＳ Ｐゴシック"/>
            </a:rPr>
            <a:t>68,905</a:t>
          </a:r>
          <a:r>
            <a:rPr kumimoji="1" lang="ja-JP" altLang="en-US" sz="1300">
              <a:latin typeface="ＭＳ Ｐゴシック"/>
            </a:rPr>
            <a:t>円で，前年度と比較し大きく増加しているのはぶり奨学金基金積立金</a:t>
          </a:r>
          <a:r>
            <a:rPr kumimoji="1" lang="en-US" altLang="ja-JP" sz="1300">
              <a:latin typeface="ＭＳ Ｐゴシック"/>
            </a:rPr>
            <a:t>121</a:t>
          </a:r>
          <a:r>
            <a:rPr kumimoji="1" lang="ja-JP" altLang="en-US" sz="1300">
              <a:latin typeface="ＭＳ Ｐゴシック"/>
            </a:rPr>
            <a:t>百万円を行ったことによる影響である。公債費は，住民一人当たり</a:t>
          </a:r>
          <a:r>
            <a:rPr kumimoji="1" lang="en-US" altLang="ja-JP" sz="1300">
              <a:latin typeface="ＭＳ Ｐゴシック"/>
            </a:rPr>
            <a:t>158,201</a:t>
          </a:r>
          <a:r>
            <a:rPr kumimoji="1" lang="ja-JP" altLang="en-US" sz="1300">
              <a:latin typeface="ＭＳ Ｐゴシック"/>
            </a:rPr>
            <a:t>円で，</a:t>
          </a:r>
          <a:r>
            <a:rPr kumimoji="1" lang="ja-JP" altLang="ja-JP" sz="1300">
              <a:solidFill>
                <a:schemeClr val="dk1"/>
              </a:solidFill>
              <a:effectLst/>
              <a:latin typeface="+mn-lt"/>
              <a:ea typeface="+mn-ea"/>
              <a:cs typeface="+mn-cs"/>
            </a:rPr>
            <a:t>類似団体平均と比較し高い水準にあるが，</a:t>
          </a:r>
          <a:r>
            <a:rPr kumimoji="1" lang="ja-JP" altLang="en-US" sz="1300">
              <a:solidFill>
                <a:schemeClr val="dk1"/>
              </a:solidFill>
              <a:effectLst/>
              <a:latin typeface="+mn-lt"/>
              <a:ea typeface="+mn-ea"/>
              <a:cs typeface="+mn-cs"/>
            </a:rPr>
            <a:t>様々な公共事業を実施するための借入を行っているためであり，</a:t>
          </a:r>
          <a:r>
            <a:rPr kumimoji="1" lang="ja-JP" altLang="ja-JP" sz="1300">
              <a:solidFill>
                <a:schemeClr val="dk1"/>
              </a:solidFill>
              <a:effectLst/>
              <a:latin typeface="+mn-lt"/>
              <a:ea typeface="+mn-ea"/>
              <a:cs typeface="+mn-cs"/>
            </a:rPr>
            <a:t>ほぼ横ばいで推移している。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標準財政規模に対する財政調整基金残高及び実質収支額については，ほぼ横ばいである。実質単年度収支については，今年度も黒字となった。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今後は地方交付税の減少や消防分遣所及び診療所の建設等，普通建設事業費が増大する見込であることから，財源確保に努め，中長期的な見通しにより健全な財政運営に努める。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本町においては，全ての会計で黒字となっている。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標準財政規模に対する黒字額の割合は，一般会計で</a:t>
          </a:r>
          <a:r>
            <a:rPr kumimoji="1" lang="en-US" altLang="ja-JP" sz="1400">
              <a:latin typeface="ＭＳ ゴシック" pitchFamily="49" charset="-128"/>
              <a:ea typeface="ＭＳ ゴシック" pitchFamily="49" charset="-128"/>
            </a:rPr>
            <a:t>10.09</a:t>
          </a:r>
          <a:r>
            <a:rPr kumimoji="1" lang="ja-JP" altLang="en-US" sz="1400">
              <a:latin typeface="ＭＳ ゴシック" pitchFamily="49" charset="-128"/>
              <a:ea typeface="ＭＳ ゴシック" pitchFamily="49" charset="-128"/>
            </a:rPr>
            <a:t>％，その他の会計で</a:t>
          </a:r>
          <a:r>
            <a:rPr kumimoji="1" lang="en-US" altLang="ja-JP" sz="1400">
              <a:latin typeface="ＭＳ ゴシック" pitchFamily="49" charset="-128"/>
              <a:ea typeface="ＭＳ ゴシック" pitchFamily="49" charset="-128"/>
            </a:rPr>
            <a:t>5.32</a:t>
          </a:r>
          <a:r>
            <a:rPr kumimoji="1" lang="ja-JP" altLang="en-US" sz="1400">
              <a:latin typeface="ＭＳ ゴシック" pitchFamily="49" charset="-128"/>
              <a:ea typeface="ＭＳ ゴシック" pitchFamily="49" charset="-128"/>
            </a:rPr>
            <a:t>％，全ての会計で</a:t>
          </a:r>
          <a:r>
            <a:rPr kumimoji="1" lang="en-US" altLang="ja-JP" sz="1400">
              <a:latin typeface="ＭＳ ゴシック" pitchFamily="49" charset="-128"/>
              <a:ea typeface="ＭＳ ゴシック" pitchFamily="49" charset="-128"/>
            </a:rPr>
            <a:t>15.41</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国保会計では，保険給付費等の歳出が増加傾向にあるため，健診等の受診率向上，ジェネリック医薬品利用の推進を図り，医療費の抑制に努めたい。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太陽光会計では平成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年度に初めて年間を通した売電収入となったことにより黒字額が伸びた。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今後においても，各会計で財政運営を見直し適正な運営・企業経営を行うよう努める。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12065429</v>
      </c>
      <c r="BO4" s="381"/>
      <c r="BP4" s="381"/>
      <c r="BQ4" s="381"/>
      <c r="BR4" s="381"/>
      <c r="BS4" s="381"/>
      <c r="BT4" s="381"/>
      <c r="BU4" s="382"/>
      <c r="BV4" s="380">
        <v>12599625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10.3</v>
      </c>
      <c r="CU4" s="387"/>
      <c r="CV4" s="387"/>
      <c r="CW4" s="387"/>
      <c r="CX4" s="387"/>
      <c r="CY4" s="387"/>
      <c r="CZ4" s="387"/>
      <c r="DA4" s="388"/>
      <c r="DB4" s="386">
        <v>10.8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11317533</v>
      </c>
      <c r="BO5" s="418"/>
      <c r="BP5" s="418"/>
      <c r="BQ5" s="418"/>
      <c r="BR5" s="418"/>
      <c r="BS5" s="418"/>
      <c r="BT5" s="418"/>
      <c r="BU5" s="419"/>
      <c r="BV5" s="417">
        <v>11481696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88.4</v>
      </c>
      <c r="CU5" s="415"/>
      <c r="CV5" s="415"/>
      <c r="CW5" s="415"/>
      <c r="CX5" s="415"/>
      <c r="CY5" s="415"/>
      <c r="CZ5" s="415"/>
      <c r="DA5" s="416"/>
      <c r="DB5" s="414">
        <v>85.8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747896</v>
      </c>
      <c r="BO6" s="418"/>
      <c r="BP6" s="418"/>
      <c r="BQ6" s="418"/>
      <c r="BR6" s="418"/>
      <c r="BS6" s="418"/>
      <c r="BT6" s="418"/>
      <c r="BU6" s="419"/>
      <c r="BV6" s="417">
        <v>1117929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91.8</v>
      </c>
      <c r="CU6" s="455"/>
      <c r="CV6" s="455"/>
      <c r="CW6" s="455"/>
      <c r="CX6" s="455"/>
      <c r="CY6" s="455"/>
      <c r="CZ6" s="455"/>
      <c r="DA6" s="456"/>
      <c r="DB6" s="454">
        <v>90.1</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173503</v>
      </c>
      <c r="BO7" s="418"/>
      <c r="BP7" s="418"/>
      <c r="BQ7" s="418"/>
      <c r="BR7" s="418"/>
      <c r="BS7" s="418"/>
      <c r="BT7" s="418"/>
      <c r="BU7" s="419"/>
      <c r="BV7" s="417">
        <v>508028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5567173</v>
      </c>
      <c r="CU7" s="418"/>
      <c r="CV7" s="418"/>
      <c r="CW7" s="418"/>
      <c r="CX7" s="418"/>
      <c r="CY7" s="418"/>
      <c r="CZ7" s="418"/>
      <c r="DA7" s="419"/>
      <c r="DB7" s="417">
        <v>5645796</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574393</v>
      </c>
      <c r="BO8" s="418"/>
      <c r="BP8" s="418"/>
      <c r="BQ8" s="418"/>
      <c r="BR8" s="418"/>
      <c r="BS8" s="418"/>
      <c r="BT8" s="418"/>
      <c r="BU8" s="419"/>
      <c r="BV8" s="417">
        <v>609901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0.18</v>
      </c>
      <c r="CU8" s="458"/>
      <c r="CV8" s="458"/>
      <c r="CW8" s="458"/>
      <c r="CX8" s="458"/>
      <c r="CY8" s="458"/>
      <c r="CZ8" s="458"/>
      <c r="DA8" s="459"/>
      <c r="DB8" s="457">
        <v>0.18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10431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-35508</v>
      </c>
      <c r="BO9" s="418"/>
      <c r="BP9" s="418"/>
      <c r="BQ9" s="418"/>
      <c r="BR9" s="418"/>
      <c r="BS9" s="418"/>
      <c r="BT9" s="418"/>
      <c r="BU9" s="419"/>
      <c r="BV9" s="417">
        <v>-17163</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22</v>
      </c>
      <c r="CU9" s="415"/>
      <c r="CV9" s="415"/>
      <c r="CW9" s="415"/>
      <c r="CX9" s="415"/>
      <c r="CY9" s="415"/>
      <c r="CZ9" s="415"/>
      <c r="DA9" s="416"/>
      <c r="DB9" s="414">
        <v>21.8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11105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t="s">
        <v>106</v>
      </c>
      <c r="BO10" s="418"/>
      <c r="BP10" s="418"/>
      <c r="BQ10" s="418"/>
      <c r="BR10" s="418"/>
      <c r="BS10" s="418"/>
      <c r="BT10" s="418"/>
      <c r="BU10" s="419"/>
      <c r="BV10" s="417" t="s">
        <v>106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v>250330</v>
      </c>
      <c r="BO11" s="418"/>
      <c r="BP11" s="418"/>
      <c r="BQ11" s="418"/>
      <c r="BR11" s="418"/>
      <c r="BS11" s="418"/>
      <c r="BT11" s="418"/>
      <c r="BU11" s="419"/>
      <c r="BV11" s="417">
        <v>236117</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10793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10743</v>
      </c>
      <c r="S13" s="499"/>
      <c r="T13" s="499"/>
      <c r="U13" s="499"/>
      <c r="V13" s="500"/>
      <c r="W13" s="433" t="s">
        <v>124</v>
      </c>
      <c r="X13" s="434"/>
      <c r="Y13" s="434"/>
      <c r="Z13" s="434"/>
      <c r="AA13" s="434"/>
      <c r="AB13" s="424"/>
      <c r="AC13" s="468">
        <v>2306</v>
      </c>
      <c r="AD13" s="469"/>
      <c r="AE13" s="469"/>
      <c r="AF13" s="469"/>
      <c r="AG13" s="508"/>
      <c r="AH13" s="468">
        <v>2490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214822</v>
      </c>
      <c r="BO13" s="418"/>
      <c r="BP13" s="418"/>
      <c r="BQ13" s="418"/>
      <c r="BR13" s="418"/>
      <c r="BS13" s="418"/>
      <c r="BT13" s="418"/>
      <c r="BU13" s="419"/>
      <c r="BV13" s="417">
        <v>218954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8.1</v>
      </c>
      <c r="CU13" s="415"/>
      <c r="CV13" s="415"/>
      <c r="CW13" s="415"/>
      <c r="CX13" s="415"/>
      <c r="CY13" s="415"/>
      <c r="CZ13" s="415"/>
      <c r="DA13" s="416"/>
      <c r="DB13" s="414">
        <v>8.9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10924</v>
      </c>
      <c r="S14" s="499"/>
      <c r="T14" s="499"/>
      <c r="U14" s="499"/>
      <c r="V14" s="500"/>
      <c r="W14" s="407"/>
      <c r="X14" s="408"/>
      <c r="Y14" s="408"/>
      <c r="Z14" s="408"/>
      <c r="AA14" s="408"/>
      <c r="AB14" s="397"/>
      <c r="AC14" s="501">
        <v>40.200000000000003</v>
      </c>
      <c r="AD14" s="502"/>
      <c r="AE14" s="502"/>
      <c r="AF14" s="502"/>
      <c r="AG14" s="503"/>
      <c r="AH14" s="501">
        <v>43.3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v>10.199999999999999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10865</v>
      </c>
      <c r="S15" s="499"/>
      <c r="T15" s="499"/>
      <c r="U15" s="499"/>
      <c r="V15" s="500"/>
      <c r="W15" s="433" t="s">
        <v>131</v>
      </c>
      <c r="X15" s="434"/>
      <c r="Y15" s="434"/>
      <c r="Z15" s="434"/>
      <c r="AA15" s="434"/>
      <c r="AB15" s="424"/>
      <c r="AC15" s="468">
        <v>1040</v>
      </c>
      <c r="AD15" s="469"/>
      <c r="AE15" s="469"/>
      <c r="AF15" s="469"/>
      <c r="AG15" s="508"/>
      <c r="AH15" s="468">
        <v>1046</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881953</v>
      </c>
      <c r="BO15" s="381"/>
      <c r="BP15" s="381"/>
      <c r="BQ15" s="381"/>
      <c r="BR15" s="381"/>
      <c r="BS15" s="381"/>
      <c r="BT15" s="381"/>
      <c r="BU15" s="382"/>
      <c r="BV15" s="380">
        <v>829327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18.100000000000001</v>
      </c>
      <c r="AD16" s="502"/>
      <c r="AE16" s="502"/>
      <c r="AF16" s="502"/>
      <c r="AG16" s="503"/>
      <c r="AH16" s="501">
        <v>18.2</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4774692</v>
      </c>
      <c r="BO16" s="418"/>
      <c r="BP16" s="418"/>
      <c r="BQ16" s="418"/>
      <c r="BR16" s="418"/>
      <c r="BS16" s="418"/>
      <c r="BT16" s="418"/>
      <c r="BU16" s="419"/>
      <c r="BV16" s="417">
        <v>4694114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2388</v>
      </c>
      <c r="AD17" s="469"/>
      <c r="AE17" s="469"/>
      <c r="AF17" s="469"/>
      <c r="AG17" s="508"/>
      <c r="AH17" s="468">
        <v>2208</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1124498</v>
      </c>
      <c r="BO17" s="418"/>
      <c r="BP17" s="418"/>
      <c r="BQ17" s="418"/>
      <c r="BR17" s="418"/>
      <c r="BS17" s="418"/>
      <c r="BT17" s="418"/>
      <c r="BU17" s="419"/>
      <c r="BV17" s="417">
        <v>1038404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116.18</v>
      </c>
      <c r="M18" s="530"/>
      <c r="N18" s="530"/>
      <c r="O18" s="530"/>
      <c r="P18" s="530"/>
      <c r="Q18" s="530"/>
      <c r="R18" s="531"/>
      <c r="S18" s="531"/>
      <c r="T18" s="531"/>
      <c r="U18" s="531"/>
      <c r="V18" s="532"/>
      <c r="W18" s="435"/>
      <c r="X18" s="436"/>
      <c r="Y18" s="436"/>
      <c r="Z18" s="436"/>
      <c r="AA18" s="436"/>
      <c r="AB18" s="427"/>
      <c r="AC18" s="533">
        <v>41.6</v>
      </c>
      <c r="AD18" s="534"/>
      <c r="AE18" s="534"/>
      <c r="AF18" s="534"/>
      <c r="AG18" s="535"/>
      <c r="AH18" s="533">
        <v>38.4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4970298</v>
      </c>
      <c r="BO18" s="418"/>
      <c r="BP18" s="418"/>
      <c r="BQ18" s="418"/>
      <c r="BR18" s="418"/>
      <c r="BS18" s="418"/>
      <c r="BT18" s="418"/>
      <c r="BU18" s="419"/>
      <c r="BV18" s="417">
        <v>4976563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90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7749615</v>
      </c>
      <c r="BO19" s="418"/>
      <c r="BP19" s="418"/>
      <c r="BQ19" s="418"/>
      <c r="BR19" s="418"/>
      <c r="BS19" s="418"/>
      <c r="BT19" s="418"/>
      <c r="BU19" s="419"/>
      <c r="BV19" s="417">
        <v>7953777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4137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14324948</v>
      </c>
      <c r="BO23" s="418"/>
      <c r="BP23" s="418"/>
      <c r="BQ23" s="418"/>
      <c r="BR23" s="418"/>
      <c r="BS23" s="418"/>
      <c r="BT23" s="418"/>
      <c r="BU23" s="419"/>
      <c r="BV23" s="417">
        <v>14287331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7580</v>
      </c>
      <c r="R24" s="469"/>
      <c r="S24" s="469"/>
      <c r="T24" s="469"/>
      <c r="U24" s="469"/>
      <c r="V24" s="508"/>
      <c r="W24" s="563"/>
      <c r="X24" s="551"/>
      <c r="Y24" s="552"/>
      <c r="Z24" s="467" t="s">
        <v>155</v>
      </c>
      <c r="AA24" s="447"/>
      <c r="AB24" s="447"/>
      <c r="AC24" s="447"/>
      <c r="AD24" s="447"/>
      <c r="AE24" s="447"/>
      <c r="AF24" s="447"/>
      <c r="AG24" s="448"/>
      <c r="AH24" s="468">
        <v>131</v>
      </c>
      <c r="AI24" s="469"/>
      <c r="AJ24" s="469"/>
      <c r="AK24" s="469"/>
      <c r="AL24" s="508"/>
      <c r="AM24" s="468">
        <v>416711</v>
      </c>
      <c r="AN24" s="469"/>
      <c r="AO24" s="469"/>
      <c r="AP24" s="469"/>
      <c r="AQ24" s="469"/>
      <c r="AR24" s="508"/>
      <c r="AS24" s="468">
        <v>3181</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10777245</v>
      </c>
      <c r="BO24" s="418"/>
      <c r="BP24" s="418"/>
      <c r="BQ24" s="418"/>
      <c r="BR24" s="418"/>
      <c r="BS24" s="418"/>
      <c r="BT24" s="418"/>
      <c r="BU24" s="419"/>
      <c r="BV24" s="417">
        <v>10889189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2</v>
      </c>
      <c r="M25" s="469"/>
      <c r="N25" s="469"/>
      <c r="O25" s="469"/>
      <c r="P25" s="508"/>
      <c r="Q25" s="468">
        <v>5970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5197</v>
      </c>
      <c r="BO25" s="381"/>
      <c r="BP25" s="381"/>
      <c r="BQ25" s="381"/>
      <c r="BR25" s="381"/>
      <c r="BS25" s="381"/>
      <c r="BT25" s="381"/>
      <c r="BU25" s="382"/>
      <c r="BV25" s="380">
        <v>18946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5660</v>
      </c>
      <c r="R26" s="469"/>
      <c r="S26" s="469"/>
      <c r="T26" s="469"/>
      <c r="U26" s="469"/>
      <c r="V26" s="508"/>
      <c r="W26" s="563"/>
      <c r="X26" s="551"/>
      <c r="Y26" s="552"/>
      <c r="Z26" s="467" t="s">
        <v>161</v>
      </c>
      <c r="AA26" s="573"/>
      <c r="AB26" s="573"/>
      <c r="AC26" s="573"/>
      <c r="AD26" s="573"/>
      <c r="AE26" s="573"/>
      <c r="AF26" s="573"/>
      <c r="AG26" s="574"/>
      <c r="AH26" s="468">
        <v>11</v>
      </c>
      <c r="AI26" s="469"/>
      <c r="AJ26" s="469"/>
      <c r="AK26" s="469"/>
      <c r="AL26" s="508"/>
      <c r="AM26" s="468">
        <v>36036</v>
      </c>
      <c r="AN26" s="469"/>
      <c r="AO26" s="469"/>
      <c r="AP26" s="469"/>
      <c r="AQ26" s="469"/>
      <c r="AR26" s="508"/>
      <c r="AS26" s="468">
        <v>3276</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3030</v>
      </c>
      <c r="R27" s="469"/>
      <c r="S27" s="469"/>
      <c r="T27" s="469"/>
      <c r="U27" s="469"/>
      <c r="V27" s="508"/>
      <c r="W27" s="563"/>
      <c r="X27" s="551"/>
      <c r="Y27" s="552"/>
      <c r="Z27" s="467" t="s">
        <v>164</v>
      </c>
      <c r="AA27" s="447"/>
      <c r="AB27" s="447"/>
      <c r="AC27" s="447"/>
      <c r="AD27" s="447"/>
      <c r="AE27" s="447"/>
      <c r="AF27" s="447"/>
      <c r="AG27" s="448"/>
      <c r="AH27" s="468">
        <v>6</v>
      </c>
      <c r="AI27" s="469"/>
      <c r="AJ27" s="469"/>
      <c r="AK27" s="469"/>
      <c r="AL27" s="508"/>
      <c r="AM27" s="468">
        <v>21436</v>
      </c>
      <c r="AN27" s="469"/>
      <c r="AO27" s="469"/>
      <c r="AP27" s="469"/>
      <c r="AQ27" s="469"/>
      <c r="AR27" s="508"/>
      <c r="AS27" s="468">
        <v>3573</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184471</v>
      </c>
      <c r="BO27" s="587"/>
      <c r="BP27" s="587"/>
      <c r="BQ27" s="587"/>
      <c r="BR27" s="587"/>
      <c r="BS27" s="587"/>
      <c r="BT27" s="587"/>
      <c r="BU27" s="588"/>
      <c r="BV27" s="586">
        <v>184471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2500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900351</v>
      </c>
      <c r="BO28" s="381"/>
      <c r="BP28" s="381"/>
      <c r="BQ28" s="381"/>
      <c r="BR28" s="381"/>
      <c r="BS28" s="381"/>
      <c r="BT28" s="381"/>
      <c r="BU28" s="382"/>
      <c r="BV28" s="380">
        <v>900351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12</v>
      </c>
      <c r="M29" s="469"/>
      <c r="N29" s="469"/>
      <c r="O29" s="469"/>
      <c r="P29" s="508"/>
      <c r="Q29" s="468">
        <v>2303</v>
      </c>
      <c r="R29" s="469"/>
      <c r="S29" s="469"/>
      <c r="T29" s="469"/>
      <c r="U29" s="469"/>
      <c r="V29" s="508"/>
      <c r="W29" s="564"/>
      <c r="X29" s="565"/>
      <c r="Y29" s="566"/>
      <c r="Z29" s="467" t="s">
        <v>171</v>
      </c>
      <c r="AA29" s="447"/>
      <c r="AB29" s="447"/>
      <c r="AC29" s="447"/>
      <c r="AD29" s="447"/>
      <c r="AE29" s="447"/>
      <c r="AF29" s="447"/>
      <c r="AG29" s="448"/>
      <c r="AH29" s="468">
        <v>137</v>
      </c>
      <c r="AI29" s="469"/>
      <c r="AJ29" s="469"/>
      <c r="AK29" s="469"/>
      <c r="AL29" s="508"/>
      <c r="AM29" s="468">
        <v>438147</v>
      </c>
      <c r="AN29" s="469"/>
      <c r="AO29" s="469"/>
      <c r="AP29" s="469"/>
      <c r="AQ29" s="469"/>
      <c r="AR29" s="508"/>
      <c r="AS29" s="468">
        <v>3198</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700000</v>
      </c>
      <c r="BO29" s="418"/>
      <c r="BP29" s="418"/>
      <c r="BQ29" s="418"/>
      <c r="BR29" s="418"/>
      <c r="BS29" s="418"/>
      <c r="BT29" s="418"/>
      <c r="BU29" s="419"/>
      <c r="BV29" s="417">
        <v>700000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95.4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4396589</v>
      </c>
      <c r="BO30" s="587"/>
      <c r="BP30" s="587"/>
      <c r="BQ30" s="587"/>
      <c r="BR30" s="587"/>
      <c r="BS30" s="587"/>
      <c r="BT30" s="587"/>
      <c r="BU30" s="588"/>
      <c r="BV30" s="586">
        <v>4255582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IF('各会計、関係団体の財政状況及び健全化判断比率'!B33="","",'各会計、関係団体の財政状況及び健全化判断比率'!B33)</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16</v>
      </c>
      <c r="BX34" s="598"/>
      <c r="BY34" s="599" t="str">
        <f>IF('各会計、関係団体の財政状況及び健全化判断比率'!B68="","",'各会計、関係団体の財政状況及び健全化判断比率'!B68)</f>
        <v>北薩広域行政事務組合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天長フェリー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へき地診療施設特別会計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国民健康保険診療施設特別会計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IF('各会計、関係団体の財政状況及び健全化判断比率'!B34="","",'各会計、関係団体の財政状況及び健全化判断比率'!B34)</f>
        <v>諸浦港埠頭特別会計</v>
      </c>
      <c r="BH35" s="599"/>
      <c r="BI35" s="599"/>
      <c r="BJ35" s="599"/>
      <c r="BK35" s="599"/>
      <c r="BL35" s="599"/>
      <c r="BM35" s="599"/>
      <c r="BN35" s="599"/>
      <c r="BO35" s="599"/>
      <c r="BP35" s="599"/>
      <c r="BQ35" s="599"/>
      <c r="BR35" s="599"/>
      <c r="BS35" s="599"/>
      <c r="BT35" s="599"/>
      <c r="BU35" s="599"/>
      <c r="BV35" s="167"/>
      <c r="BW35" s="598">
        <f t="shared" ref="BW35:BW43" si="2">IF(BY35="","",BW34+1)</f>
        <v>17</v>
      </c>
      <c r="BX35" s="598"/>
      <c r="BY35" s="599" t="str">
        <f>IF('各会計、関係団体の財政状況及び健全化判断比率'!B69="","",'各会計、関係団体の財政状況及び健全化判断比率'!B69)</f>
        <v>阿久根地区消防組合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東町産業開発</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水産種苗供給特別会計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IF('各会計、関係団体の財政状況及び健全化判断比率'!B35="","",'各会計、関係団体の財政状況及び健全化判断比率'!B35)</f>
        <v>農業集落排水特別会計</v>
      </c>
      <c r="BH36" s="599"/>
      <c r="BI36" s="599"/>
      <c r="BJ36" s="599"/>
      <c r="BK36" s="599"/>
      <c r="BL36" s="599"/>
      <c r="BM36" s="599"/>
      <c r="BN36" s="599"/>
      <c r="BO36" s="599"/>
      <c r="BP36" s="599"/>
      <c r="BQ36" s="599"/>
      <c r="BR36" s="599"/>
      <c r="BS36" s="599"/>
      <c r="BT36" s="599"/>
      <c r="BU36" s="599"/>
      <c r="BV36" s="167"/>
      <c r="BW36" s="598">
        <f t="shared" si="2"/>
        <v>18</v>
      </c>
      <c r="BX36" s="598"/>
      <c r="BY36" s="599" t="str">
        <f>IF('各会計、関係団体の財政状況及び健全化判断比率'!B70="","",'各会計、関係団体の財政状況及び健全化判断比率'!B70)</f>
        <v>鹿児島県後期高齢者医療広域連合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レジャーランド太陽の里特別会計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13</v>
      </c>
      <c r="BF37" s="598"/>
      <c r="BG37" s="599" t="str">
        <f>IF('各会計、関係団体の財政状況及び健全化判断比率'!B36="","",'各会計、関係団体の財政状況及び健全化判断比率'!B36)</f>
        <v>漁業集落環境整備特別会計</v>
      </c>
      <c r="BH37" s="599"/>
      <c r="BI37" s="599"/>
      <c r="BJ37" s="599"/>
      <c r="BK37" s="599"/>
      <c r="BL37" s="599"/>
      <c r="BM37" s="599"/>
      <c r="BN37" s="599"/>
      <c r="BO37" s="599"/>
      <c r="BP37" s="599"/>
      <c r="BQ37" s="599"/>
      <c r="BR37" s="599"/>
      <c r="BS37" s="599"/>
      <c r="BT37" s="599"/>
      <c r="BU37" s="599"/>
      <c r="BV37" s="167"/>
      <c r="BW37" s="598">
        <f t="shared" si="2"/>
        <v>19</v>
      </c>
      <c r="BX37" s="598"/>
      <c r="BY37" s="599" t="str">
        <f>IF('各会計、関係団体の財政状況及び健全化判断比率'!B71="","",'各会計、関係団体の財政状況及び健全化判断比率'!B71)</f>
        <v>鹿児島県後期高齢者医療広域連合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9</v>
      </c>
      <c r="V38" s="598"/>
      <c r="W38" s="599" t="str">
        <f>IF('各会計、関係団体の財政状況及び健全化判断比率'!B32="","",'各会計、関係団体の財政状況及び健全化判断比率'!B32)</f>
        <v>介護サービス事業</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14</v>
      </c>
      <c r="BF38" s="598"/>
      <c r="BG38" s="599" t="str">
        <f>IF('各会計、関係団体の財政状況及び健全化判断比率'!B37="","",'各会計、関係団体の財政状況及び健全化判断比率'!B37)</f>
        <v>特定地域生活排水処理特別会計</v>
      </c>
      <c r="BH38" s="599"/>
      <c r="BI38" s="599"/>
      <c r="BJ38" s="599"/>
      <c r="BK38" s="599"/>
      <c r="BL38" s="599"/>
      <c r="BM38" s="599"/>
      <c r="BN38" s="599"/>
      <c r="BO38" s="599"/>
      <c r="BP38" s="599"/>
      <c r="BQ38" s="599"/>
      <c r="BR38" s="599"/>
      <c r="BS38" s="599"/>
      <c r="BT38" s="599"/>
      <c r="BU38" s="599"/>
      <c r="BV38" s="167"/>
      <c r="BW38" s="598">
        <f t="shared" si="2"/>
        <v>20</v>
      </c>
      <c r="BX38" s="598"/>
      <c r="BY38" s="599" t="str">
        <f>IF('各会計、関係団体の財政状況及び健全化判断比率'!B72="","",'各会計、関係団体の財政状況及び健全化判断比率'!B72)</f>
        <v>鹿児島県市町村総合事務組合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f t="shared" si="1"/>
        <v>15</v>
      </c>
      <c r="BF39" s="598"/>
      <c r="BG39" s="599" t="str">
        <f>IF('各会計、関係団体の財政状況及び健全化判断比率'!B38="","",'各会計、関係団体の財政状況及び健全化判断比率'!B38)</f>
        <v>太陽光発電特別会計</v>
      </c>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90" t="s">
        <v>532</v>
      </c>
      <c r="D34" s="1190"/>
      <c r="E34" s="1191"/>
      <c r="F34" s="32">
        <v>10.02</v>
      </c>
      <c r="G34" s="33">
        <v>9.35</v>
      </c>
      <c r="H34" s="33">
        <v>10.69</v>
      </c>
      <c r="I34" s="33">
        <v>10.43</v>
      </c>
      <c r="J34" s="34">
        <v>10.09</v>
      </c>
      <c r="K34" s="22"/>
      <c r="L34" s="22"/>
      <c r="M34" s="22"/>
      <c r="N34" s="22"/>
      <c r="O34" s="22"/>
      <c r="P34" s="22"/>
    </row>
    <row r="35" spans="1:16" ht="39" customHeight="1">
      <c r="A35" s="22"/>
      <c r="B35" s="35"/>
      <c r="C35" s="1184" t="s">
        <v>533</v>
      </c>
      <c r="D35" s="1185"/>
      <c r="E35" s="1186"/>
      <c r="F35" s="36">
        <v>3.37</v>
      </c>
      <c r="G35" s="37">
        <v>3.46</v>
      </c>
      <c r="H35" s="37">
        <v>3.24</v>
      </c>
      <c r="I35" s="37">
        <v>2.64</v>
      </c>
      <c r="J35" s="38">
        <v>1.67</v>
      </c>
      <c r="K35" s="22"/>
      <c r="L35" s="22"/>
      <c r="M35" s="22"/>
      <c r="N35" s="22"/>
      <c r="O35" s="22"/>
      <c r="P35" s="22"/>
    </row>
    <row r="36" spans="1:16" ht="39" customHeight="1">
      <c r="A36" s="22"/>
      <c r="B36" s="35"/>
      <c r="C36" s="1184" t="s">
        <v>534</v>
      </c>
      <c r="D36" s="1185"/>
      <c r="E36" s="1186"/>
      <c r="F36" s="36" t="s">
        <v>486</v>
      </c>
      <c r="G36" s="37" t="s">
        <v>486</v>
      </c>
      <c r="H36" s="37">
        <v>0</v>
      </c>
      <c r="I36" s="37">
        <v>0.18</v>
      </c>
      <c r="J36" s="38">
        <v>1.35</v>
      </c>
      <c r="K36" s="22"/>
      <c r="L36" s="22"/>
      <c r="M36" s="22"/>
      <c r="N36" s="22"/>
      <c r="O36" s="22"/>
      <c r="P36" s="22"/>
    </row>
    <row r="37" spans="1:16" ht="39" customHeight="1">
      <c r="A37" s="22"/>
      <c r="B37" s="35"/>
      <c r="C37" s="1184" t="s">
        <v>535</v>
      </c>
      <c r="D37" s="1185"/>
      <c r="E37" s="1186"/>
      <c r="F37" s="36">
        <v>0.49</v>
      </c>
      <c r="G37" s="37">
        <v>0.69</v>
      </c>
      <c r="H37" s="37">
        <v>0.62</v>
      </c>
      <c r="I37" s="37">
        <v>0.73</v>
      </c>
      <c r="J37" s="38">
        <v>0.74</v>
      </c>
      <c r="K37" s="22"/>
      <c r="L37" s="22"/>
      <c r="M37" s="22"/>
      <c r="N37" s="22"/>
      <c r="O37" s="22"/>
      <c r="P37" s="22"/>
    </row>
    <row r="38" spans="1:16" ht="39" customHeight="1">
      <c r="A38" s="22"/>
      <c r="B38" s="35"/>
      <c r="C38" s="1184" t="s">
        <v>536</v>
      </c>
      <c r="D38" s="1185"/>
      <c r="E38" s="1186"/>
      <c r="F38" s="36">
        <v>1.1000000000000001</v>
      </c>
      <c r="G38" s="37">
        <v>1.19</v>
      </c>
      <c r="H38" s="37">
        <v>0.38</v>
      </c>
      <c r="I38" s="37">
        <v>0.44</v>
      </c>
      <c r="J38" s="38">
        <v>0.64</v>
      </c>
      <c r="K38" s="22"/>
      <c r="L38" s="22"/>
      <c r="M38" s="22"/>
      <c r="N38" s="22"/>
      <c r="O38" s="22"/>
      <c r="P38" s="22"/>
    </row>
    <row r="39" spans="1:16" ht="39" customHeight="1">
      <c r="A39" s="22"/>
      <c r="B39" s="35"/>
      <c r="C39" s="1184" t="s">
        <v>537</v>
      </c>
      <c r="D39" s="1185"/>
      <c r="E39" s="1186"/>
      <c r="F39" s="36">
        <v>0.28999999999999998</v>
      </c>
      <c r="G39" s="37">
        <v>7.0000000000000007E-2</v>
      </c>
      <c r="H39" s="37">
        <v>0.06</v>
      </c>
      <c r="I39" s="37">
        <v>0.36</v>
      </c>
      <c r="J39" s="38">
        <v>0.53</v>
      </c>
      <c r="K39" s="22"/>
      <c r="L39" s="22"/>
      <c r="M39" s="22"/>
      <c r="N39" s="22"/>
      <c r="O39" s="22"/>
      <c r="P39" s="22"/>
    </row>
    <row r="40" spans="1:16" ht="39" customHeight="1">
      <c r="A40" s="22"/>
      <c r="B40" s="35"/>
      <c r="C40" s="1184" t="s">
        <v>538</v>
      </c>
      <c r="D40" s="1185"/>
      <c r="E40" s="1186"/>
      <c r="F40" s="36" t="s">
        <v>539</v>
      </c>
      <c r="G40" s="37">
        <v>7.0000000000000007E-2</v>
      </c>
      <c r="H40" s="37">
        <v>0.1</v>
      </c>
      <c r="I40" s="37">
        <v>0.12</v>
      </c>
      <c r="J40" s="38">
        <v>0.11</v>
      </c>
      <c r="K40" s="22"/>
      <c r="L40" s="22"/>
      <c r="M40" s="22"/>
      <c r="N40" s="22"/>
      <c r="O40" s="22"/>
      <c r="P40" s="22"/>
    </row>
    <row r="41" spans="1:16" ht="39" customHeight="1">
      <c r="A41" s="22"/>
      <c r="B41" s="35"/>
      <c r="C41" s="1184" t="s">
        <v>540</v>
      </c>
      <c r="D41" s="1185"/>
      <c r="E41" s="1186"/>
      <c r="F41" s="36">
        <v>0.14000000000000001</v>
      </c>
      <c r="G41" s="37">
        <v>0.08</v>
      </c>
      <c r="H41" s="37">
        <v>0.11</v>
      </c>
      <c r="I41" s="37">
        <v>0.14000000000000001</v>
      </c>
      <c r="J41" s="38">
        <v>0.09</v>
      </c>
      <c r="K41" s="22"/>
      <c r="L41" s="22"/>
      <c r="M41" s="22"/>
      <c r="N41" s="22"/>
      <c r="O41" s="22"/>
      <c r="P41" s="22"/>
    </row>
    <row r="42" spans="1:16" ht="39" customHeight="1">
      <c r="A42" s="22"/>
      <c r="B42" s="39"/>
      <c r="C42" s="1184" t="s">
        <v>541</v>
      </c>
      <c r="D42" s="1185"/>
      <c r="E42" s="1186"/>
      <c r="F42" s="36" t="s">
        <v>486</v>
      </c>
      <c r="G42" s="37" t="s">
        <v>486</v>
      </c>
      <c r="H42" s="37" t="s">
        <v>486</v>
      </c>
      <c r="I42" s="37" t="s">
        <v>486</v>
      </c>
      <c r="J42" s="38" t="s">
        <v>486</v>
      </c>
      <c r="K42" s="22"/>
      <c r="L42" s="22"/>
      <c r="M42" s="22"/>
      <c r="N42" s="22"/>
      <c r="O42" s="22"/>
      <c r="P42" s="22"/>
    </row>
    <row r="43" spans="1:16" ht="39" customHeight="1" thickBot="1">
      <c r="A43" s="22"/>
      <c r="B43" s="40"/>
      <c r="C43" s="1187" t="s">
        <v>542</v>
      </c>
      <c r="D43" s="1188"/>
      <c r="E43" s="1189"/>
      <c r="F43" s="41">
        <v>0.51</v>
      </c>
      <c r="G43" s="42">
        <v>0.47</v>
      </c>
      <c r="H43" s="42">
        <v>0.51</v>
      </c>
      <c r="I43" s="42">
        <v>0.35</v>
      </c>
      <c r="J43" s="43">
        <v>0.19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200" t="s">
        <v>11</v>
      </c>
      <c r="C45" s="1201"/>
      <c r="D45" s="58"/>
      <c r="E45" s="1206" t="s">
        <v>12</v>
      </c>
      <c r="F45" s="1206"/>
      <c r="G45" s="1206"/>
      <c r="H45" s="1206"/>
      <c r="I45" s="1206"/>
      <c r="J45" s="1207"/>
      <c r="K45" s="59">
        <v>1455</v>
      </c>
      <c r="L45" s="60">
        <v>1528</v>
      </c>
      <c r="M45" s="60">
        <v>1538</v>
      </c>
      <c r="N45" s="60">
        <v>1496</v>
      </c>
      <c r="O45" s="61">
        <v>1457</v>
      </c>
      <c r="P45" s="48"/>
      <c r="Q45" s="48"/>
      <c r="R45" s="48"/>
      <c r="S45" s="48"/>
      <c r="T45" s="48"/>
      <c r="U45" s="48"/>
    </row>
    <row r="46" spans="1:21" ht="30.75" customHeight="1">
      <c r="A46" s="48"/>
      <c r="B46" s="1202"/>
      <c r="C46" s="1203"/>
      <c r="D46" s="62"/>
      <c r="E46" s="1194" t="s">
        <v>13</v>
      </c>
      <c r="F46" s="1194"/>
      <c r="G46" s="1194"/>
      <c r="H46" s="1194"/>
      <c r="I46" s="1194"/>
      <c r="J46" s="1195"/>
      <c r="K46" s="63" t="s">
        <v>486</v>
      </c>
      <c r="L46" s="64" t="s">
        <v>486</v>
      </c>
      <c r="M46" s="64" t="s">
        <v>486</v>
      </c>
      <c r="N46" s="64" t="s">
        <v>486</v>
      </c>
      <c r="O46" s="65" t="s">
        <v>486</v>
      </c>
      <c r="P46" s="48"/>
      <c r="Q46" s="48"/>
      <c r="R46" s="48"/>
      <c r="S46" s="48"/>
      <c r="T46" s="48"/>
      <c r="U46" s="48"/>
    </row>
    <row r="47" spans="1:21" ht="30.75" customHeight="1">
      <c r="A47" s="48"/>
      <c r="B47" s="1202"/>
      <c r="C47" s="1203"/>
      <c r="D47" s="62"/>
      <c r="E47" s="1194" t="s">
        <v>14</v>
      </c>
      <c r="F47" s="1194"/>
      <c r="G47" s="1194"/>
      <c r="H47" s="1194"/>
      <c r="I47" s="1194"/>
      <c r="J47" s="1195"/>
      <c r="K47" s="63" t="s">
        <v>486</v>
      </c>
      <c r="L47" s="64" t="s">
        <v>486</v>
      </c>
      <c r="M47" s="64" t="s">
        <v>486</v>
      </c>
      <c r="N47" s="64" t="s">
        <v>486</v>
      </c>
      <c r="O47" s="65" t="s">
        <v>486</v>
      </c>
      <c r="P47" s="48"/>
      <c r="Q47" s="48"/>
      <c r="R47" s="48"/>
      <c r="S47" s="48"/>
      <c r="T47" s="48"/>
      <c r="U47" s="48"/>
    </row>
    <row r="48" spans="1:21" ht="30.75" customHeight="1">
      <c r="A48" s="48"/>
      <c r="B48" s="1202"/>
      <c r="C48" s="1203"/>
      <c r="D48" s="62"/>
      <c r="E48" s="1194" t="s">
        <v>15</v>
      </c>
      <c r="F48" s="1194"/>
      <c r="G48" s="1194"/>
      <c r="H48" s="1194"/>
      <c r="I48" s="1194"/>
      <c r="J48" s="1195"/>
      <c r="K48" s="63">
        <v>82</v>
      </c>
      <c r="L48" s="64">
        <v>87</v>
      </c>
      <c r="M48" s="64">
        <v>97</v>
      </c>
      <c r="N48" s="64">
        <v>95</v>
      </c>
      <c r="O48" s="65">
        <v>82</v>
      </c>
      <c r="P48" s="48"/>
      <c r="Q48" s="48"/>
      <c r="R48" s="48"/>
      <c r="S48" s="48"/>
      <c r="T48" s="48"/>
      <c r="U48" s="48"/>
    </row>
    <row r="49" spans="1:21" ht="30.75" customHeight="1">
      <c r="A49" s="48"/>
      <c r="B49" s="1202"/>
      <c r="C49" s="1203"/>
      <c r="D49" s="62"/>
      <c r="E49" s="1194" t="s">
        <v>16</v>
      </c>
      <c r="F49" s="1194"/>
      <c r="G49" s="1194"/>
      <c r="H49" s="1194"/>
      <c r="I49" s="1194"/>
      <c r="J49" s="1195"/>
      <c r="K49" s="63">
        <v>41</v>
      </c>
      <c r="L49" s="64">
        <v>36</v>
      </c>
      <c r="M49" s="64">
        <v>16</v>
      </c>
      <c r="N49" s="64">
        <v>33</v>
      </c>
      <c r="O49" s="65">
        <v>36</v>
      </c>
      <c r="P49" s="48"/>
      <c r="Q49" s="48"/>
      <c r="R49" s="48"/>
      <c r="S49" s="48"/>
      <c r="T49" s="48"/>
      <c r="U49" s="48"/>
    </row>
    <row r="50" spans="1:21" ht="30.75" customHeight="1">
      <c r="A50" s="48"/>
      <c r="B50" s="1202"/>
      <c r="C50" s="1203"/>
      <c r="D50" s="62"/>
      <c r="E50" s="1194" t="s">
        <v>17</v>
      </c>
      <c r="F50" s="1194"/>
      <c r="G50" s="1194"/>
      <c r="H50" s="1194"/>
      <c r="I50" s="1194"/>
      <c r="J50" s="1195"/>
      <c r="K50" s="63">
        <v>6</v>
      </c>
      <c r="L50" s="64">
        <v>3</v>
      </c>
      <c r="M50" s="64">
        <v>3</v>
      </c>
      <c r="N50" s="64">
        <v>2</v>
      </c>
      <c r="O50" s="65">
        <v>2</v>
      </c>
      <c r="P50" s="48"/>
      <c r="Q50" s="48"/>
      <c r="R50" s="48"/>
      <c r="S50" s="48"/>
      <c r="T50" s="48"/>
      <c r="U50" s="48"/>
    </row>
    <row r="51" spans="1:21" ht="30.75" customHeight="1">
      <c r="A51" s="48"/>
      <c r="B51" s="1204"/>
      <c r="C51" s="1205"/>
      <c r="D51" s="66"/>
      <c r="E51" s="1194" t="s">
        <v>18</v>
      </c>
      <c r="F51" s="1194"/>
      <c r="G51" s="1194"/>
      <c r="H51" s="1194"/>
      <c r="I51" s="1194"/>
      <c r="J51" s="1195"/>
      <c r="K51" s="63" t="s">
        <v>486</v>
      </c>
      <c r="L51" s="64">
        <v>0</v>
      </c>
      <c r="M51" s="64">
        <v>0</v>
      </c>
      <c r="N51" s="64">
        <v>0</v>
      </c>
      <c r="O51" s="65" t="s">
        <v>486</v>
      </c>
      <c r="P51" s="48"/>
      <c r="Q51" s="48"/>
      <c r="R51" s="48"/>
      <c r="S51" s="48"/>
      <c r="T51" s="48"/>
      <c r="U51" s="48"/>
    </row>
    <row r="52" spans="1:21" ht="30.75" customHeight="1">
      <c r="A52" s="48"/>
      <c r="B52" s="1192" t="s">
        <v>19</v>
      </c>
      <c r="C52" s="1193"/>
      <c r="D52" s="66"/>
      <c r="E52" s="1194" t="s">
        <v>20</v>
      </c>
      <c r="F52" s="1194"/>
      <c r="G52" s="1194"/>
      <c r="H52" s="1194"/>
      <c r="I52" s="1194"/>
      <c r="J52" s="1195"/>
      <c r="K52" s="63">
        <v>1166</v>
      </c>
      <c r="L52" s="64">
        <v>1234</v>
      </c>
      <c r="M52" s="64">
        <v>1270</v>
      </c>
      <c r="N52" s="64">
        <v>1244</v>
      </c>
      <c r="O52" s="65">
        <v>1235</v>
      </c>
      <c r="P52" s="48"/>
      <c r="Q52" s="48"/>
      <c r="R52" s="48"/>
      <c r="S52" s="48"/>
      <c r="T52" s="48"/>
      <c r="U52" s="48"/>
    </row>
    <row r="53" spans="1:21" ht="30.75" customHeight="1" thickBot="1">
      <c r="A53" s="48"/>
      <c r="B53" s="1196" t="s">
        <v>21</v>
      </c>
      <c r="C53" s="1197"/>
      <c r="D53" s="67"/>
      <c r="E53" s="1198" t="s">
        <v>22</v>
      </c>
      <c r="F53" s="1198"/>
      <c r="G53" s="1198"/>
      <c r="H53" s="1198"/>
      <c r="I53" s="1198"/>
      <c r="J53" s="1199"/>
      <c r="K53" s="68">
        <v>418</v>
      </c>
      <c r="L53" s="69">
        <v>420</v>
      </c>
      <c r="M53" s="69">
        <v>384</v>
      </c>
      <c r="N53" s="69">
        <v>382</v>
      </c>
      <c r="O53" s="70">
        <v>342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208" t="s">
        <v>24</v>
      </c>
      <c r="C41" s="1209"/>
      <c r="D41" s="81"/>
      <c r="E41" s="1214" t="s">
        <v>25</v>
      </c>
      <c r="F41" s="1214"/>
      <c r="G41" s="1214"/>
      <c r="H41" s="1215"/>
      <c r="I41" s="82">
        <v>13957</v>
      </c>
      <c r="J41" s="83">
        <v>13848</v>
      </c>
      <c r="K41" s="83">
        <v>14205</v>
      </c>
      <c r="L41" s="83">
        <v>14287</v>
      </c>
      <c r="M41" s="84">
        <v>14325</v>
      </c>
    </row>
    <row r="42" spans="2:13" ht="27.75" customHeight="1">
      <c r="B42" s="1210"/>
      <c r="C42" s="1211"/>
      <c r="D42" s="85"/>
      <c r="E42" s="1216" t="s">
        <v>26</v>
      </c>
      <c r="F42" s="1216"/>
      <c r="G42" s="1216"/>
      <c r="H42" s="1217"/>
      <c r="I42" s="86" t="s">
        <v>486</v>
      </c>
      <c r="J42" s="87" t="s">
        <v>486</v>
      </c>
      <c r="K42" s="87" t="s">
        <v>486</v>
      </c>
      <c r="L42" s="87" t="s">
        <v>486</v>
      </c>
      <c r="M42" s="88" t="s">
        <v>486</v>
      </c>
    </row>
    <row r="43" spans="2:13" ht="27.75" customHeight="1">
      <c r="B43" s="1210"/>
      <c r="C43" s="1211"/>
      <c r="D43" s="85"/>
      <c r="E43" s="1216" t="s">
        <v>27</v>
      </c>
      <c r="F43" s="1216"/>
      <c r="G43" s="1216"/>
      <c r="H43" s="1217"/>
      <c r="I43" s="86">
        <v>737</v>
      </c>
      <c r="J43" s="87">
        <v>887</v>
      </c>
      <c r="K43" s="87">
        <v>1099</v>
      </c>
      <c r="L43" s="87">
        <v>1115</v>
      </c>
      <c r="M43" s="88">
        <v>1124</v>
      </c>
    </row>
    <row r="44" spans="2:13" ht="27.75" customHeight="1">
      <c r="B44" s="1210"/>
      <c r="C44" s="1211"/>
      <c r="D44" s="85"/>
      <c r="E44" s="1216" t="s">
        <v>28</v>
      </c>
      <c r="F44" s="1216"/>
      <c r="G44" s="1216"/>
      <c r="H44" s="1217"/>
      <c r="I44" s="86">
        <v>76</v>
      </c>
      <c r="J44" s="87">
        <v>61</v>
      </c>
      <c r="K44" s="87">
        <v>115</v>
      </c>
      <c r="L44" s="87">
        <v>185</v>
      </c>
      <c r="M44" s="88">
        <v>166</v>
      </c>
    </row>
    <row r="45" spans="2:13" ht="27.75" customHeight="1">
      <c r="B45" s="1210"/>
      <c r="C45" s="1211"/>
      <c r="D45" s="85"/>
      <c r="E45" s="1216" t="s">
        <v>29</v>
      </c>
      <c r="F45" s="1216"/>
      <c r="G45" s="1216"/>
      <c r="H45" s="1217"/>
      <c r="I45" s="86">
        <v>880</v>
      </c>
      <c r="J45" s="87">
        <v>743</v>
      </c>
      <c r="K45" s="87">
        <v>1013</v>
      </c>
      <c r="L45" s="87">
        <v>1163</v>
      </c>
      <c r="M45" s="88">
        <v>1102</v>
      </c>
    </row>
    <row r="46" spans="2:13" ht="27.75" customHeight="1">
      <c r="B46" s="1210"/>
      <c r="C46" s="1211"/>
      <c r="D46" s="89"/>
      <c r="E46" s="1216" t="s">
        <v>30</v>
      </c>
      <c r="F46" s="1216"/>
      <c r="G46" s="1216"/>
      <c r="H46" s="1217"/>
      <c r="I46" s="86" t="s">
        <v>486</v>
      </c>
      <c r="J46" s="87" t="s">
        <v>486</v>
      </c>
      <c r="K46" s="87" t="s">
        <v>486</v>
      </c>
      <c r="L46" s="87" t="s">
        <v>486</v>
      </c>
      <c r="M46" s="88" t="s">
        <v>486</v>
      </c>
    </row>
    <row r="47" spans="2:13" ht="27.75" customHeight="1">
      <c r="B47" s="1210"/>
      <c r="C47" s="1211"/>
      <c r="D47" s="90"/>
      <c r="E47" s="1218" t="s">
        <v>31</v>
      </c>
      <c r="F47" s="1219"/>
      <c r="G47" s="1219"/>
      <c r="H47" s="1220"/>
      <c r="I47" s="86" t="s">
        <v>486</v>
      </c>
      <c r="J47" s="87" t="s">
        <v>486</v>
      </c>
      <c r="K47" s="87" t="s">
        <v>486</v>
      </c>
      <c r="L47" s="87" t="s">
        <v>486</v>
      </c>
      <c r="M47" s="88" t="s">
        <v>486</v>
      </c>
    </row>
    <row r="48" spans="2:13" ht="27.75" customHeight="1">
      <c r="B48" s="1210"/>
      <c r="C48" s="1211"/>
      <c r="D48" s="85"/>
      <c r="E48" s="1216" t="s">
        <v>32</v>
      </c>
      <c r="F48" s="1216"/>
      <c r="G48" s="1216"/>
      <c r="H48" s="1217"/>
      <c r="I48" s="86" t="s">
        <v>486</v>
      </c>
      <c r="J48" s="87" t="s">
        <v>486</v>
      </c>
      <c r="K48" s="87" t="s">
        <v>486</v>
      </c>
      <c r="L48" s="87" t="s">
        <v>486</v>
      </c>
      <c r="M48" s="88" t="s">
        <v>486</v>
      </c>
    </row>
    <row r="49" spans="2:13" ht="27.75" customHeight="1">
      <c r="B49" s="1212"/>
      <c r="C49" s="1213"/>
      <c r="D49" s="85"/>
      <c r="E49" s="1216" t="s">
        <v>33</v>
      </c>
      <c r="F49" s="1216"/>
      <c r="G49" s="1216"/>
      <c r="H49" s="1217"/>
      <c r="I49" s="86" t="s">
        <v>486</v>
      </c>
      <c r="J49" s="87" t="s">
        <v>486</v>
      </c>
      <c r="K49" s="87" t="s">
        <v>486</v>
      </c>
      <c r="L49" s="87" t="s">
        <v>486</v>
      </c>
      <c r="M49" s="88" t="s">
        <v>486</v>
      </c>
    </row>
    <row r="50" spans="2:13" ht="27.75" customHeight="1">
      <c r="B50" s="1221" t="s">
        <v>34</v>
      </c>
      <c r="C50" s="1222"/>
      <c r="D50" s="91"/>
      <c r="E50" s="1216" t="s">
        <v>35</v>
      </c>
      <c r="F50" s="1216"/>
      <c r="G50" s="1216"/>
      <c r="H50" s="1217"/>
      <c r="I50" s="86">
        <v>3658</v>
      </c>
      <c r="J50" s="87">
        <v>3897</v>
      </c>
      <c r="K50" s="87">
        <v>4101</v>
      </c>
      <c r="L50" s="87">
        <v>4288</v>
      </c>
      <c r="M50" s="88">
        <v>4711</v>
      </c>
    </row>
    <row r="51" spans="2:13" ht="27.75" customHeight="1">
      <c r="B51" s="1210"/>
      <c r="C51" s="1211"/>
      <c r="D51" s="85"/>
      <c r="E51" s="1216" t="s">
        <v>36</v>
      </c>
      <c r="F51" s="1216"/>
      <c r="G51" s="1216"/>
      <c r="H51" s="1217"/>
      <c r="I51" s="86">
        <v>29</v>
      </c>
      <c r="J51" s="87">
        <v>26</v>
      </c>
      <c r="K51" s="87">
        <v>23</v>
      </c>
      <c r="L51" s="87">
        <v>13</v>
      </c>
      <c r="M51" s="88">
        <v>12</v>
      </c>
    </row>
    <row r="52" spans="2:13" ht="27.75" customHeight="1">
      <c r="B52" s="1212"/>
      <c r="C52" s="1213"/>
      <c r="D52" s="85"/>
      <c r="E52" s="1216" t="s">
        <v>37</v>
      </c>
      <c r="F52" s="1216"/>
      <c r="G52" s="1216"/>
      <c r="H52" s="1217"/>
      <c r="I52" s="86">
        <v>11396</v>
      </c>
      <c r="J52" s="87">
        <v>11507</v>
      </c>
      <c r="K52" s="87">
        <v>11801</v>
      </c>
      <c r="L52" s="87">
        <v>11997</v>
      </c>
      <c r="M52" s="88">
        <v>12363</v>
      </c>
    </row>
    <row r="53" spans="2:13" ht="27.75" customHeight="1" thickBot="1">
      <c r="B53" s="1223" t="s">
        <v>21</v>
      </c>
      <c r="C53" s="1224"/>
      <c r="D53" s="92"/>
      <c r="E53" s="1225" t="s">
        <v>38</v>
      </c>
      <c r="F53" s="1225"/>
      <c r="G53" s="1225"/>
      <c r="H53" s="1226"/>
      <c r="I53" s="93">
        <v>567</v>
      </c>
      <c r="J53" s="94">
        <v>108</v>
      </c>
      <c r="K53" s="94">
        <v>506</v>
      </c>
      <c r="L53" s="94">
        <v>451</v>
      </c>
      <c r="M53" s="95">
        <v>-368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c r="B42" s="250"/>
      <c r="C42" s="246"/>
      <c r="D42" s="246"/>
      <c r="E42" s="246"/>
      <c r="F42" s="246"/>
      <c r="G42" s="353" t="s">
        <v>559</v>
      </c>
      <c r="I42" s="354"/>
      <c r="J42" s="354"/>
      <c r="K42" s="354"/>
      <c r="L42" s="246"/>
      <c r="M42" s="246"/>
      <c r="N42" s="246"/>
      <c r="O42" s="246"/>
    </row>
    <row r="43" spans="2:17">
      <c r="B43" s="250"/>
      <c r="C43" s="246"/>
      <c r="D43" s="246"/>
      <c r="E43" s="246"/>
      <c r="F43" s="246"/>
      <c r="G43" s="1239"/>
      <c r="H43" s="1240"/>
      <c r="I43" s="1240"/>
      <c r="J43" s="1240"/>
      <c r="K43" s="1240"/>
      <c r="L43" s="1240"/>
      <c r="M43" s="1240"/>
      <c r="N43" s="1240"/>
      <c r="O43" s="1241"/>
    </row>
    <row r="44" spans="2:17">
      <c r="B44" s="250"/>
      <c r="C44" s="246"/>
      <c r="D44" s="246"/>
      <c r="E44" s="246"/>
      <c r="F44" s="246"/>
      <c r="G44" s="1242"/>
      <c r="H44" s="1243"/>
      <c r="I44" s="1243"/>
      <c r="J44" s="1243"/>
      <c r="K44" s="1243"/>
      <c r="L44" s="1243"/>
      <c r="M44" s="1243"/>
      <c r="N44" s="1243"/>
      <c r="O44" s="1244"/>
    </row>
    <row r="45" spans="2:17">
      <c r="B45" s="250"/>
      <c r="C45" s="246"/>
      <c r="D45" s="246"/>
      <c r="E45" s="246"/>
      <c r="F45" s="246"/>
      <c r="G45" s="1242"/>
      <c r="H45" s="1243"/>
      <c r="I45" s="1243"/>
      <c r="J45" s="1243"/>
      <c r="K45" s="1243"/>
      <c r="L45" s="1243"/>
      <c r="M45" s="1243"/>
      <c r="N45" s="1243"/>
      <c r="O45" s="1244"/>
    </row>
    <row r="46" spans="2:17">
      <c r="B46" s="250"/>
      <c r="C46" s="246"/>
      <c r="D46" s="246"/>
      <c r="E46" s="246"/>
      <c r="F46" s="246"/>
      <c r="G46" s="1242"/>
      <c r="H46" s="1243"/>
      <c r="I46" s="1243"/>
      <c r="J46" s="1243"/>
      <c r="K46" s="1243"/>
      <c r="L46" s="1243"/>
      <c r="M46" s="1243"/>
      <c r="N46" s="1243"/>
      <c r="O46" s="1244"/>
    </row>
    <row r="47" spans="2:17">
      <c r="B47" s="250"/>
      <c r="C47" s="246"/>
      <c r="D47" s="246"/>
      <c r="E47" s="246"/>
      <c r="F47" s="246"/>
      <c r="G47" s="1245"/>
      <c r="H47" s="1246"/>
      <c r="I47" s="1246"/>
      <c r="J47" s="1246"/>
      <c r="K47" s="1246"/>
      <c r="L47" s="1246"/>
      <c r="M47" s="1246"/>
      <c r="N47" s="1246"/>
      <c r="O47" s="1247"/>
    </row>
    <row r="48" spans="2:17">
      <c r="B48" s="250"/>
      <c r="C48" s="246"/>
      <c r="D48" s="246"/>
      <c r="E48" s="246"/>
      <c r="F48" s="246"/>
      <c r="G48" s="246"/>
      <c r="H48" s="355"/>
      <c r="I48" s="355"/>
      <c r="J48" s="355"/>
    </row>
    <row r="49" spans="1:17">
      <c r="B49" s="250"/>
      <c r="C49" s="246"/>
      <c r="D49" s="246"/>
      <c r="E49" s="246"/>
      <c r="F49" s="246"/>
      <c r="G49" s="245" t="s">
        <v>560</v>
      </c>
    </row>
    <row r="50" spans="1:17">
      <c r="B50" s="250"/>
      <c r="C50" s="246"/>
      <c r="D50" s="246"/>
      <c r="E50" s="246"/>
      <c r="F50" s="246"/>
      <c r="G50" s="1248"/>
      <c r="H50" s="1249"/>
      <c r="I50" s="1249"/>
      <c r="J50" s="1250"/>
      <c r="K50" s="356" t="s">
        <v>526</v>
      </c>
      <c r="L50" s="356" t="s">
        <v>527</v>
      </c>
      <c r="M50" s="356" t="s">
        <v>528</v>
      </c>
      <c r="N50" s="356" t="s">
        <v>529</v>
      </c>
      <c r="O50" s="356" t="s">
        <v>530</v>
      </c>
    </row>
    <row r="51" spans="1:17">
      <c r="B51" s="250"/>
      <c r="C51" s="246"/>
      <c r="D51" s="246"/>
      <c r="E51" s="246"/>
      <c r="F51" s="246"/>
      <c r="G51" s="1251" t="s">
        <v>561</v>
      </c>
      <c r="H51" s="1252"/>
      <c r="I51" s="1257" t="s">
        <v>562</v>
      </c>
      <c r="J51" s="1257"/>
      <c r="K51" s="1261"/>
      <c r="L51" s="1261"/>
      <c r="M51" s="1261"/>
      <c r="N51" s="1261"/>
      <c r="O51" s="1261"/>
    </row>
    <row r="52" spans="1:17">
      <c r="B52" s="250"/>
      <c r="C52" s="246"/>
      <c r="D52" s="246"/>
      <c r="E52" s="246"/>
      <c r="F52" s="246"/>
      <c r="G52" s="1253"/>
      <c r="H52" s="1254"/>
      <c r="I52" s="1258"/>
      <c r="J52" s="1258"/>
      <c r="K52" s="1227"/>
      <c r="L52" s="1227"/>
      <c r="M52" s="1227"/>
      <c r="N52" s="1227"/>
      <c r="O52" s="1227"/>
    </row>
    <row r="53" spans="1:17">
      <c r="A53" s="357"/>
      <c r="B53" s="250"/>
      <c r="C53" s="246"/>
      <c r="D53" s="246"/>
      <c r="E53" s="246"/>
      <c r="F53" s="246"/>
      <c r="G53" s="1253"/>
      <c r="H53" s="1254"/>
      <c r="I53" s="1237" t="s">
        <v>563</v>
      </c>
      <c r="J53" s="1237"/>
      <c r="K53" s="1262"/>
      <c r="L53" s="1262"/>
      <c r="M53" s="1262"/>
      <c r="N53" s="1262"/>
      <c r="O53" s="1262"/>
    </row>
    <row r="54" spans="1:17">
      <c r="A54" s="357"/>
      <c r="B54" s="250"/>
      <c r="C54" s="246"/>
      <c r="D54" s="246"/>
      <c r="E54" s="246"/>
      <c r="F54" s="246"/>
      <c r="G54" s="1255"/>
      <c r="H54" s="1256"/>
      <c r="I54" s="1237"/>
      <c r="J54" s="1237"/>
      <c r="K54" s="1260"/>
      <c r="L54" s="1260"/>
      <c r="M54" s="1260"/>
      <c r="N54" s="1260"/>
      <c r="O54" s="1260"/>
    </row>
    <row r="55" spans="1:17">
      <c r="A55" s="357"/>
      <c r="B55" s="250"/>
      <c r="C55" s="246"/>
      <c r="D55" s="246"/>
      <c r="E55" s="246"/>
      <c r="F55" s="246"/>
      <c r="G55" s="1231" t="s">
        <v>564</v>
      </c>
      <c r="H55" s="1232"/>
      <c r="I55" s="1237" t="s">
        <v>562</v>
      </c>
      <c r="J55" s="1237"/>
      <c r="K55" s="1261"/>
      <c r="L55" s="1261"/>
      <c r="M55" s="1261"/>
      <c r="N55" s="1261"/>
      <c r="O55" s="1261"/>
    </row>
    <row r="56" spans="1:17">
      <c r="A56" s="357"/>
      <c r="B56" s="250"/>
      <c r="C56" s="246"/>
      <c r="D56" s="246"/>
      <c r="E56" s="246"/>
      <c r="F56" s="246"/>
      <c r="G56" s="1233"/>
      <c r="H56" s="1234"/>
      <c r="I56" s="1237"/>
      <c r="J56" s="1237"/>
      <c r="K56" s="1227"/>
      <c r="L56" s="1227"/>
      <c r="M56" s="1227"/>
      <c r="N56" s="1227"/>
      <c r="O56" s="1227"/>
    </row>
    <row r="57" spans="1:17" s="357" customFormat="1">
      <c r="B57" s="358"/>
      <c r="C57" s="354"/>
      <c r="D57" s="354"/>
      <c r="E57" s="354"/>
      <c r="F57" s="354"/>
      <c r="G57" s="1233"/>
      <c r="H57" s="1234"/>
      <c r="I57" s="1229" t="s">
        <v>565</v>
      </c>
      <c r="J57" s="1229"/>
      <c r="K57" s="1262"/>
      <c r="L57" s="1262"/>
      <c r="M57" s="1262"/>
      <c r="N57" s="1262"/>
      <c r="O57" s="1262"/>
      <c r="P57" s="359"/>
      <c r="Q57" s="358"/>
    </row>
    <row r="58" spans="1:17" s="357" customFormat="1">
      <c r="A58" s="245"/>
      <c r="B58" s="358"/>
      <c r="C58" s="354"/>
      <c r="D58" s="354"/>
      <c r="E58" s="354"/>
      <c r="F58" s="354"/>
      <c r="G58" s="1235"/>
      <c r="H58" s="1236"/>
      <c r="I58" s="1229"/>
      <c r="J58" s="1229"/>
      <c r="K58" s="1260"/>
      <c r="L58" s="1260"/>
      <c r="M58" s="1260"/>
      <c r="N58" s="1260"/>
      <c r="O58" s="1260"/>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566</v>
      </c>
      <c r="C63" s="246"/>
      <c r="D63" s="246"/>
      <c r="E63" s="246"/>
      <c r="F63" s="246"/>
      <c r="G63" s="246"/>
      <c r="H63" s="246"/>
      <c r="I63" s="246"/>
      <c r="J63" s="246"/>
      <c r="K63" s="246"/>
      <c r="L63" s="246"/>
      <c r="M63" s="246"/>
      <c r="N63" s="246"/>
      <c r="O63" s="246"/>
    </row>
    <row r="64" spans="1:17">
      <c r="B64" s="250"/>
      <c r="C64" s="246"/>
      <c r="D64" s="246"/>
      <c r="E64" s="246"/>
      <c r="F64" s="246"/>
      <c r="G64" s="353" t="s">
        <v>559</v>
      </c>
      <c r="I64" s="354"/>
      <c r="J64" s="354"/>
      <c r="K64" s="354"/>
      <c r="L64" s="246"/>
      <c r="M64" s="246"/>
      <c r="N64" s="246"/>
      <c r="O64" s="246"/>
    </row>
    <row r="65" spans="2:30">
      <c r="B65" s="250"/>
      <c r="C65" s="246"/>
      <c r="D65" s="246"/>
      <c r="E65" s="246"/>
      <c r="F65" s="246"/>
      <c r="G65" s="1239" t="s">
        <v>569</v>
      </c>
      <c r="H65" s="1240"/>
      <c r="I65" s="1240"/>
      <c r="J65" s="1240"/>
      <c r="K65" s="1240"/>
      <c r="L65" s="1240"/>
      <c r="M65" s="1240"/>
      <c r="N65" s="1240"/>
      <c r="O65" s="1241"/>
    </row>
    <row r="66" spans="2:30">
      <c r="B66" s="250"/>
      <c r="C66" s="246"/>
      <c r="D66" s="246"/>
      <c r="E66" s="246"/>
      <c r="F66" s="246"/>
      <c r="G66" s="1242"/>
      <c r="H66" s="1243"/>
      <c r="I66" s="1243"/>
      <c r="J66" s="1243"/>
      <c r="K66" s="1243"/>
      <c r="L66" s="1243"/>
      <c r="M66" s="1243"/>
      <c r="N66" s="1243"/>
      <c r="O66" s="1244"/>
    </row>
    <row r="67" spans="2:30">
      <c r="B67" s="250"/>
      <c r="C67" s="246"/>
      <c r="D67" s="246"/>
      <c r="E67" s="246"/>
      <c r="F67" s="246"/>
      <c r="G67" s="1242"/>
      <c r="H67" s="1243"/>
      <c r="I67" s="1243"/>
      <c r="J67" s="1243"/>
      <c r="K67" s="1243"/>
      <c r="L67" s="1243"/>
      <c r="M67" s="1243"/>
      <c r="N67" s="1243"/>
      <c r="O67" s="1244"/>
    </row>
    <row r="68" spans="2:30">
      <c r="B68" s="250"/>
      <c r="C68" s="246"/>
      <c r="D68" s="246"/>
      <c r="E68" s="246"/>
      <c r="F68" s="246"/>
      <c r="G68" s="1242"/>
      <c r="H68" s="1243"/>
      <c r="I68" s="1243"/>
      <c r="J68" s="1243"/>
      <c r="K68" s="1243"/>
      <c r="L68" s="1243"/>
      <c r="M68" s="1243"/>
      <c r="N68" s="1243"/>
      <c r="O68" s="1244"/>
    </row>
    <row r="69" spans="2:30">
      <c r="B69" s="250"/>
      <c r="C69" s="246"/>
      <c r="D69" s="246"/>
      <c r="E69" s="246"/>
      <c r="F69" s="246"/>
      <c r="G69" s="1245"/>
      <c r="H69" s="1246"/>
      <c r="I69" s="1246"/>
      <c r="J69" s="1246"/>
      <c r="K69" s="1246"/>
      <c r="L69" s="1246"/>
      <c r="M69" s="1246"/>
      <c r="N69" s="1246"/>
      <c r="O69" s="1247"/>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567</v>
      </c>
      <c r="I71" s="370"/>
      <c r="J71" s="366"/>
      <c r="K71" s="366"/>
      <c r="L71" s="367"/>
      <c r="M71" s="366"/>
      <c r="N71" s="367"/>
      <c r="O71" s="368"/>
    </row>
    <row r="72" spans="2:30">
      <c r="B72" s="250"/>
      <c r="C72" s="246"/>
      <c r="D72" s="246"/>
      <c r="E72" s="246"/>
      <c r="F72" s="246"/>
      <c r="G72" s="1248"/>
      <c r="H72" s="1249"/>
      <c r="I72" s="1249"/>
      <c r="J72" s="1250"/>
      <c r="K72" s="356" t="s">
        <v>526</v>
      </c>
      <c r="L72" s="356" t="s">
        <v>527</v>
      </c>
      <c r="M72" s="356" t="s">
        <v>528</v>
      </c>
      <c r="N72" s="356" t="s">
        <v>529</v>
      </c>
      <c r="O72" s="356" t="s">
        <v>530</v>
      </c>
    </row>
    <row r="73" spans="2:30">
      <c r="B73" s="250"/>
      <c r="C73" s="246"/>
      <c r="D73" s="246"/>
      <c r="E73" s="246"/>
      <c r="F73" s="246"/>
      <c r="G73" s="1251" t="s">
        <v>561</v>
      </c>
      <c r="H73" s="1252"/>
      <c r="I73" s="1257" t="s">
        <v>562</v>
      </c>
      <c r="J73" s="1257"/>
      <c r="K73" s="1238">
        <v>12.8</v>
      </c>
      <c r="L73" s="1238">
        <v>2.4</v>
      </c>
      <c r="M73" s="1227">
        <v>11.7</v>
      </c>
      <c r="N73" s="1227">
        <v>10.199999999999999</v>
      </c>
      <c r="O73" s="1227"/>
      <c r="S73" s="245">
        <v>9.9</v>
      </c>
    </row>
    <row r="74" spans="2:30">
      <c r="B74" s="250"/>
      <c r="C74" s="246"/>
      <c r="D74" s="246"/>
      <c r="E74" s="246"/>
      <c r="F74" s="246"/>
      <c r="G74" s="1253"/>
      <c r="H74" s="1254"/>
      <c r="I74" s="1258"/>
      <c r="J74" s="1258"/>
      <c r="K74" s="1238"/>
      <c r="L74" s="1238"/>
      <c r="M74" s="1227"/>
      <c r="N74" s="1227"/>
      <c r="O74" s="1227"/>
    </row>
    <row r="75" spans="2:30">
      <c r="B75" s="250"/>
      <c r="C75" s="246"/>
      <c r="D75" s="246"/>
      <c r="E75" s="246"/>
      <c r="F75" s="246"/>
      <c r="G75" s="1253"/>
      <c r="H75" s="1254"/>
      <c r="I75" s="1237" t="s">
        <v>568</v>
      </c>
      <c r="J75" s="1237"/>
      <c r="K75" s="1259">
        <v>9.5</v>
      </c>
      <c r="L75" s="1259">
        <v>9.4</v>
      </c>
      <c r="M75" s="1259">
        <v>9.1999999999999993</v>
      </c>
      <c r="N75" s="1259">
        <v>8.9</v>
      </c>
      <c r="O75" s="1259">
        <v>8.1</v>
      </c>
      <c r="U75" s="245">
        <v>81.2</v>
      </c>
      <c r="W75" s="245">
        <v>87.2</v>
      </c>
      <c r="Y75" s="245">
        <v>99.8</v>
      </c>
      <c r="AA75" s="245">
        <v>109.5</v>
      </c>
      <c r="AC75" s="245">
        <v>115.2</v>
      </c>
    </row>
    <row r="76" spans="2:30">
      <c r="B76" s="250"/>
      <c r="C76" s="246"/>
      <c r="D76" s="246"/>
      <c r="E76" s="246"/>
      <c r="F76" s="246"/>
      <c r="G76" s="1255"/>
      <c r="H76" s="1256"/>
      <c r="I76" s="1237"/>
      <c r="J76" s="1237"/>
      <c r="K76" s="1260"/>
      <c r="L76" s="1260"/>
      <c r="M76" s="1260"/>
      <c r="N76" s="1260"/>
      <c r="O76" s="1260"/>
    </row>
    <row r="77" spans="2:30">
      <c r="B77" s="250"/>
      <c r="C77" s="246"/>
      <c r="D77" s="246"/>
      <c r="E77" s="246"/>
      <c r="F77" s="246"/>
      <c r="G77" s="1231" t="s">
        <v>564</v>
      </c>
      <c r="H77" s="1232"/>
      <c r="I77" s="1237" t="s">
        <v>562</v>
      </c>
      <c r="J77" s="1237"/>
      <c r="K77" s="1238">
        <v>64.7</v>
      </c>
      <c r="L77" s="1238">
        <v>55.2</v>
      </c>
      <c r="M77" s="1227">
        <v>54</v>
      </c>
      <c r="N77" s="1227">
        <v>58.9</v>
      </c>
      <c r="O77" s="1227">
        <v>51.4</v>
      </c>
      <c r="R77" s="245">
        <v>12.3</v>
      </c>
      <c r="T77" s="245">
        <v>11.1</v>
      </c>
    </row>
    <row r="78" spans="2:30">
      <c r="B78" s="250"/>
      <c r="C78" s="246"/>
      <c r="D78" s="246"/>
      <c r="E78" s="246"/>
      <c r="F78" s="246"/>
      <c r="G78" s="1233"/>
      <c r="H78" s="1234"/>
      <c r="I78" s="1237"/>
      <c r="J78" s="1237"/>
      <c r="K78" s="1238"/>
      <c r="L78" s="1238"/>
      <c r="M78" s="1227"/>
      <c r="N78" s="1227"/>
      <c r="O78" s="1227"/>
    </row>
    <row r="79" spans="2:30">
      <c r="B79" s="250"/>
      <c r="C79" s="246"/>
      <c r="D79" s="246"/>
      <c r="E79" s="246"/>
      <c r="F79" s="246"/>
      <c r="G79" s="1233"/>
      <c r="H79" s="1234"/>
      <c r="I79" s="1228" t="s">
        <v>568</v>
      </c>
      <c r="J79" s="1229"/>
      <c r="K79" s="1230">
        <v>13.3</v>
      </c>
      <c r="L79" s="1230">
        <v>12.5</v>
      </c>
      <c r="M79" s="1230">
        <v>11.5</v>
      </c>
      <c r="N79" s="1230">
        <v>10.8</v>
      </c>
      <c r="O79" s="1230">
        <v>10.199999999999999</v>
      </c>
      <c r="V79" s="245">
        <v>53.5</v>
      </c>
      <c r="X79" s="245">
        <v>48.2</v>
      </c>
      <c r="Z79" s="245">
        <v>34.200000000000003</v>
      </c>
      <c r="AB79" s="245">
        <v>30.3</v>
      </c>
      <c r="AD79" s="245">
        <v>28.9</v>
      </c>
    </row>
    <row r="80" spans="2:30">
      <c r="B80" s="250"/>
      <c r="C80" s="246"/>
      <c r="D80" s="246"/>
      <c r="E80" s="246"/>
      <c r="F80" s="246"/>
      <c r="G80" s="1235"/>
      <c r="H80" s="1236"/>
      <c r="I80" s="1229"/>
      <c r="J80" s="1229"/>
      <c r="K80" s="1230"/>
      <c r="L80" s="1230"/>
      <c r="M80" s="1230"/>
      <c r="N80" s="1230"/>
      <c r="O80" s="1230"/>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525</v>
      </c>
      <c r="G2" s="113"/>
      <c r="H2" s="114"/>
    </row>
    <row r="3" spans="1:8">
      <c r="A3" s="110" t="s">
        <v>518</v>
      </c>
      <c r="B3" s="115"/>
      <c r="C3" s="116"/>
      <c r="D3" s="117">
        <v>254870</v>
      </c>
      <c r="E3" s="118"/>
      <c r="F3" s="119">
        <v>114097</v>
      </c>
      <c r="G3" s="120"/>
      <c r="H3" s="121"/>
    </row>
    <row r="4" spans="1:8">
      <c r="A4" s="122"/>
      <c r="B4" s="123"/>
      <c r="C4" s="124"/>
      <c r="D4" s="125">
        <v>167007</v>
      </c>
      <c r="E4" s="126"/>
      <c r="F4" s="127">
        <v>61630</v>
      </c>
      <c r="G4" s="128"/>
      <c r="H4" s="129"/>
    </row>
    <row r="5" spans="1:8">
      <c r="A5" s="110" t="s">
        <v>520</v>
      </c>
      <c r="B5" s="115"/>
      <c r="C5" s="116"/>
      <c r="D5" s="117">
        <v>270858</v>
      </c>
      <c r="E5" s="118"/>
      <c r="F5" s="119">
        <v>136577</v>
      </c>
      <c r="G5" s="120"/>
      <c r="H5" s="121"/>
    </row>
    <row r="6" spans="1:8">
      <c r="A6" s="122"/>
      <c r="B6" s="123"/>
      <c r="C6" s="124"/>
      <c r="D6" s="125">
        <v>99128</v>
      </c>
      <c r="E6" s="126"/>
      <c r="F6" s="127">
        <v>59645</v>
      </c>
      <c r="G6" s="128"/>
      <c r="H6" s="129"/>
    </row>
    <row r="7" spans="1:8">
      <c r="A7" s="110" t="s">
        <v>521</v>
      </c>
      <c r="B7" s="115"/>
      <c r="C7" s="116"/>
      <c r="D7" s="117">
        <v>263139</v>
      </c>
      <c r="E7" s="118"/>
      <c r="F7" s="119">
        <v>132212</v>
      </c>
      <c r="G7" s="120"/>
      <c r="H7" s="121"/>
    </row>
    <row r="8" spans="1:8">
      <c r="A8" s="122"/>
      <c r="B8" s="123"/>
      <c r="C8" s="124"/>
      <c r="D8" s="125">
        <v>98038</v>
      </c>
      <c r="E8" s="126"/>
      <c r="F8" s="127">
        <v>67114</v>
      </c>
      <c r="G8" s="128"/>
      <c r="H8" s="129"/>
    </row>
    <row r="9" spans="1:8">
      <c r="A9" s="110" t="s">
        <v>522</v>
      </c>
      <c r="B9" s="115"/>
      <c r="C9" s="116"/>
      <c r="D9" s="117">
        <v>267196</v>
      </c>
      <c r="E9" s="118"/>
      <c r="F9" s="119">
        <v>93741</v>
      </c>
      <c r="G9" s="120"/>
      <c r="H9" s="121"/>
    </row>
    <row r="10" spans="1:8">
      <c r="A10" s="122"/>
      <c r="B10" s="123"/>
      <c r="C10" s="124"/>
      <c r="D10" s="125">
        <v>83907</v>
      </c>
      <c r="E10" s="126"/>
      <c r="F10" s="127">
        <v>46285</v>
      </c>
      <c r="G10" s="128"/>
      <c r="H10" s="129"/>
    </row>
    <row r="11" spans="1:8">
      <c r="A11" s="110" t="s">
        <v>523</v>
      </c>
      <c r="B11" s="115"/>
      <c r="C11" s="116"/>
      <c r="D11" s="117">
        <v>287367</v>
      </c>
      <c r="E11" s="118"/>
      <c r="F11" s="119">
        <v>107537</v>
      </c>
      <c r="G11" s="120"/>
      <c r="H11" s="121"/>
    </row>
    <row r="12" spans="1:8">
      <c r="A12" s="122"/>
      <c r="B12" s="123"/>
      <c r="C12" s="130"/>
      <c r="D12" s="125">
        <v>138250</v>
      </c>
      <c r="E12" s="126"/>
      <c r="F12" s="127">
        <v>57923</v>
      </c>
      <c r="G12" s="128"/>
      <c r="H12" s="129"/>
    </row>
    <row r="13" spans="1:8">
      <c r="A13" s="110"/>
      <c r="B13" s="115"/>
      <c r="C13" s="131"/>
      <c r="D13" s="132">
        <v>268686</v>
      </c>
      <c r="E13" s="133"/>
      <c r="F13" s="134">
        <v>116833</v>
      </c>
      <c r="G13" s="135"/>
      <c r="H13" s="121"/>
    </row>
    <row r="14" spans="1:8">
      <c r="A14" s="122"/>
      <c r="B14" s="123"/>
      <c r="C14" s="124"/>
      <c r="D14" s="125">
        <v>117266</v>
      </c>
      <c r="E14" s="126"/>
      <c r="F14" s="127">
        <v>58519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10.11</v>
      </c>
      <c r="C19" s="136">
        <f>ROUND(VALUE(SUBSTITUTE(実質収支比率等に係る経年分析!G$48,"▲","-")),2)</f>
        <v>9.84</v>
      </c>
      <c r="D19" s="136">
        <f>ROUND(VALUE(SUBSTITUTE(実質収支比率等に係る経年分析!H$48,"▲","-")),2)</f>
        <v>11.25</v>
      </c>
      <c r="E19" s="136">
        <f>ROUND(VALUE(SUBSTITUTE(実質収支比率等に係る経年分析!I$48,"▲","-")),2)</f>
        <v>10.8</v>
      </c>
      <c r="F19" s="136">
        <f>ROUND(VALUE(SUBSTITUTE(実質収支比率等に係る経年分析!J$48,"▲","-")),2)</f>
        <v>10.32</v>
      </c>
    </row>
    <row r="20" spans="1:11">
      <c r="A20" s="136" t="s">
        <v>43</v>
      </c>
      <c r="B20" s="136">
        <f>ROUND(VALUE(SUBSTITUTE(実質収支比率等に係る経年分析!F$47,"▲","-")),2)</f>
        <v>16.13</v>
      </c>
      <c r="C20" s="136">
        <f>ROUND(VALUE(SUBSTITUTE(実質収支比率等に係る経年分析!G$47,"▲","-")),2)</f>
        <v>15.86</v>
      </c>
      <c r="D20" s="136">
        <f>ROUND(VALUE(SUBSTITUTE(実質収支比率等に係る経年分析!H$47,"▲","-")),2)</f>
        <v>16.149999999999999</v>
      </c>
      <c r="E20" s="136">
        <f>ROUND(VALUE(SUBSTITUTE(実質収支比率等に係る経年分析!I$47,"▲","-")),2)</f>
        <v>15.95</v>
      </c>
      <c r="F20" s="136">
        <f>ROUND(VALUE(SUBSTITUTE(実質収支比率等に係る経年分析!J$47,"▲","-")),2)</f>
        <v>16.170000000000002</v>
      </c>
    </row>
    <row r="21" spans="1:11">
      <c r="A21" s="136" t="s">
        <v>44</v>
      </c>
      <c r="B21" s="136">
        <f>IF(ISNUMBER(VALUE(SUBSTITUTE(実質収支比率等に係る経年分析!F$49,"▲","-"))),ROUND(VALUE(SUBSTITUTE(実質収支比率等に係る経年分析!F$49,"▲","-")),2),NA())</f>
        <v>-7.0000000000000007E-2</v>
      </c>
      <c r="C21" s="136">
        <f>IF(ISNUMBER(VALUE(SUBSTITUTE(実質収支比率等に係る経年分析!G$49,"▲","-"))),ROUND(VALUE(SUBSTITUTE(実質収支比率等に係る経年分析!G$49,"▲","-")),2),NA())</f>
        <v>3.46</v>
      </c>
      <c r="D21" s="136">
        <f>IF(ISNUMBER(VALUE(SUBSTITUTE(実質収支比率等に係る経年分析!H$49,"▲","-"))),ROUND(VALUE(SUBSTITUTE(実質収支比率等に係る経年分析!H$49,"▲","-")),2),NA())</f>
        <v>1.23</v>
      </c>
      <c r="E21" s="136">
        <f>IF(ISNUMBER(VALUE(SUBSTITUTE(実質収支比率等に係る経年分析!I$49,"▲","-"))),ROUND(VALUE(SUBSTITUTE(実質収支比率等に係る経年分析!I$49,"▲","-")),2),NA())</f>
        <v>3.88</v>
      </c>
      <c r="F21" s="136">
        <f>IF(ISNUMBER(VALUE(SUBSTITUTE(実質収支比率等に係る経年分析!J$49,"▲","-"))),ROUND(VALUE(SUBSTITUTE(実質収支比率等に係る経年分析!J$49,"▲","-")),2),NA())</f>
        <v>3.86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0.51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0.47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0.51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0.35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0.19</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諸浦港埠頭特別会計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0.14000000000000001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0.14000000000000001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0.09</v>
      </c>
    </row>
    <row r="30" spans="1:11">
      <c r="A30" s="137" t="str">
        <f>IF(連結実質赤字比率に係る赤字・黒字の構成分析!C$40="",NA(),連結実質赤字比率に係る赤字・黒字の構成分析!C$40)</f>
        <v>へき地診療施設特別会計</v>
      </c>
      <c r="B30" s="137">
        <f>IF(ROUND(VALUE(SUBSTITUTE(連結実質赤字比率に係る赤字・黒字の構成分析!F$40,"▲", "-")), 2) &lt; 0, ABS(ROUND(VALUE(SUBSTITUTE(連結実質赤字比率に係る赤字・黒字の構成分析!F$40,"▲", "-")), 2)), NA())</f>
        <v>0.28000000000000003</v>
      </c>
      <c r="C30" s="137" t="e">
        <f>IF(ROUND(VALUE(SUBSTITUTE(連結実質赤字比率に係る赤字・黒字の構成分析!F$40,"▲", "-")), 2) &gt;= 0, ABS(ROUND(VALUE(SUBSTITUTE(連結実質赤字比率に係る赤字・黒字の構成分析!F$40,"▲", "-")), 2)), NA())</f>
        <v>#N/A</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0.11</v>
      </c>
    </row>
    <row r="31" spans="1:11">
      <c r="A31" s="137" t="str">
        <f>IF(連結実質赤字比率に係る赤字・黒字の構成分析!C$39="",NA(),連結実質赤字比率に係る赤字・黒字の構成分析!C$39)</f>
        <v>国民健康保険診療施設特別会計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0.28999999999999998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0.53</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1.1000000000000001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1.19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0.64</v>
      </c>
    </row>
    <row r="33" spans="1:16">
      <c r="A33" s="137" t="str">
        <f>IF(連結実質赤字比率に係る赤字・黒字の構成分析!C$37="",NA(),連結実質赤字比率に係る赤字・黒字の構成分析!C$37)</f>
        <v>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0.74</v>
      </c>
    </row>
    <row r="34" spans="1:16">
      <c r="A34" s="137" t="str">
        <f>IF(連結実質赤字比率に係る赤字・黒字の構成分析!C$36="",NA(),連結実質赤字比率に係る赤字・黒字の構成分析!C$36)</f>
        <v>太陽光発電特別会計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1.35</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3.46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1.67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9.35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10.69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10.43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10.09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1166</v>
      </c>
      <c r="E42" s="138"/>
      <c r="F42" s="138"/>
      <c r="G42" s="138">
        <f>'実質公債費比率（分子）の構造'!L$52</f>
        <v>1234</v>
      </c>
      <c r="H42" s="138"/>
      <c r="I42" s="138"/>
      <c r="J42" s="138">
        <f>'実質公債費比率（分子）の構造'!M$52</f>
        <v>1270</v>
      </c>
      <c r="K42" s="138"/>
      <c r="L42" s="138"/>
      <c r="M42" s="138">
        <f>'実質公債費比率（分子）の構造'!N$52</f>
        <v>1244</v>
      </c>
      <c r="N42" s="138"/>
      <c r="O42" s="138"/>
      <c r="P42" s="138">
        <f>'実質公債費比率（分子）の構造'!O$52</f>
        <v>1235</v>
      </c>
    </row>
    <row r="43" spans="1:16">
      <c r="A43" s="138" t="s">
        <v>52</v>
      </c>
      <c r="B43" s="138" t="str">
        <f>'実質公債費比率（分子）の構造'!K$51</f>
        <v>-</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c r="A44" s="138" t="s">
        <v>53</v>
      </c>
      <c r="B44" s="138">
        <f>'実質公債費比率（分子）の構造'!K$50</f>
        <v>6</v>
      </c>
      <c r="C44" s="138"/>
      <c r="D44" s="138"/>
      <c r="E44" s="138">
        <f>'実質公債費比率（分子）の構造'!L$50</f>
        <v>3</v>
      </c>
      <c r="F44" s="138"/>
      <c r="G44" s="138"/>
      <c r="H44" s="138">
        <f>'実質公債費比率（分子）の構造'!M$50</f>
        <v>3</v>
      </c>
      <c r="I44" s="138"/>
      <c r="J44" s="138"/>
      <c r="K44" s="138">
        <f>'実質公債費比率（分子）の構造'!N$50</f>
        <v>2</v>
      </c>
      <c r="L44" s="138"/>
      <c r="M44" s="138"/>
      <c r="N44" s="138">
        <f>'実質公債費比率（分子）の構造'!O$50</f>
        <v>2</v>
      </c>
      <c r="O44" s="138"/>
      <c r="P44" s="138"/>
    </row>
    <row r="45" spans="1:16">
      <c r="A45" s="138" t="s">
        <v>54</v>
      </c>
      <c r="B45" s="138">
        <f>'実質公債費比率（分子）の構造'!K$49</f>
        <v>41</v>
      </c>
      <c r="C45" s="138"/>
      <c r="D45" s="138"/>
      <c r="E45" s="138">
        <f>'実質公債費比率（分子）の構造'!L$49</f>
        <v>36</v>
      </c>
      <c r="F45" s="138"/>
      <c r="G45" s="138"/>
      <c r="H45" s="138">
        <f>'実質公債費比率（分子）の構造'!M$49</f>
        <v>16</v>
      </c>
      <c r="I45" s="138"/>
      <c r="J45" s="138"/>
      <c r="K45" s="138">
        <f>'実質公債費比率（分子）の構造'!N$49</f>
        <v>33</v>
      </c>
      <c r="L45" s="138"/>
      <c r="M45" s="138"/>
      <c r="N45" s="138">
        <f>'実質公債費比率（分子）の構造'!O$49</f>
        <v>36</v>
      </c>
      <c r="O45" s="138"/>
      <c r="P45" s="138"/>
    </row>
    <row r="46" spans="1:16">
      <c r="A46" s="138" t="s">
        <v>55</v>
      </c>
      <c r="B46" s="138">
        <f>'実質公債費比率（分子）の構造'!K$48</f>
        <v>82</v>
      </c>
      <c r="C46" s="138"/>
      <c r="D46" s="138"/>
      <c r="E46" s="138">
        <f>'実質公債費比率（分子）の構造'!L$48</f>
        <v>87</v>
      </c>
      <c r="F46" s="138"/>
      <c r="G46" s="138"/>
      <c r="H46" s="138">
        <f>'実質公債費比率（分子）の構造'!M$48</f>
        <v>97</v>
      </c>
      <c r="I46" s="138"/>
      <c r="J46" s="138"/>
      <c r="K46" s="138">
        <f>'実質公債費比率（分子）の構造'!N$48</f>
        <v>95</v>
      </c>
      <c r="L46" s="138"/>
      <c r="M46" s="138"/>
      <c r="N46" s="138">
        <f>'実質公債費比率（分子）の構造'!O$48</f>
        <v>82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1455</v>
      </c>
      <c r="C49" s="138"/>
      <c r="D49" s="138"/>
      <c r="E49" s="138">
        <f>'実質公債費比率（分子）の構造'!L$45</f>
        <v>1528</v>
      </c>
      <c r="F49" s="138"/>
      <c r="G49" s="138"/>
      <c r="H49" s="138">
        <f>'実質公債費比率（分子）の構造'!M$45</f>
        <v>1538</v>
      </c>
      <c r="I49" s="138"/>
      <c r="J49" s="138"/>
      <c r="K49" s="138">
        <f>'実質公債費比率（分子）の構造'!N$45</f>
        <v>1496</v>
      </c>
      <c r="L49" s="138"/>
      <c r="M49" s="138"/>
      <c r="N49" s="138">
        <f>'実質公債費比率（分子）の構造'!O$45</f>
        <v>1457</v>
      </c>
      <c r="O49" s="138"/>
      <c r="P49" s="138"/>
    </row>
    <row r="50" spans="1:16">
      <c r="A50" s="138" t="s">
        <v>59</v>
      </c>
      <c r="B50" s="138" t="e">
        <f>NA()</f>
        <v>#N/A</v>
      </c>
      <c r="C50" s="138">
        <f>IF(ISNUMBER('実質公債費比率（分子）の構造'!K$53),'実質公債費比率（分子）の構造'!K$53,NA())</f>
        <v>418</v>
      </c>
      <c r="D50" s="138" t="e">
        <f>NA()</f>
        <v>#N/A</v>
      </c>
      <c r="E50" s="138" t="e">
        <f>NA()</f>
        <v>#N/A</v>
      </c>
      <c r="F50" s="138">
        <f>IF(ISNUMBER('実質公債費比率（分子）の構造'!L$53),'実質公債費比率（分子）の構造'!L$53,NA())</f>
        <v>420</v>
      </c>
      <c r="G50" s="138" t="e">
        <f>NA()</f>
        <v>#N/A</v>
      </c>
      <c r="H50" s="138" t="e">
        <f>NA()</f>
        <v>#N/A</v>
      </c>
      <c r="I50" s="138">
        <f>IF(ISNUMBER('実質公債費比率（分子）の構造'!M$53),'実質公債費比率（分子）の構造'!M$53,NA())</f>
        <v>384</v>
      </c>
      <c r="J50" s="138" t="e">
        <f>NA()</f>
        <v>#N/A</v>
      </c>
      <c r="K50" s="138" t="e">
        <f>NA()</f>
        <v>#N/A</v>
      </c>
      <c r="L50" s="138">
        <f>IF(ISNUMBER('実質公債費比率（分子）の構造'!N$53),'実質公債費比率（分子）の構造'!N$53,NA())</f>
        <v>382</v>
      </c>
      <c r="M50" s="138" t="e">
        <f>NA()</f>
        <v>#N/A</v>
      </c>
      <c r="N50" s="138" t="e">
        <f>NA()</f>
        <v>#N/A</v>
      </c>
      <c r="O50" s="138">
        <f>IF(ISNUMBER('実質公債費比率（分子）の構造'!O$53),'実質公債費比率（分子）の構造'!O$53,NA())</f>
        <v>342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11396</v>
      </c>
      <c r="E56" s="137"/>
      <c r="F56" s="137"/>
      <c r="G56" s="137">
        <f>'将来負担比率（分子）の構造'!J$52</f>
        <v>11507</v>
      </c>
      <c r="H56" s="137"/>
      <c r="I56" s="137"/>
      <c r="J56" s="137">
        <f>'将来負担比率（分子）の構造'!K$52</f>
        <v>11801</v>
      </c>
      <c r="K56" s="137"/>
      <c r="L56" s="137"/>
      <c r="M56" s="137">
        <f>'将来負担比率（分子）の構造'!L$52</f>
        <v>11997</v>
      </c>
      <c r="N56" s="137"/>
      <c r="O56" s="137"/>
      <c r="P56" s="137">
        <f>'将来負担比率（分子）の構造'!M$52</f>
        <v>12363</v>
      </c>
    </row>
    <row r="57" spans="1:16">
      <c r="A57" s="137" t="s">
        <v>36</v>
      </c>
      <c r="B57" s="137"/>
      <c r="C57" s="137"/>
      <c r="D57" s="137">
        <f>'将来負担比率（分子）の構造'!I$51</f>
        <v>29</v>
      </c>
      <c r="E57" s="137"/>
      <c r="F57" s="137"/>
      <c r="G57" s="137">
        <f>'将来負担比率（分子）の構造'!J$51</f>
        <v>26</v>
      </c>
      <c r="H57" s="137"/>
      <c r="I57" s="137"/>
      <c r="J57" s="137">
        <f>'将来負担比率（分子）の構造'!K$51</f>
        <v>23</v>
      </c>
      <c r="K57" s="137"/>
      <c r="L57" s="137"/>
      <c r="M57" s="137">
        <f>'将来負担比率（分子）の構造'!L$51</f>
        <v>13</v>
      </c>
      <c r="N57" s="137"/>
      <c r="O57" s="137"/>
      <c r="P57" s="137">
        <f>'将来負担比率（分子）の構造'!M$51</f>
        <v>12</v>
      </c>
    </row>
    <row r="58" spans="1:16">
      <c r="A58" s="137" t="s">
        <v>35</v>
      </c>
      <c r="B58" s="137"/>
      <c r="C58" s="137"/>
      <c r="D58" s="137">
        <f>'将来負担比率（分子）の構造'!I$50</f>
        <v>3658</v>
      </c>
      <c r="E58" s="137"/>
      <c r="F58" s="137"/>
      <c r="G58" s="137">
        <f>'将来負担比率（分子）の構造'!J$50</f>
        <v>3897</v>
      </c>
      <c r="H58" s="137"/>
      <c r="I58" s="137"/>
      <c r="J58" s="137">
        <f>'将来負担比率（分子）の構造'!K$50</f>
        <v>4101</v>
      </c>
      <c r="K58" s="137"/>
      <c r="L58" s="137"/>
      <c r="M58" s="137">
        <f>'将来負担比率（分子）の構造'!L$50</f>
        <v>4288</v>
      </c>
      <c r="N58" s="137"/>
      <c r="O58" s="137"/>
      <c r="P58" s="137">
        <f>'将来負担比率（分子）の構造'!M$50</f>
        <v>4711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880</v>
      </c>
      <c r="C62" s="137"/>
      <c r="D62" s="137"/>
      <c r="E62" s="137">
        <f>'将来負担比率（分子）の構造'!J$45</f>
        <v>743</v>
      </c>
      <c r="F62" s="137"/>
      <c r="G62" s="137"/>
      <c r="H62" s="137">
        <f>'将来負担比率（分子）の構造'!K$45</f>
        <v>1013</v>
      </c>
      <c r="I62" s="137"/>
      <c r="J62" s="137"/>
      <c r="K62" s="137">
        <f>'将来負担比率（分子）の構造'!L$45</f>
        <v>1163</v>
      </c>
      <c r="L62" s="137"/>
      <c r="M62" s="137"/>
      <c r="N62" s="137">
        <f>'将来負担比率（分子）の構造'!M$45</f>
        <v>1102</v>
      </c>
      <c r="O62" s="137"/>
      <c r="P62" s="137"/>
    </row>
    <row r="63" spans="1:16">
      <c r="A63" s="137" t="s">
        <v>28</v>
      </c>
      <c r="B63" s="137">
        <f>'将来負担比率（分子）の構造'!I$44</f>
        <v>76</v>
      </c>
      <c r="C63" s="137"/>
      <c r="D63" s="137"/>
      <c r="E63" s="137">
        <f>'将来負担比率（分子）の構造'!J$44</f>
        <v>61</v>
      </c>
      <c r="F63" s="137"/>
      <c r="G63" s="137"/>
      <c r="H63" s="137">
        <f>'将来負担比率（分子）の構造'!K$44</f>
        <v>115</v>
      </c>
      <c r="I63" s="137"/>
      <c r="J63" s="137"/>
      <c r="K63" s="137">
        <f>'将来負担比率（分子）の構造'!L$44</f>
        <v>185</v>
      </c>
      <c r="L63" s="137"/>
      <c r="M63" s="137"/>
      <c r="N63" s="137">
        <f>'将来負担比率（分子）の構造'!M$44</f>
        <v>166</v>
      </c>
      <c r="O63" s="137"/>
      <c r="P63" s="137"/>
    </row>
    <row r="64" spans="1:16">
      <c r="A64" s="137" t="s">
        <v>27</v>
      </c>
      <c r="B64" s="137">
        <f>'将来負担比率（分子）の構造'!I$43</f>
        <v>737</v>
      </c>
      <c r="C64" s="137"/>
      <c r="D64" s="137"/>
      <c r="E64" s="137">
        <f>'将来負担比率（分子）の構造'!J$43</f>
        <v>887</v>
      </c>
      <c r="F64" s="137"/>
      <c r="G64" s="137"/>
      <c r="H64" s="137">
        <f>'将来負担比率（分子）の構造'!K$43</f>
        <v>1099</v>
      </c>
      <c r="I64" s="137"/>
      <c r="J64" s="137"/>
      <c r="K64" s="137">
        <f>'将来負担比率（分子）の構造'!L$43</f>
        <v>1115</v>
      </c>
      <c r="L64" s="137"/>
      <c r="M64" s="137"/>
      <c r="N64" s="137">
        <f>'将来負担比率（分子）の構造'!M$43</f>
        <v>1124</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13957</v>
      </c>
      <c r="C66" s="137"/>
      <c r="D66" s="137"/>
      <c r="E66" s="137">
        <f>'将来負担比率（分子）の構造'!J$41</f>
        <v>13848</v>
      </c>
      <c r="F66" s="137"/>
      <c r="G66" s="137"/>
      <c r="H66" s="137">
        <f>'将来負担比率（分子）の構造'!K$41</f>
        <v>14205</v>
      </c>
      <c r="I66" s="137"/>
      <c r="J66" s="137"/>
      <c r="K66" s="137">
        <f>'将来負担比率（分子）の構造'!L$41</f>
        <v>14287</v>
      </c>
      <c r="L66" s="137"/>
      <c r="M66" s="137"/>
      <c r="N66" s="137">
        <f>'将来負担比率（分子）の構造'!M$41</f>
        <v>14325</v>
      </c>
      <c r="O66" s="137"/>
      <c r="P66" s="137"/>
    </row>
    <row r="67" spans="1:16">
      <c r="A67" s="137" t="s">
        <v>63</v>
      </c>
      <c r="B67" s="137" t="e">
        <f>NA()</f>
        <v>#N/A</v>
      </c>
      <c r="C67" s="137">
        <f>IF(ISNUMBER('将来負担比率（分子）の構造'!I$53), IF('将来負担比率（分子）の構造'!I$53 &lt; 0, 0, '将来負担比率（分子）の構造'!I$53), NA())</f>
        <v>567</v>
      </c>
      <c r="D67" s="137" t="e">
        <f>NA()</f>
        <v>#N/A</v>
      </c>
      <c r="E67" s="137" t="e">
        <f>NA()</f>
        <v>#N/A</v>
      </c>
      <c r="F67" s="137">
        <f>IF(ISNUMBER('将来負担比率（分子）の構造'!J$53), IF('将来負担比率（分子）の構造'!J$53 &lt; 0, 0, '将来負担比率（分子）の構造'!J$53), NA())</f>
        <v>108</v>
      </c>
      <c r="G67" s="137" t="e">
        <f>NA()</f>
        <v>#N/A</v>
      </c>
      <c r="H67" s="137" t="e">
        <f>NA()</f>
        <v>#N/A</v>
      </c>
      <c r="I67" s="137">
        <f>IF(ISNUMBER('将来負担比率（分子）の構造'!K$53), IF('将来負担比率（分子）の構造'!K$53 &lt; 0, 0, '将来負担比率（分子）の構造'!K$53), NA())</f>
        <v>506</v>
      </c>
      <c r="J67" s="137" t="e">
        <f>NA()</f>
        <v>#N/A</v>
      </c>
      <c r="K67" s="137" t="e">
        <f>NA()</f>
        <v>#N/A</v>
      </c>
      <c r="L67" s="137">
        <f>IF(ISNUMBER('将来負担比率（分子）の構造'!L$53), IF('将来負担比率（分子）の構造'!L$53 &lt; 0, 0, '将来負担比率（分子）の構造'!L$53), NA())</f>
        <v>451</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870944</v>
      </c>
      <c r="S5" s="615"/>
      <c r="T5" s="615"/>
      <c r="U5" s="615"/>
      <c r="V5" s="615"/>
      <c r="W5" s="615"/>
      <c r="X5" s="615"/>
      <c r="Y5" s="616"/>
      <c r="Z5" s="617">
        <v>7.2</v>
      </c>
      <c r="AA5" s="617"/>
      <c r="AB5" s="617"/>
      <c r="AC5" s="617"/>
      <c r="AD5" s="618">
        <v>870944</v>
      </c>
      <c r="AE5" s="618"/>
      <c r="AF5" s="618"/>
      <c r="AG5" s="618"/>
      <c r="AH5" s="618"/>
      <c r="AI5" s="618"/>
      <c r="AJ5" s="618"/>
      <c r="AK5" s="618"/>
      <c r="AL5" s="619">
        <v>16.100000000000001</v>
      </c>
      <c r="AM5" s="620"/>
      <c r="AN5" s="620"/>
      <c r="AO5" s="621"/>
      <c r="AP5" s="611" t="s">
        <v>210</v>
      </c>
      <c r="AQ5" s="612"/>
      <c r="AR5" s="612"/>
      <c r="AS5" s="612"/>
      <c r="AT5" s="612"/>
      <c r="AU5" s="612"/>
      <c r="AV5" s="612"/>
      <c r="AW5" s="612"/>
      <c r="AX5" s="612"/>
      <c r="AY5" s="612"/>
      <c r="AZ5" s="612"/>
      <c r="BA5" s="612"/>
      <c r="BB5" s="612"/>
      <c r="BC5" s="612"/>
      <c r="BD5" s="612"/>
      <c r="BE5" s="612"/>
      <c r="BF5" s="613"/>
      <c r="BG5" s="625">
        <v>869415</v>
      </c>
      <c r="BH5" s="626"/>
      <c r="BI5" s="626"/>
      <c r="BJ5" s="626"/>
      <c r="BK5" s="626"/>
      <c r="BL5" s="626"/>
      <c r="BM5" s="626"/>
      <c r="BN5" s="627"/>
      <c r="BO5" s="628">
        <v>99.8</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65826</v>
      </c>
      <c r="S6" s="626"/>
      <c r="T6" s="626"/>
      <c r="U6" s="626"/>
      <c r="V6" s="626"/>
      <c r="W6" s="626"/>
      <c r="X6" s="626"/>
      <c r="Y6" s="627"/>
      <c r="Z6" s="628">
        <v>0.5</v>
      </c>
      <c r="AA6" s="628"/>
      <c r="AB6" s="628"/>
      <c r="AC6" s="628"/>
      <c r="AD6" s="629">
        <v>65826</v>
      </c>
      <c r="AE6" s="629"/>
      <c r="AF6" s="629"/>
      <c r="AG6" s="629"/>
      <c r="AH6" s="629"/>
      <c r="AI6" s="629"/>
      <c r="AJ6" s="629"/>
      <c r="AK6" s="629"/>
      <c r="AL6" s="630">
        <v>1.2</v>
      </c>
      <c r="AM6" s="631"/>
      <c r="AN6" s="631"/>
      <c r="AO6" s="632"/>
      <c r="AP6" s="622" t="s">
        <v>216</v>
      </c>
      <c r="AQ6" s="623"/>
      <c r="AR6" s="623"/>
      <c r="AS6" s="623"/>
      <c r="AT6" s="623"/>
      <c r="AU6" s="623"/>
      <c r="AV6" s="623"/>
      <c r="AW6" s="623"/>
      <c r="AX6" s="623"/>
      <c r="AY6" s="623"/>
      <c r="AZ6" s="623"/>
      <c r="BA6" s="623"/>
      <c r="BB6" s="623"/>
      <c r="BC6" s="623"/>
      <c r="BD6" s="623"/>
      <c r="BE6" s="623"/>
      <c r="BF6" s="624"/>
      <c r="BG6" s="625">
        <v>869415</v>
      </c>
      <c r="BH6" s="626"/>
      <c r="BI6" s="626"/>
      <c r="BJ6" s="626"/>
      <c r="BK6" s="626"/>
      <c r="BL6" s="626"/>
      <c r="BM6" s="626"/>
      <c r="BN6" s="627"/>
      <c r="BO6" s="628">
        <v>99.8</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99183</v>
      </c>
      <c r="CS6" s="626"/>
      <c r="CT6" s="626"/>
      <c r="CU6" s="626"/>
      <c r="CV6" s="626"/>
      <c r="CW6" s="626"/>
      <c r="CX6" s="626"/>
      <c r="CY6" s="627"/>
      <c r="CZ6" s="628">
        <v>0.9</v>
      </c>
      <c r="DA6" s="628"/>
      <c r="DB6" s="628"/>
      <c r="DC6" s="628"/>
      <c r="DD6" s="634" t="s">
        <v>211</v>
      </c>
      <c r="DE6" s="626"/>
      <c r="DF6" s="626"/>
      <c r="DG6" s="626"/>
      <c r="DH6" s="626"/>
      <c r="DI6" s="626"/>
      <c r="DJ6" s="626"/>
      <c r="DK6" s="626"/>
      <c r="DL6" s="626"/>
      <c r="DM6" s="626"/>
      <c r="DN6" s="626"/>
      <c r="DO6" s="626"/>
      <c r="DP6" s="627"/>
      <c r="DQ6" s="634">
        <v>99183</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548</v>
      </c>
      <c r="S7" s="626"/>
      <c r="T7" s="626"/>
      <c r="U7" s="626"/>
      <c r="V7" s="626"/>
      <c r="W7" s="626"/>
      <c r="X7" s="626"/>
      <c r="Y7" s="627"/>
      <c r="Z7" s="628">
        <v>0</v>
      </c>
      <c r="AA7" s="628"/>
      <c r="AB7" s="628"/>
      <c r="AC7" s="628"/>
      <c r="AD7" s="629">
        <v>548</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339850</v>
      </c>
      <c r="BH7" s="626"/>
      <c r="BI7" s="626"/>
      <c r="BJ7" s="626"/>
      <c r="BK7" s="626"/>
      <c r="BL7" s="626"/>
      <c r="BM7" s="626"/>
      <c r="BN7" s="627"/>
      <c r="BO7" s="628">
        <v>39</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1626036</v>
      </c>
      <c r="CS7" s="626"/>
      <c r="CT7" s="626"/>
      <c r="CU7" s="626"/>
      <c r="CV7" s="626"/>
      <c r="CW7" s="626"/>
      <c r="CX7" s="626"/>
      <c r="CY7" s="627"/>
      <c r="CZ7" s="628">
        <v>14.4</v>
      </c>
      <c r="DA7" s="628"/>
      <c r="DB7" s="628"/>
      <c r="DC7" s="628"/>
      <c r="DD7" s="634">
        <v>365926</v>
      </c>
      <c r="DE7" s="626"/>
      <c r="DF7" s="626"/>
      <c r="DG7" s="626"/>
      <c r="DH7" s="626"/>
      <c r="DI7" s="626"/>
      <c r="DJ7" s="626"/>
      <c r="DK7" s="626"/>
      <c r="DL7" s="626"/>
      <c r="DM7" s="626"/>
      <c r="DN7" s="626"/>
      <c r="DO7" s="626"/>
      <c r="DP7" s="627"/>
      <c r="DQ7" s="634">
        <v>1427072</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1361</v>
      </c>
      <c r="S8" s="626"/>
      <c r="T8" s="626"/>
      <c r="U8" s="626"/>
      <c r="V8" s="626"/>
      <c r="W8" s="626"/>
      <c r="X8" s="626"/>
      <c r="Y8" s="627"/>
      <c r="Z8" s="628">
        <v>0</v>
      </c>
      <c r="AA8" s="628"/>
      <c r="AB8" s="628"/>
      <c r="AC8" s="628"/>
      <c r="AD8" s="629">
        <v>1361</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14714</v>
      </c>
      <c r="BH8" s="626"/>
      <c r="BI8" s="626"/>
      <c r="BJ8" s="626"/>
      <c r="BK8" s="626"/>
      <c r="BL8" s="626"/>
      <c r="BM8" s="626"/>
      <c r="BN8" s="627"/>
      <c r="BO8" s="628">
        <v>1.7</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2692563</v>
      </c>
      <c r="CS8" s="626"/>
      <c r="CT8" s="626"/>
      <c r="CU8" s="626"/>
      <c r="CV8" s="626"/>
      <c r="CW8" s="626"/>
      <c r="CX8" s="626"/>
      <c r="CY8" s="627"/>
      <c r="CZ8" s="628">
        <v>23.8</v>
      </c>
      <c r="DA8" s="628"/>
      <c r="DB8" s="628"/>
      <c r="DC8" s="628"/>
      <c r="DD8" s="634">
        <v>58331</v>
      </c>
      <c r="DE8" s="626"/>
      <c r="DF8" s="626"/>
      <c r="DG8" s="626"/>
      <c r="DH8" s="626"/>
      <c r="DI8" s="626"/>
      <c r="DJ8" s="626"/>
      <c r="DK8" s="626"/>
      <c r="DL8" s="626"/>
      <c r="DM8" s="626"/>
      <c r="DN8" s="626"/>
      <c r="DO8" s="626"/>
      <c r="DP8" s="627"/>
      <c r="DQ8" s="634">
        <v>1296516</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763</v>
      </c>
      <c r="S9" s="626"/>
      <c r="T9" s="626"/>
      <c r="U9" s="626"/>
      <c r="V9" s="626"/>
      <c r="W9" s="626"/>
      <c r="X9" s="626"/>
      <c r="Y9" s="627"/>
      <c r="Z9" s="628">
        <v>0</v>
      </c>
      <c r="AA9" s="628"/>
      <c r="AB9" s="628"/>
      <c r="AC9" s="628"/>
      <c r="AD9" s="629">
        <v>763</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283142</v>
      </c>
      <c r="BH9" s="626"/>
      <c r="BI9" s="626"/>
      <c r="BJ9" s="626"/>
      <c r="BK9" s="626"/>
      <c r="BL9" s="626"/>
      <c r="BM9" s="626"/>
      <c r="BN9" s="627"/>
      <c r="BO9" s="628">
        <v>32.5</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632929</v>
      </c>
      <c r="CS9" s="626"/>
      <c r="CT9" s="626"/>
      <c r="CU9" s="626"/>
      <c r="CV9" s="626"/>
      <c r="CW9" s="626"/>
      <c r="CX9" s="626"/>
      <c r="CY9" s="627"/>
      <c r="CZ9" s="628">
        <v>5.6</v>
      </c>
      <c r="DA9" s="628"/>
      <c r="DB9" s="628"/>
      <c r="DC9" s="628"/>
      <c r="DD9" s="634">
        <v>97901</v>
      </c>
      <c r="DE9" s="626"/>
      <c r="DF9" s="626"/>
      <c r="DG9" s="626"/>
      <c r="DH9" s="626"/>
      <c r="DI9" s="626"/>
      <c r="DJ9" s="626"/>
      <c r="DK9" s="626"/>
      <c r="DL9" s="626"/>
      <c r="DM9" s="626"/>
      <c r="DN9" s="626"/>
      <c r="DO9" s="626"/>
      <c r="DP9" s="627"/>
      <c r="DQ9" s="634">
        <v>413535</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168109</v>
      </c>
      <c r="S10" s="626"/>
      <c r="T10" s="626"/>
      <c r="U10" s="626"/>
      <c r="V10" s="626"/>
      <c r="W10" s="626"/>
      <c r="X10" s="626"/>
      <c r="Y10" s="627"/>
      <c r="Z10" s="628">
        <v>1.4</v>
      </c>
      <c r="AA10" s="628"/>
      <c r="AB10" s="628"/>
      <c r="AC10" s="628"/>
      <c r="AD10" s="629">
        <v>168109</v>
      </c>
      <c r="AE10" s="629"/>
      <c r="AF10" s="629"/>
      <c r="AG10" s="629"/>
      <c r="AH10" s="629"/>
      <c r="AI10" s="629"/>
      <c r="AJ10" s="629"/>
      <c r="AK10" s="629"/>
      <c r="AL10" s="630">
        <v>3.1</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18736</v>
      </c>
      <c r="BH10" s="626"/>
      <c r="BI10" s="626"/>
      <c r="BJ10" s="626"/>
      <c r="BK10" s="626"/>
      <c r="BL10" s="626"/>
      <c r="BM10" s="626"/>
      <c r="BN10" s="627"/>
      <c r="BO10" s="628">
        <v>2.2000000000000002</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925</v>
      </c>
      <c r="CS10" s="626"/>
      <c r="CT10" s="626"/>
      <c r="CU10" s="626"/>
      <c r="CV10" s="626"/>
      <c r="CW10" s="626"/>
      <c r="CX10" s="626"/>
      <c r="CY10" s="627"/>
      <c r="CZ10" s="628">
        <v>0</v>
      </c>
      <c r="DA10" s="628"/>
      <c r="DB10" s="628"/>
      <c r="DC10" s="628"/>
      <c r="DD10" s="634" t="s">
        <v>113</v>
      </c>
      <c r="DE10" s="626"/>
      <c r="DF10" s="626"/>
      <c r="DG10" s="626"/>
      <c r="DH10" s="626"/>
      <c r="DI10" s="626"/>
      <c r="DJ10" s="626"/>
      <c r="DK10" s="626"/>
      <c r="DL10" s="626"/>
      <c r="DM10" s="626"/>
      <c r="DN10" s="626"/>
      <c r="DO10" s="626"/>
      <c r="DP10" s="627"/>
      <c r="DQ10" s="634">
        <v>925</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23258</v>
      </c>
      <c r="BH11" s="626"/>
      <c r="BI11" s="626"/>
      <c r="BJ11" s="626"/>
      <c r="BK11" s="626"/>
      <c r="BL11" s="626"/>
      <c r="BM11" s="626"/>
      <c r="BN11" s="627"/>
      <c r="BO11" s="628">
        <v>2.7</v>
      </c>
      <c r="BP11" s="628"/>
      <c r="BQ11" s="628"/>
      <c r="BR11" s="628"/>
      <c r="BS11" s="634" t="s">
        <v>113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1290202</v>
      </c>
      <c r="CS11" s="626"/>
      <c r="CT11" s="626"/>
      <c r="CU11" s="626"/>
      <c r="CV11" s="626"/>
      <c r="CW11" s="626"/>
      <c r="CX11" s="626"/>
      <c r="CY11" s="627"/>
      <c r="CZ11" s="628">
        <v>11.4</v>
      </c>
      <c r="DA11" s="628"/>
      <c r="DB11" s="628"/>
      <c r="DC11" s="628"/>
      <c r="DD11" s="634">
        <v>656730</v>
      </c>
      <c r="DE11" s="626"/>
      <c r="DF11" s="626"/>
      <c r="DG11" s="626"/>
      <c r="DH11" s="626"/>
      <c r="DI11" s="626"/>
      <c r="DJ11" s="626"/>
      <c r="DK11" s="626"/>
      <c r="DL11" s="626"/>
      <c r="DM11" s="626"/>
      <c r="DN11" s="626"/>
      <c r="DO11" s="626"/>
      <c r="DP11" s="627"/>
      <c r="DQ11" s="634">
        <v>607776</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424890</v>
      </c>
      <c r="BH12" s="626"/>
      <c r="BI12" s="626"/>
      <c r="BJ12" s="626"/>
      <c r="BK12" s="626"/>
      <c r="BL12" s="626"/>
      <c r="BM12" s="626"/>
      <c r="BN12" s="627"/>
      <c r="BO12" s="628">
        <v>48.8</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420233</v>
      </c>
      <c r="CS12" s="626"/>
      <c r="CT12" s="626"/>
      <c r="CU12" s="626"/>
      <c r="CV12" s="626"/>
      <c r="CW12" s="626"/>
      <c r="CX12" s="626"/>
      <c r="CY12" s="627"/>
      <c r="CZ12" s="628">
        <v>3.7</v>
      </c>
      <c r="DA12" s="628"/>
      <c r="DB12" s="628"/>
      <c r="DC12" s="628"/>
      <c r="DD12" s="634">
        <v>228905</v>
      </c>
      <c r="DE12" s="626"/>
      <c r="DF12" s="626"/>
      <c r="DG12" s="626"/>
      <c r="DH12" s="626"/>
      <c r="DI12" s="626"/>
      <c r="DJ12" s="626"/>
      <c r="DK12" s="626"/>
      <c r="DL12" s="626"/>
      <c r="DM12" s="626"/>
      <c r="DN12" s="626"/>
      <c r="DO12" s="626"/>
      <c r="DP12" s="627"/>
      <c r="DQ12" s="634">
        <v>157578</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8051</v>
      </c>
      <c r="S13" s="626"/>
      <c r="T13" s="626"/>
      <c r="U13" s="626"/>
      <c r="V13" s="626"/>
      <c r="W13" s="626"/>
      <c r="X13" s="626"/>
      <c r="Y13" s="627"/>
      <c r="Z13" s="628">
        <v>0.1</v>
      </c>
      <c r="AA13" s="628"/>
      <c r="AB13" s="628"/>
      <c r="AC13" s="628"/>
      <c r="AD13" s="629">
        <v>8051</v>
      </c>
      <c r="AE13" s="629"/>
      <c r="AF13" s="629"/>
      <c r="AG13" s="629"/>
      <c r="AH13" s="629"/>
      <c r="AI13" s="629"/>
      <c r="AJ13" s="629"/>
      <c r="AK13" s="629"/>
      <c r="AL13" s="630">
        <v>0.1</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424583</v>
      </c>
      <c r="BH13" s="626"/>
      <c r="BI13" s="626"/>
      <c r="BJ13" s="626"/>
      <c r="BK13" s="626"/>
      <c r="BL13" s="626"/>
      <c r="BM13" s="626"/>
      <c r="BN13" s="627"/>
      <c r="BO13" s="628">
        <v>48.7</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1685870</v>
      </c>
      <c r="CS13" s="626"/>
      <c r="CT13" s="626"/>
      <c r="CU13" s="626"/>
      <c r="CV13" s="626"/>
      <c r="CW13" s="626"/>
      <c r="CX13" s="626"/>
      <c r="CY13" s="627"/>
      <c r="CZ13" s="628">
        <v>14.9</v>
      </c>
      <c r="DA13" s="628"/>
      <c r="DB13" s="628"/>
      <c r="DC13" s="628"/>
      <c r="DD13" s="634">
        <v>1450254</v>
      </c>
      <c r="DE13" s="626"/>
      <c r="DF13" s="626"/>
      <c r="DG13" s="626"/>
      <c r="DH13" s="626"/>
      <c r="DI13" s="626"/>
      <c r="DJ13" s="626"/>
      <c r="DK13" s="626"/>
      <c r="DL13" s="626"/>
      <c r="DM13" s="626"/>
      <c r="DN13" s="626"/>
      <c r="DO13" s="626"/>
      <c r="DP13" s="627"/>
      <c r="DQ13" s="634">
        <v>341635</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43060</v>
      </c>
      <c r="BH14" s="626"/>
      <c r="BI14" s="626"/>
      <c r="BJ14" s="626"/>
      <c r="BK14" s="626"/>
      <c r="BL14" s="626"/>
      <c r="BM14" s="626"/>
      <c r="BN14" s="627"/>
      <c r="BO14" s="628">
        <v>4.9000000000000004</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398323</v>
      </c>
      <c r="CS14" s="626"/>
      <c r="CT14" s="626"/>
      <c r="CU14" s="626"/>
      <c r="CV14" s="626"/>
      <c r="CW14" s="626"/>
      <c r="CX14" s="626"/>
      <c r="CY14" s="627"/>
      <c r="CZ14" s="628">
        <v>3.5</v>
      </c>
      <c r="DA14" s="628"/>
      <c r="DB14" s="628"/>
      <c r="DC14" s="628"/>
      <c r="DD14" s="634">
        <v>102096</v>
      </c>
      <c r="DE14" s="626"/>
      <c r="DF14" s="626"/>
      <c r="DG14" s="626"/>
      <c r="DH14" s="626"/>
      <c r="DI14" s="626"/>
      <c r="DJ14" s="626"/>
      <c r="DK14" s="626"/>
      <c r="DL14" s="626"/>
      <c r="DM14" s="626"/>
      <c r="DN14" s="626"/>
      <c r="DO14" s="626"/>
      <c r="DP14" s="627"/>
      <c r="DQ14" s="634">
        <v>306022</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2443</v>
      </c>
      <c r="S15" s="626"/>
      <c r="T15" s="626"/>
      <c r="U15" s="626"/>
      <c r="V15" s="626"/>
      <c r="W15" s="626"/>
      <c r="X15" s="626"/>
      <c r="Y15" s="627"/>
      <c r="Z15" s="628">
        <v>0</v>
      </c>
      <c r="AA15" s="628"/>
      <c r="AB15" s="628"/>
      <c r="AC15" s="628"/>
      <c r="AD15" s="629">
        <v>2443</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61615</v>
      </c>
      <c r="BH15" s="626"/>
      <c r="BI15" s="626"/>
      <c r="BJ15" s="626"/>
      <c r="BK15" s="626"/>
      <c r="BL15" s="626"/>
      <c r="BM15" s="626"/>
      <c r="BN15" s="627"/>
      <c r="BO15" s="628">
        <v>7.1</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743694</v>
      </c>
      <c r="CS15" s="626"/>
      <c r="CT15" s="626"/>
      <c r="CU15" s="626"/>
      <c r="CV15" s="626"/>
      <c r="CW15" s="626"/>
      <c r="CX15" s="626"/>
      <c r="CY15" s="627"/>
      <c r="CZ15" s="628">
        <v>6.6</v>
      </c>
      <c r="DA15" s="628"/>
      <c r="DB15" s="628"/>
      <c r="DC15" s="628"/>
      <c r="DD15" s="634">
        <v>141410</v>
      </c>
      <c r="DE15" s="626"/>
      <c r="DF15" s="626"/>
      <c r="DG15" s="626"/>
      <c r="DH15" s="626"/>
      <c r="DI15" s="626"/>
      <c r="DJ15" s="626"/>
      <c r="DK15" s="626"/>
      <c r="DL15" s="626"/>
      <c r="DM15" s="626"/>
      <c r="DN15" s="626"/>
      <c r="DO15" s="626"/>
      <c r="DP15" s="627"/>
      <c r="DQ15" s="634">
        <v>632430</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4783535</v>
      </c>
      <c r="S16" s="626"/>
      <c r="T16" s="626"/>
      <c r="U16" s="626"/>
      <c r="V16" s="626"/>
      <c r="W16" s="626"/>
      <c r="X16" s="626"/>
      <c r="Y16" s="627"/>
      <c r="Z16" s="628">
        <v>39.6</v>
      </c>
      <c r="AA16" s="628"/>
      <c r="AB16" s="628"/>
      <c r="AC16" s="628"/>
      <c r="AD16" s="629">
        <v>4231546</v>
      </c>
      <c r="AE16" s="629"/>
      <c r="AF16" s="629"/>
      <c r="AG16" s="629"/>
      <c r="AH16" s="629"/>
      <c r="AI16" s="629"/>
      <c r="AJ16" s="629"/>
      <c r="AK16" s="629"/>
      <c r="AL16" s="630">
        <v>78.2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20112</v>
      </c>
      <c r="CS16" s="626"/>
      <c r="CT16" s="626"/>
      <c r="CU16" s="626"/>
      <c r="CV16" s="626"/>
      <c r="CW16" s="626"/>
      <c r="CX16" s="626"/>
      <c r="CY16" s="627"/>
      <c r="CZ16" s="628">
        <v>0.2</v>
      </c>
      <c r="DA16" s="628"/>
      <c r="DB16" s="628"/>
      <c r="DC16" s="628"/>
      <c r="DD16" s="634" t="s">
        <v>113</v>
      </c>
      <c r="DE16" s="626"/>
      <c r="DF16" s="626"/>
      <c r="DG16" s="626"/>
      <c r="DH16" s="626"/>
      <c r="DI16" s="626"/>
      <c r="DJ16" s="626"/>
      <c r="DK16" s="626"/>
      <c r="DL16" s="626"/>
      <c r="DM16" s="626"/>
      <c r="DN16" s="626"/>
      <c r="DO16" s="626"/>
      <c r="DP16" s="627"/>
      <c r="DQ16" s="634">
        <v>15066</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4231546</v>
      </c>
      <c r="S17" s="626"/>
      <c r="T17" s="626"/>
      <c r="U17" s="626"/>
      <c r="V17" s="626"/>
      <c r="W17" s="626"/>
      <c r="X17" s="626"/>
      <c r="Y17" s="627"/>
      <c r="Z17" s="628">
        <v>35.1</v>
      </c>
      <c r="AA17" s="628"/>
      <c r="AB17" s="628"/>
      <c r="AC17" s="628"/>
      <c r="AD17" s="629">
        <v>4231546</v>
      </c>
      <c r="AE17" s="629"/>
      <c r="AF17" s="629"/>
      <c r="AG17" s="629"/>
      <c r="AH17" s="629"/>
      <c r="AI17" s="629"/>
      <c r="AJ17" s="629"/>
      <c r="AK17" s="629"/>
      <c r="AL17" s="630">
        <v>78.2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1707463</v>
      </c>
      <c r="CS17" s="626"/>
      <c r="CT17" s="626"/>
      <c r="CU17" s="626"/>
      <c r="CV17" s="626"/>
      <c r="CW17" s="626"/>
      <c r="CX17" s="626"/>
      <c r="CY17" s="627"/>
      <c r="CZ17" s="628">
        <v>15.1</v>
      </c>
      <c r="DA17" s="628"/>
      <c r="DB17" s="628"/>
      <c r="DC17" s="628"/>
      <c r="DD17" s="634" t="s">
        <v>113</v>
      </c>
      <c r="DE17" s="626"/>
      <c r="DF17" s="626"/>
      <c r="DG17" s="626"/>
      <c r="DH17" s="626"/>
      <c r="DI17" s="626"/>
      <c r="DJ17" s="626"/>
      <c r="DK17" s="626"/>
      <c r="DL17" s="626"/>
      <c r="DM17" s="626"/>
      <c r="DN17" s="626"/>
      <c r="DO17" s="626"/>
      <c r="DP17" s="627"/>
      <c r="DQ17" s="634">
        <v>1704191</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551963</v>
      </c>
      <c r="S18" s="626"/>
      <c r="T18" s="626"/>
      <c r="U18" s="626"/>
      <c r="V18" s="626"/>
      <c r="W18" s="626"/>
      <c r="X18" s="626"/>
      <c r="Y18" s="627"/>
      <c r="Z18" s="628">
        <v>4.5999999999999996</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v>26</v>
      </c>
      <c r="S19" s="626"/>
      <c r="T19" s="626"/>
      <c r="U19" s="626"/>
      <c r="V19" s="626"/>
      <c r="W19" s="626"/>
      <c r="X19" s="626"/>
      <c r="Y19" s="627"/>
      <c r="Z19" s="628">
        <v>0</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1529</v>
      </c>
      <c r="BH19" s="626"/>
      <c r="BI19" s="626"/>
      <c r="BJ19" s="626"/>
      <c r="BK19" s="626"/>
      <c r="BL19" s="626"/>
      <c r="BM19" s="626"/>
      <c r="BN19" s="627"/>
      <c r="BO19" s="628">
        <v>0.2</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5901580</v>
      </c>
      <c r="S20" s="626"/>
      <c r="T20" s="626"/>
      <c r="U20" s="626"/>
      <c r="V20" s="626"/>
      <c r="W20" s="626"/>
      <c r="X20" s="626"/>
      <c r="Y20" s="627"/>
      <c r="Z20" s="628">
        <v>48.9</v>
      </c>
      <c r="AA20" s="628"/>
      <c r="AB20" s="628"/>
      <c r="AC20" s="628"/>
      <c r="AD20" s="629">
        <v>5349591</v>
      </c>
      <c r="AE20" s="629"/>
      <c r="AF20" s="629"/>
      <c r="AG20" s="629"/>
      <c r="AH20" s="629"/>
      <c r="AI20" s="629"/>
      <c r="AJ20" s="629"/>
      <c r="AK20" s="629"/>
      <c r="AL20" s="630">
        <v>98.8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1529</v>
      </c>
      <c r="BH20" s="626"/>
      <c r="BI20" s="626"/>
      <c r="BJ20" s="626"/>
      <c r="BK20" s="626"/>
      <c r="BL20" s="626"/>
      <c r="BM20" s="626"/>
      <c r="BN20" s="627"/>
      <c r="BO20" s="628">
        <v>0.2</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11317533</v>
      </c>
      <c r="CS20" s="626"/>
      <c r="CT20" s="626"/>
      <c r="CU20" s="626"/>
      <c r="CV20" s="626"/>
      <c r="CW20" s="626"/>
      <c r="CX20" s="626"/>
      <c r="CY20" s="627"/>
      <c r="CZ20" s="628">
        <v>100</v>
      </c>
      <c r="DA20" s="628"/>
      <c r="DB20" s="628"/>
      <c r="DC20" s="628"/>
      <c r="DD20" s="634">
        <v>3101553</v>
      </c>
      <c r="DE20" s="626"/>
      <c r="DF20" s="626"/>
      <c r="DG20" s="626"/>
      <c r="DH20" s="626"/>
      <c r="DI20" s="626"/>
      <c r="DJ20" s="626"/>
      <c r="DK20" s="626"/>
      <c r="DL20" s="626"/>
      <c r="DM20" s="626"/>
      <c r="DN20" s="626"/>
      <c r="DO20" s="626"/>
      <c r="DP20" s="627"/>
      <c r="DQ20" s="634">
        <v>7001929</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1452</v>
      </c>
      <c r="S21" s="626"/>
      <c r="T21" s="626"/>
      <c r="U21" s="626"/>
      <c r="V21" s="626"/>
      <c r="W21" s="626"/>
      <c r="X21" s="626"/>
      <c r="Y21" s="627"/>
      <c r="Z21" s="628">
        <v>0</v>
      </c>
      <c r="AA21" s="628"/>
      <c r="AB21" s="628"/>
      <c r="AC21" s="628"/>
      <c r="AD21" s="629">
        <v>1452</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1529</v>
      </c>
      <c r="BH21" s="626"/>
      <c r="BI21" s="626"/>
      <c r="BJ21" s="626"/>
      <c r="BK21" s="626"/>
      <c r="BL21" s="626"/>
      <c r="BM21" s="626"/>
      <c r="BN21" s="627"/>
      <c r="BO21" s="628">
        <v>0.2</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187592</v>
      </c>
      <c r="S22" s="626"/>
      <c r="T22" s="626"/>
      <c r="U22" s="626"/>
      <c r="V22" s="626"/>
      <c r="W22" s="626"/>
      <c r="X22" s="626"/>
      <c r="Y22" s="627"/>
      <c r="Z22" s="628">
        <v>1.6</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45387</v>
      </c>
      <c r="S23" s="626"/>
      <c r="T23" s="626"/>
      <c r="U23" s="626"/>
      <c r="V23" s="626"/>
      <c r="W23" s="626"/>
      <c r="X23" s="626"/>
      <c r="Y23" s="627"/>
      <c r="Z23" s="628">
        <v>0.4</v>
      </c>
      <c r="AA23" s="628"/>
      <c r="AB23" s="628"/>
      <c r="AC23" s="628"/>
      <c r="AD23" s="629">
        <v>3512</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7987</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4595938</v>
      </c>
      <c r="CS24" s="615"/>
      <c r="CT24" s="615"/>
      <c r="CU24" s="615"/>
      <c r="CV24" s="615"/>
      <c r="CW24" s="615"/>
      <c r="CX24" s="615"/>
      <c r="CY24" s="616"/>
      <c r="CZ24" s="652">
        <v>40.6</v>
      </c>
      <c r="DA24" s="653"/>
      <c r="DB24" s="653"/>
      <c r="DC24" s="654"/>
      <c r="DD24" s="651">
        <v>3452480</v>
      </c>
      <c r="DE24" s="615"/>
      <c r="DF24" s="615"/>
      <c r="DG24" s="615"/>
      <c r="DH24" s="615"/>
      <c r="DI24" s="615"/>
      <c r="DJ24" s="615"/>
      <c r="DK24" s="616"/>
      <c r="DL24" s="651">
        <v>3107155</v>
      </c>
      <c r="DM24" s="615"/>
      <c r="DN24" s="615"/>
      <c r="DO24" s="615"/>
      <c r="DP24" s="615"/>
      <c r="DQ24" s="615"/>
      <c r="DR24" s="615"/>
      <c r="DS24" s="615"/>
      <c r="DT24" s="615"/>
      <c r="DU24" s="615"/>
      <c r="DV24" s="616"/>
      <c r="DW24" s="619">
        <v>55.3</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1393463</v>
      </c>
      <c r="S25" s="626"/>
      <c r="T25" s="626"/>
      <c r="U25" s="626"/>
      <c r="V25" s="626"/>
      <c r="W25" s="626"/>
      <c r="X25" s="626"/>
      <c r="Y25" s="627"/>
      <c r="Z25" s="628">
        <v>11.5</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1293710</v>
      </c>
      <c r="CS25" s="657"/>
      <c r="CT25" s="657"/>
      <c r="CU25" s="657"/>
      <c r="CV25" s="657"/>
      <c r="CW25" s="657"/>
      <c r="CX25" s="657"/>
      <c r="CY25" s="658"/>
      <c r="CZ25" s="659">
        <v>11.4</v>
      </c>
      <c r="DA25" s="660"/>
      <c r="DB25" s="660"/>
      <c r="DC25" s="661"/>
      <c r="DD25" s="634">
        <v>1213624</v>
      </c>
      <c r="DE25" s="657"/>
      <c r="DF25" s="657"/>
      <c r="DG25" s="657"/>
      <c r="DH25" s="657"/>
      <c r="DI25" s="657"/>
      <c r="DJ25" s="657"/>
      <c r="DK25" s="658"/>
      <c r="DL25" s="634">
        <v>1176430</v>
      </c>
      <c r="DM25" s="657"/>
      <c r="DN25" s="657"/>
      <c r="DO25" s="657"/>
      <c r="DP25" s="657"/>
      <c r="DQ25" s="657"/>
      <c r="DR25" s="657"/>
      <c r="DS25" s="657"/>
      <c r="DT25" s="657"/>
      <c r="DU25" s="657"/>
      <c r="DV25" s="658"/>
      <c r="DW25" s="630">
        <v>20.9</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791380</v>
      </c>
      <c r="CS26" s="626"/>
      <c r="CT26" s="626"/>
      <c r="CU26" s="626"/>
      <c r="CV26" s="626"/>
      <c r="CW26" s="626"/>
      <c r="CX26" s="626"/>
      <c r="CY26" s="627"/>
      <c r="CZ26" s="659">
        <v>7</v>
      </c>
      <c r="DA26" s="660"/>
      <c r="DB26" s="660"/>
      <c r="DC26" s="661"/>
      <c r="DD26" s="634">
        <v>733941</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1073902</v>
      </c>
      <c r="S27" s="626"/>
      <c r="T27" s="626"/>
      <c r="U27" s="626"/>
      <c r="V27" s="626"/>
      <c r="W27" s="626"/>
      <c r="X27" s="626"/>
      <c r="Y27" s="627"/>
      <c r="Z27" s="628">
        <v>8.9</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870944</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1594765</v>
      </c>
      <c r="CS27" s="657"/>
      <c r="CT27" s="657"/>
      <c r="CU27" s="657"/>
      <c r="CV27" s="657"/>
      <c r="CW27" s="657"/>
      <c r="CX27" s="657"/>
      <c r="CY27" s="658"/>
      <c r="CZ27" s="659">
        <v>14.1</v>
      </c>
      <c r="DA27" s="660"/>
      <c r="DB27" s="660"/>
      <c r="DC27" s="661"/>
      <c r="DD27" s="634">
        <v>534665</v>
      </c>
      <c r="DE27" s="657"/>
      <c r="DF27" s="657"/>
      <c r="DG27" s="657"/>
      <c r="DH27" s="657"/>
      <c r="DI27" s="657"/>
      <c r="DJ27" s="657"/>
      <c r="DK27" s="658"/>
      <c r="DL27" s="634">
        <v>476864</v>
      </c>
      <c r="DM27" s="657"/>
      <c r="DN27" s="657"/>
      <c r="DO27" s="657"/>
      <c r="DP27" s="657"/>
      <c r="DQ27" s="657"/>
      <c r="DR27" s="657"/>
      <c r="DS27" s="657"/>
      <c r="DT27" s="657"/>
      <c r="DU27" s="657"/>
      <c r="DV27" s="658"/>
      <c r="DW27" s="630">
        <v>8.5</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63677</v>
      </c>
      <c r="S28" s="626"/>
      <c r="T28" s="626"/>
      <c r="U28" s="626"/>
      <c r="V28" s="626"/>
      <c r="W28" s="626"/>
      <c r="X28" s="626"/>
      <c r="Y28" s="627"/>
      <c r="Z28" s="628">
        <v>0.5</v>
      </c>
      <c r="AA28" s="628"/>
      <c r="AB28" s="628"/>
      <c r="AC28" s="628"/>
      <c r="AD28" s="629">
        <v>44357</v>
      </c>
      <c r="AE28" s="629"/>
      <c r="AF28" s="629"/>
      <c r="AG28" s="629"/>
      <c r="AH28" s="629"/>
      <c r="AI28" s="629"/>
      <c r="AJ28" s="629"/>
      <c r="AK28" s="629"/>
      <c r="AL28" s="630">
        <v>0.8</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1707463</v>
      </c>
      <c r="CS28" s="626"/>
      <c r="CT28" s="626"/>
      <c r="CU28" s="626"/>
      <c r="CV28" s="626"/>
      <c r="CW28" s="626"/>
      <c r="CX28" s="626"/>
      <c r="CY28" s="627"/>
      <c r="CZ28" s="659">
        <v>15.1</v>
      </c>
      <c r="DA28" s="660"/>
      <c r="DB28" s="660"/>
      <c r="DC28" s="661"/>
      <c r="DD28" s="634">
        <v>1704191</v>
      </c>
      <c r="DE28" s="626"/>
      <c r="DF28" s="626"/>
      <c r="DG28" s="626"/>
      <c r="DH28" s="626"/>
      <c r="DI28" s="626"/>
      <c r="DJ28" s="626"/>
      <c r="DK28" s="627"/>
      <c r="DL28" s="634">
        <v>1453861</v>
      </c>
      <c r="DM28" s="626"/>
      <c r="DN28" s="626"/>
      <c r="DO28" s="626"/>
      <c r="DP28" s="626"/>
      <c r="DQ28" s="626"/>
      <c r="DR28" s="626"/>
      <c r="DS28" s="626"/>
      <c r="DT28" s="626"/>
      <c r="DU28" s="626"/>
      <c r="DV28" s="627"/>
      <c r="DW28" s="630">
        <v>25.9</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193856</v>
      </c>
      <c r="S29" s="626"/>
      <c r="T29" s="626"/>
      <c r="U29" s="626"/>
      <c r="V29" s="626"/>
      <c r="W29" s="626"/>
      <c r="X29" s="626"/>
      <c r="Y29" s="627"/>
      <c r="Z29" s="628">
        <v>1.6</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1707356</v>
      </c>
      <c r="CS29" s="657"/>
      <c r="CT29" s="657"/>
      <c r="CU29" s="657"/>
      <c r="CV29" s="657"/>
      <c r="CW29" s="657"/>
      <c r="CX29" s="657"/>
      <c r="CY29" s="658"/>
      <c r="CZ29" s="659">
        <v>15.1</v>
      </c>
      <c r="DA29" s="660"/>
      <c r="DB29" s="660"/>
      <c r="DC29" s="661"/>
      <c r="DD29" s="634">
        <v>1704084</v>
      </c>
      <c r="DE29" s="657"/>
      <c r="DF29" s="657"/>
      <c r="DG29" s="657"/>
      <c r="DH29" s="657"/>
      <c r="DI29" s="657"/>
      <c r="DJ29" s="657"/>
      <c r="DK29" s="658"/>
      <c r="DL29" s="634">
        <v>1453754</v>
      </c>
      <c r="DM29" s="657"/>
      <c r="DN29" s="657"/>
      <c r="DO29" s="657"/>
      <c r="DP29" s="657"/>
      <c r="DQ29" s="657"/>
      <c r="DR29" s="657"/>
      <c r="DS29" s="657"/>
      <c r="DT29" s="657"/>
      <c r="DU29" s="657"/>
      <c r="DV29" s="658"/>
      <c r="DW29" s="630">
        <v>25.9</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202729</v>
      </c>
      <c r="S30" s="626"/>
      <c r="T30" s="626"/>
      <c r="U30" s="626"/>
      <c r="V30" s="626"/>
      <c r="W30" s="626"/>
      <c r="X30" s="626"/>
      <c r="Y30" s="627"/>
      <c r="Z30" s="628">
        <v>1.7</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99.1</v>
      </c>
      <c r="BH30" s="684"/>
      <c r="BI30" s="684"/>
      <c r="BJ30" s="684"/>
      <c r="BK30" s="684"/>
      <c r="BL30" s="684"/>
      <c r="BM30" s="620">
        <v>97.3</v>
      </c>
      <c r="BN30" s="684"/>
      <c r="BO30" s="684"/>
      <c r="BP30" s="684"/>
      <c r="BQ30" s="685"/>
      <c r="BR30" s="683">
        <v>99.2</v>
      </c>
      <c r="BS30" s="684"/>
      <c r="BT30" s="684"/>
      <c r="BU30" s="684"/>
      <c r="BV30" s="684"/>
      <c r="BW30" s="684"/>
      <c r="BX30" s="620">
        <v>97.3</v>
      </c>
      <c r="BY30" s="684"/>
      <c r="BZ30" s="684"/>
      <c r="CA30" s="684"/>
      <c r="CB30" s="685"/>
      <c r="CD30" s="688"/>
      <c r="CE30" s="689"/>
      <c r="CF30" s="639" t="s">
        <v>293</v>
      </c>
      <c r="CG30" s="640"/>
      <c r="CH30" s="640"/>
      <c r="CI30" s="640"/>
      <c r="CJ30" s="640"/>
      <c r="CK30" s="640"/>
      <c r="CL30" s="640"/>
      <c r="CM30" s="640"/>
      <c r="CN30" s="640"/>
      <c r="CO30" s="640"/>
      <c r="CP30" s="640"/>
      <c r="CQ30" s="641"/>
      <c r="CR30" s="625">
        <v>1588283</v>
      </c>
      <c r="CS30" s="626"/>
      <c r="CT30" s="626"/>
      <c r="CU30" s="626"/>
      <c r="CV30" s="626"/>
      <c r="CW30" s="626"/>
      <c r="CX30" s="626"/>
      <c r="CY30" s="627"/>
      <c r="CZ30" s="659">
        <v>14</v>
      </c>
      <c r="DA30" s="660"/>
      <c r="DB30" s="660"/>
      <c r="DC30" s="661"/>
      <c r="DD30" s="634">
        <v>1585378</v>
      </c>
      <c r="DE30" s="626"/>
      <c r="DF30" s="626"/>
      <c r="DG30" s="626"/>
      <c r="DH30" s="626"/>
      <c r="DI30" s="626"/>
      <c r="DJ30" s="626"/>
      <c r="DK30" s="627"/>
      <c r="DL30" s="634">
        <v>1335176</v>
      </c>
      <c r="DM30" s="626"/>
      <c r="DN30" s="626"/>
      <c r="DO30" s="626"/>
      <c r="DP30" s="626"/>
      <c r="DQ30" s="626"/>
      <c r="DR30" s="626"/>
      <c r="DS30" s="626"/>
      <c r="DT30" s="626"/>
      <c r="DU30" s="626"/>
      <c r="DV30" s="627"/>
      <c r="DW30" s="630">
        <v>23.7</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1117929</v>
      </c>
      <c r="S31" s="626"/>
      <c r="T31" s="626"/>
      <c r="U31" s="626"/>
      <c r="V31" s="626"/>
      <c r="W31" s="626"/>
      <c r="X31" s="626"/>
      <c r="Y31" s="627"/>
      <c r="Z31" s="628">
        <v>9.3000000000000007</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97.9</v>
      </c>
      <c r="BN31" s="681"/>
      <c r="BO31" s="681"/>
      <c r="BP31" s="681"/>
      <c r="BQ31" s="682"/>
      <c r="BR31" s="680">
        <v>99.3</v>
      </c>
      <c r="BS31" s="657"/>
      <c r="BT31" s="657"/>
      <c r="BU31" s="657"/>
      <c r="BV31" s="657"/>
      <c r="BW31" s="657"/>
      <c r="BX31" s="631">
        <v>98.3</v>
      </c>
      <c r="BY31" s="681"/>
      <c r="BZ31" s="681"/>
      <c r="CA31" s="681"/>
      <c r="CB31" s="682"/>
      <c r="CD31" s="688"/>
      <c r="CE31" s="689"/>
      <c r="CF31" s="639" t="s">
        <v>297</v>
      </c>
      <c r="CG31" s="640"/>
      <c r="CH31" s="640"/>
      <c r="CI31" s="640"/>
      <c r="CJ31" s="640"/>
      <c r="CK31" s="640"/>
      <c r="CL31" s="640"/>
      <c r="CM31" s="640"/>
      <c r="CN31" s="640"/>
      <c r="CO31" s="640"/>
      <c r="CP31" s="640"/>
      <c r="CQ31" s="641"/>
      <c r="CR31" s="625">
        <v>119073</v>
      </c>
      <c r="CS31" s="657"/>
      <c r="CT31" s="657"/>
      <c r="CU31" s="657"/>
      <c r="CV31" s="657"/>
      <c r="CW31" s="657"/>
      <c r="CX31" s="657"/>
      <c r="CY31" s="658"/>
      <c r="CZ31" s="659">
        <v>1.1000000000000001</v>
      </c>
      <c r="DA31" s="660"/>
      <c r="DB31" s="660"/>
      <c r="DC31" s="661"/>
      <c r="DD31" s="634">
        <v>118706</v>
      </c>
      <c r="DE31" s="657"/>
      <c r="DF31" s="657"/>
      <c r="DG31" s="657"/>
      <c r="DH31" s="657"/>
      <c r="DI31" s="657"/>
      <c r="DJ31" s="657"/>
      <c r="DK31" s="658"/>
      <c r="DL31" s="634">
        <v>118578</v>
      </c>
      <c r="DM31" s="657"/>
      <c r="DN31" s="657"/>
      <c r="DO31" s="657"/>
      <c r="DP31" s="657"/>
      <c r="DQ31" s="657"/>
      <c r="DR31" s="657"/>
      <c r="DS31" s="657"/>
      <c r="DT31" s="657"/>
      <c r="DU31" s="657"/>
      <c r="DV31" s="658"/>
      <c r="DW31" s="630">
        <v>2.1</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249975</v>
      </c>
      <c r="S32" s="626"/>
      <c r="T32" s="626"/>
      <c r="U32" s="626"/>
      <c r="V32" s="626"/>
      <c r="W32" s="626"/>
      <c r="X32" s="626"/>
      <c r="Y32" s="627"/>
      <c r="Z32" s="628">
        <v>2.1</v>
      </c>
      <c r="AA32" s="628"/>
      <c r="AB32" s="628"/>
      <c r="AC32" s="628"/>
      <c r="AD32" s="629">
        <v>13354</v>
      </c>
      <c r="AE32" s="629"/>
      <c r="AF32" s="629"/>
      <c r="AG32" s="629"/>
      <c r="AH32" s="629"/>
      <c r="AI32" s="629"/>
      <c r="AJ32" s="629"/>
      <c r="AK32" s="629"/>
      <c r="AL32" s="630">
        <v>0.2</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v>
      </c>
      <c r="BH32" s="693"/>
      <c r="BI32" s="693"/>
      <c r="BJ32" s="693"/>
      <c r="BK32" s="693"/>
      <c r="BL32" s="693"/>
      <c r="BM32" s="694">
        <v>96.5</v>
      </c>
      <c r="BN32" s="693"/>
      <c r="BO32" s="693"/>
      <c r="BP32" s="693"/>
      <c r="BQ32" s="695"/>
      <c r="BR32" s="692">
        <v>99</v>
      </c>
      <c r="BS32" s="693"/>
      <c r="BT32" s="693"/>
      <c r="BU32" s="693"/>
      <c r="BV32" s="693"/>
      <c r="BW32" s="693"/>
      <c r="BX32" s="694">
        <v>96.3</v>
      </c>
      <c r="BY32" s="693"/>
      <c r="BZ32" s="693"/>
      <c r="CA32" s="693"/>
      <c r="CB32" s="695"/>
      <c r="CD32" s="690"/>
      <c r="CE32" s="691"/>
      <c r="CF32" s="639" t="s">
        <v>300</v>
      </c>
      <c r="CG32" s="640"/>
      <c r="CH32" s="640"/>
      <c r="CI32" s="640"/>
      <c r="CJ32" s="640"/>
      <c r="CK32" s="640"/>
      <c r="CL32" s="640"/>
      <c r="CM32" s="640"/>
      <c r="CN32" s="640"/>
      <c r="CO32" s="640"/>
      <c r="CP32" s="640"/>
      <c r="CQ32" s="641"/>
      <c r="CR32" s="625">
        <v>107</v>
      </c>
      <c r="CS32" s="626"/>
      <c r="CT32" s="626"/>
      <c r="CU32" s="626"/>
      <c r="CV32" s="626"/>
      <c r="CW32" s="626"/>
      <c r="CX32" s="626"/>
      <c r="CY32" s="627"/>
      <c r="CZ32" s="659">
        <v>0</v>
      </c>
      <c r="DA32" s="660"/>
      <c r="DB32" s="660"/>
      <c r="DC32" s="661"/>
      <c r="DD32" s="634">
        <v>107</v>
      </c>
      <c r="DE32" s="626"/>
      <c r="DF32" s="626"/>
      <c r="DG32" s="626"/>
      <c r="DH32" s="626"/>
      <c r="DI32" s="626"/>
      <c r="DJ32" s="626"/>
      <c r="DK32" s="627"/>
      <c r="DL32" s="634">
        <v>107</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1625900</v>
      </c>
      <c r="S33" s="626"/>
      <c r="T33" s="626"/>
      <c r="U33" s="626"/>
      <c r="V33" s="626"/>
      <c r="W33" s="626"/>
      <c r="X33" s="626"/>
      <c r="Y33" s="627"/>
      <c r="Z33" s="628">
        <v>13.5</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3599930</v>
      </c>
      <c r="CS33" s="657"/>
      <c r="CT33" s="657"/>
      <c r="CU33" s="657"/>
      <c r="CV33" s="657"/>
      <c r="CW33" s="657"/>
      <c r="CX33" s="657"/>
      <c r="CY33" s="658"/>
      <c r="CZ33" s="659">
        <v>31.8</v>
      </c>
      <c r="DA33" s="660"/>
      <c r="DB33" s="660"/>
      <c r="DC33" s="661"/>
      <c r="DD33" s="634">
        <v>2714429</v>
      </c>
      <c r="DE33" s="657"/>
      <c r="DF33" s="657"/>
      <c r="DG33" s="657"/>
      <c r="DH33" s="657"/>
      <c r="DI33" s="657"/>
      <c r="DJ33" s="657"/>
      <c r="DK33" s="658"/>
      <c r="DL33" s="634">
        <v>1863143</v>
      </c>
      <c r="DM33" s="657"/>
      <c r="DN33" s="657"/>
      <c r="DO33" s="657"/>
      <c r="DP33" s="657"/>
      <c r="DQ33" s="657"/>
      <c r="DR33" s="657"/>
      <c r="DS33" s="657"/>
      <c r="DT33" s="657"/>
      <c r="DU33" s="657"/>
      <c r="DV33" s="658"/>
      <c r="DW33" s="630">
        <v>33.1</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1391387</v>
      </c>
      <c r="CS34" s="626"/>
      <c r="CT34" s="626"/>
      <c r="CU34" s="626"/>
      <c r="CV34" s="626"/>
      <c r="CW34" s="626"/>
      <c r="CX34" s="626"/>
      <c r="CY34" s="627"/>
      <c r="CZ34" s="659">
        <v>12.3</v>
      </c>
      <c r="DA34" s="660"/>
      <c r="DB34" s="660"/>
      <c r="DC34" s="661"/>
      <c r="DD34" s="634">
        <v>1025793</v>
      </c>
      <c r="DE34" s="626"/>
      <c r="DF34" s="626"/>
      <c r="DG34" s="626"/>
      <c r="DH34" s="626"/>
      <c r="DI34" s="626"/>
      <c r="DJ34" s="626"/>
      <c r="DK34" s="627"/>
      <c r="DL34" s="634">
        <v>770664</v>
      </c>
      <c r="DM34" s="626"/>
      <c r="DN34" s="626"/>
      <c r="DO34" s="626"/>
      <c r="DP34" s="626"/>
      <c r="DQ34" s="626"/>
      <c r="DR34" s="626"/>
      <c r="DS34" s="626"/>
      <c r="DT34" s="626"/>
      <c r="DU34" s="626"/>
      <c r="DV34" s="627"/>
      <c r="DW34" s="630">
        <v>13.7</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211100</v>
      </c>
      <c r="S35" s="626"/>
      <c r="T35" s="626"/>
      <c r="U35" s="626"/>
      <c r="V35" s="626"/>
      <c r="W35" s="626"/>
      <c r="X35" s="626"/>
      <c r="Y35" s="627"/>
      <c r="Z35" s="628">
        <v>1.7</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765203</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93417</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85742</v>
      </c>
      <c r="CS35" s="657"/>
      <c r="CT35" s="657"/>
      <c r="CU35" s="657"/>
      <c r="CV35" s="657"/>
      <c r="CW35" s="657"/>
      <c r="CX35" s="657"/>
      <c r="CY35" s="658"/>
      <c r="CZ35" s="659">
        <v>0.8</v>
      </c>
      <c r="DA35" s="660"/>
      <c r="DB35" s="660"/>
      <c r="DC35" s="661"/>
      <c r="DD35" s="634">
        <v>64110</v>
      </c>
      <c r="DE35" s="657"/>
      <c r="DF35" s="657"/>
      <c r="DG35" s="657"/>
      <c r="DH35" s="657"/>
      <c r="DI35" s="657"/>
      <c r="DJ35" s="657"/>
      <c r="DK35" s="658"/>
      <c r="DL35" s="634">
        <v>64110</v>
      </c>
      <c r="DM35" s="657"/>
      <c r="DN35" s="657"/>
      <c r="DO35" s="657"/>
      <c r="DP35" s="657"/>
      <c r="DQ35" s="657"/>
      <c r="DR35" s="657"/>
      <c r="DS35" s="657"/>
      <c r="DT35" s="657"/>
      <c r="DU35" s="657"/>
      <c r="DV35" s="658"/>
      <c r="DW35" s="630">
        <v>1.1000000000000001</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12065429</v>
      </c>
      <c r="S36" s="698"/>
      <c r="T36" s="698"/>
      <c r="U36" s="698"/>
      <c r="V36" s="698"/>
      <c r="W36" s="698"/>
      <c r="X36" s="698"/>
      <c r="Y36" s="699"/>
      <c r="Z36" s="700">
        <v>100</v>
      </c>
      <c r="AA36" s="700"/>
      <c r="AB36" s="700"/>
      <c r="AC36" s="700"/>
      <c r="AD36" s="701">
        <v>5412266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86887</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-56721</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1058139</v>
      </c>
      <c r="CS36" s="626"/>
      <c r="CT36" s="626"/>
      <c r="CU36" s="626"/>
      <c r="CV36" s="626"/>
      <c r="CW36" s="626"/>
      <c r="CX36" s="626"/>
      <c r="CY36" s="627"/>
      <c r="CZ36" s="659">
        <v>9.3000000000000007</v>
      </c>
      <c r="DA36" s="660"/>
      <c r="DB36" s="660"/>
      <c r="DC36" s="661"/>
      <c r="DD36" s="634">
        <v>730309</v>
      </c>
      <c r="DE36" s="626"/>
      <c r="DF36" s="626"/>
      <c r="DG36" s="626"/>
      <c r="DH36" s="626"/>
      <c r="DI36" s="626"/>
      <c r="DJ36" s="626"/>
      <c r="DK36" s="627"/>
      <c r="DL36" s="634">
        <v>451372</v>
      </c>
      <c r="DM36" s="626"/>
      <c r="DN36" s="626"/>
      <c r="DO36" s="626"/>
      <c r="DP36" s="626"/>
      <c r="DQ36" s="626"/>
      <c r="DR36" s="626"/>
      <c r="DS36" s="626"/>
      <c r="DT36" s="626"/>
      <c r="DU36" s="626"/>
      <c r="DV36" s="627"/>
      <c r="DW36" s="630">
        <v>8</v>
      </c>
      <c r="DX36" s="655"/>
      <c r="DY36" s="655"/>
      <c r="DZ36" s="655"/>
      <c r="EA36" s="655"/>
      <c r="EB36" s="655"/>
      <c r="EC36" s="656"/>
    </row>
    <row r="37" spans="2:133" ht="11.25" customHeight="1">
      <c r="AQ37" s="704" t="s">
        <v>315</v>
      </c>
      <c r="AR37" s="705"/>
      <c r="AS37" s="705"/>
      <c r="AT37" s="705"/>
      <c r="AU37" s="705"/>
      <c r="AV37" s="705"/>
      <c r="AW37" s="705"/>
      <c r="AX37" s="705"/>
      <c r="AY37" s="706"/>
      <c r="AZ37" s="625">
        <v>26338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1905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332021</v>
      </c>
      <c r="CS37" s="657"/>
      <c r="CT37" s="657"/>
      <c r="CU37" s="657"/>
      <c r="CV37" s="657"/>
      <c r="CW37" s="657"/>
      <c r="CX37" s="657"/>
      <c r="CY37" s="658"/>
      <c r="CZ37" s="659">
        <v>2.9</v>
      </c>
      <c r="DA37" s="660"/>
      <c r="DB37" s="660"/>
      <c r="DC37" s="661"/>
      <c r="DD37" s="634">
        <v>304621</v>
      </c>
      <c r="DE37" s="657"/>
      <c r="DF37" s="657"/>
      <c r="DG37" s="657"/>
      <c r="DH37" s="657"/>
      <c r="DI37" s="657"/>
      <c r="DJ37" s="657"/>
      <c r="DK37" s="658"/>
      <c r="DL37" s="634">
        <v>304579</v>
      </c>
      <c r="DM37" s="657"/>
      <c r="DN37" s="657"/>
      <c r="DO37" s="657"/>
      <c r="DP37" s="657"/>
      <c r="DQ37" s="657"/>
      <c r="DR37" s="657"/>
      <c r="DS37" s="657"/>
      <c r="DT37" s="657"/>
      <c r="DU37" s="657"/>
      <c r="DV37" s="658"/>
      <c r="DW37" s="630">
        <v>5.4</v>
      </c>
      <c r="DX37" s="655"/>
      <c r="DY37" s="655"/>
      <c r="DZ37" s="655"/>
      <c r="EA37" s="655"/>
      <c r="EB37" s="655"/>
      <c r="EC37" s="656"/>
    </row>
    <row r="38" spans="2:133" ht="11.25" customHeight="1">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3735</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765203</v>
      </c>
      <c r="CS38" s="626"/>
      <c r="CT38" s="626"/>
      <c r="CU38" s="626"/>
      <c r="CV38" s="626"/>
      <c r="CW38" s="626"/>
      <c r="CX38" s="626"/>
      <c r="CY38" s="627"/>
      <c r="CZ38" s="659">
        <v>6.8</v>
      </c>
      <c r="DA38" s="660"/>
      <c r="DB38" s="660"/>
      <c r="DC38" s="661"/>
      <c r="DD38" s="634">
        <v>656470</v>
      </c>
      <c r="DE38" s="626"/>
      <c r="DF38" s="626"/>
      <c r="DG38" s="626"/>
      <c r="DH38" s="626"/>
      <c r="DI38" s="626"/>
      <c r="DJ38" s="626"/>
      <c r="DK38" s="627"/>
      <c r="DL38" s="634">
        <v>576997</v>
      </c>
      <c r="DM38" s="626"/>
      <c r="DN38" s="626"/>
      <c r="DO38" s="626"/>
      <c r="DP38" s="626"/>
      <c r="DQ38" s="626"/>
      <c r="DR38" s="626"/>
      <c r="DS38" s="626"/>
      <c r="DT38" s="626"/>
      <c r="DU38" s="626"/>
      <c r="DV38" s="627"/>
      <c r="DW38" s="630">
        <v>10.3</v>
      </c>
      <c r="DX38" s="655"/>
      <c r="DY38" s="655"/>
      <c r="DZ38" s="655"/>
      <c r="EA38" s="655"/>
      <c r="EB38" s="655"/>
      <c r="EC38" s="656"/>
    </row>
    <row r="39" spans="2:133" ht="11.25" customHeight="1">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295359</v>
      </c>
      <c r="CS39" s="657"/>
      <c r="CT39" s="657"/>
      <c r="CU39" s="657"/>
      <c r="CV39" s="657"/>
      <c r="CW39" s="657"/>
      <c r="CX39" s="657"/>
      <c r="CY39" s="658"/>
      <c r="CZ39" s="659">
        <v>2.6</v>
      </c>
      <c r="DA39" s="660"/>
      <c r="DB39" s="660"/>
      <c r="DC39" s="661"/>
      <c r="DD39" s="634">
        <v>233647</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200489</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186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4100</v>
      </c>
      <c r="CS40" s="626"/>
      <c r="CT40" s="626"/>
      <c r="CU40" s="626"/>
      <c r="CV40" s="626"/>
      <c r="CW40" s="626"/>
      <c r="CX40" s="626"/>
      <c r="CY40" s="627"/>
      <c r="CZ40" s="659">
        <v>0</v>
      </c>
      <c r="DA40" s="660"/>
      <c r="DB40" s="660"/>
      <c r="DC40" s="661"/>
      <c r="DD40" s="634">
        <v>4100</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451489</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356</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3121665</v>
      </c>
      <c r="CS42" s="626"/>
      <c r="CT42" s="626"/>
      <c r="CU42" s="626"/>
      <c r="CV42" s="626"/>
      <c r="CW42" s="626"/>
      <c r="CX42" s="626"/>
      <c r="CY42" s="627"/>
      <c r="CZ42" s="659">
        <v>27.6</v>
      </c>
      <c r="DA42" s="708"/>
      <c r="DB42" s="708"/>
      <c r="DC42" s="709"/>
      <c r="DD42" s="634">
        <v>835020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t="s">
        <v>113</v>
      </c>
      <c r="CS43" s="657"/>
      <c r="CT43" s="657"/>
      <c r="CU43" s="657"/>
      <c r="CV43" s="657"/>
      <c r="CW43" s="657"/>
      <c r="CX43" s="657"/>
      <c r="CY43" s="658"/>
      <c r="CZ43" s="659" t="s">
        <v>113</v>
      </c>
      <c r="DA43" s="660"/>
      <c r="DB43" s="660"/>
      <c r="DC43" s="661"/>
      <c r="DD43" s="634" t="s">
        <v>113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3101553</v>
      </c>
      <c r="CS44" s="626"/>
      <c r="CT44" s="626"/>
      <c r="CU44" s="626"/>
      <c r="CV44" s="626"/>
      <c r="CW44" s="626"/>
      <c r="CX44" s="626"/>
      <c r="CY44" s="627"/>
      <c r="CZ44" s="659">
        <v>27.4</v>
      </c>
      <c r="DA44" s="708"/>
      <c r="DB44" s="708"/>
      <c r="DC44" s="709"/>
      <c r="DD44" s="634">
        <v>819954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1440486</v>
      </c>
      <c r="CS45" s="657"/>
      <c r="CT45" s="657"/>
      <c r="CU45" s="657"/>
      <c r="CV45" s="657"/>
      <c r="CW45" s="657"/>
      <c r="CX45" s="657"/>
      <c r="CY45" s="658"/>
      <c r="CZ45" s="659">
        <v>12.7</v>
      </c>
      <c r="DA45" s="660"/>
      <c r="DB45" s="660"/>
      <c r="DC45" s="661"/>
      <c r="DD45" s="634">
        <v>123655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1492136</v>
      </c>
      <c r="CS46" s="626"/>
      <c r="CT46" s="626"/>
      <c r="CU46" s="626"/>
      <c r="CV46" s="626"/>
      <c r="CW46" s="626"/>
      <c r="CX46" s="626"/>
      <c r="CY46" s="627"/>
      <c r="CZ46" s="659">
        <v>13.2</v>
      </c>
      <c r="DA46" s="708"/>
      <c r="DB46" s="708"/>
      <c r="DC46" s="709"/>
      <c r="DD46" s="634">
        <v>669868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20112</v>
      </c>
      <c r="CS47" s="657"/>
      <c r="CT47" s="657"/>
      <c r="CU47" s="657"/>
      <c r="CV47" s="657"/>
      <c r="CW47" s="657"/>
      <c r="CX47" s="657"/>
      <c r="CY47" s="658"/>
      <c r="CZ47" s="659">
        <v>0.2</v>
      </c>
      <c r="DA47" s="660"/>
      <c r="DB47" s="660"/>
      <c r="DC47" s="661"/>
      <c r="DD47" s="634">
        <v>15066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11317533</v>
      </c>
      <c r="CS49" s="693"/>
      <c r="CT49" s="693"/>
      <c r="CU49" s="693"/>
      <c r="CV49" s="693"/>
      <c r="CW49" s="693"/>
      <c r="CX49" s="693"/>
      <c r="CY49" s="720"/>
      <c r="CZ49" s="721">
        <v>100</v>
      </c>
      <c r="DA49" s="722"/>
      <c r="DB49" s="722"/>
      <c r="DC49" s="723"/>
      <c r="DD49" s="724">
        <v>7001929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11898</v>
      </c>
      <c r="R7" s="755"/>
      <c r="S7" s="755"/>
      <c r="T7" s="755"/>
      <c r="U7" s="755"/>
      <c r="V7" s="755">
        <v>11162</v>
      </c>
      <c r="W7" s="755"/>
      <c r="X7" s="755"/>
      <c r="Y7" s="755"/>
      <c r="Z7" s="755"/>
      <c r="AA7" s="755">
        <v>735</v>
      </c>
      <c r="AB7" s="755"/>
      <c r="AC7" s="755"/>
      <c r="AD7" s="755"/>
      <c r="AE7" s="756"/>
      <c r="AF7" s="757">
        <v>562</v>
      </c>
      <c r="AG7" s="758"/>
      <c r="AH7" s="758"/>
      <c r="AI7" s="758"/>
      <c r="AJ7" s="759"/>
      <c r="AK7" s="794">
        <v>203</v>
      </c>
      <c r="AL7" s="795"/>
      <c r="AM7" s="795"/>
      <c r="AN7" s="795"/>
      <c r="AO7" s="795"/>
      <c r="AP7" s="795">
        <v>14325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552</v>
      </c>
      <c r="BT7" s="799"/>
      <c r="BU7" s="799"/>
      <c r="BV7" s="799"/>
      <c r="BW7" s="799"/>
      <c r="BX7" s="799"/>
      <c r="BY7" s="799"/>
      <c r="BZ7" s="799"/>
      <c r="CA7" s="799"/>
      <c r="CB7" s="799"/>
      <c r="CC7" s="799"/>
      <c r="CD7" s="799"/>
      <c r="CE7" s="799"/>
      <c r="CF7" s="799"/>
      <c r="CG7" s="800"/>
      <c r="CH7" s="791">
        <v>-13</v>
      </c>
      <c r="CI7" s="792"/>
      <c r="CJ7" s="792"/>
      <c r="CK7" s="792"/>
      <c r="CL7" s="793"/>
      <c r="CM7" s="791">
        <v>-19</v>
      </c>
      <c r="CN7" s="792"/>
      <c r="CO7" s="792"/>
      <c r="CP7" s="792"/>
      <c r="CQ7" s="793"/>
      <c r="CR7" s="791">
        <v>10</v>
      </c>
      <c r="CS7" s="792"/>
      <c r="CT7" s="792"/>
      <c r="CU7" s="792"/>
      <c r="CV7" s="793"/>
      <c r="CW7" s="791">
        <v>21</v>
      </c>
      <c r="CX7" s="792"/>
      <c r="CY7" s="792"/>
      <c r="CZ7" s="792"/>
      <c r="DA7" s="793"/>
      <c r="DB7" s="791" t="s">
        <v>547</v>
      </c>
      <c r="DC7" s="792"/>
      <c r="DD7" s="792"/>
      <c r="DE7" s="792"/>
      <c r="DF7" s="793"/>
      <c r="DG7" s="791" t="s">
        <v>547</v>
      </c>
      <c r="DH7" s="792"/>
      <c r="DI7" s="792"/>
      <c r="DJ7" s="792"/>
      <c r="DK7" s="793"/>
      <c r="DL7" s="791" t="s">
        <v>547</v>
      </c>
      <c r="DM7" s="792"/>
      <c r="DN7" s="792"/>
      <c r="DO7" s="792"/>
      <c r="DP7" s="793"/>
      <c r="DQ7" s="791" t="s">
        <v>547</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60</v>
      </c>
      <c r="R8" s="779"/>
      <c r="S8" s="779"/>
      <c r="T8" s="779"/>
      <c r="U8" s="779"/>
      <c r="V8" s="779">
        <v>53</v>
      </c>
      <c r="W8" s="779"/>
      <c r="X8" s="779"/>
      <c r="Y8" s="779"/>
      <c r="Z8" s="779"/>
      <c r="AA8" s="779">
        <v>7</v>
      </c>
      <c r="AB8" s="779"/>
      <c r="AC8" s="779"/>
      <c r="AD8" s="779"/>
      <c r="AE8" s="780"/>
      <c r="AF8" s="781">
        <v>7</v>
      </c>
      <c r="AG8" s="782"/>
      <c r="AH8" s="782"/>
      <c r="AI8" s="782"/>
      <c r="AJ8" s="783"/>
      <c r="AK8" s="784" t="s">
        <v>547</v>
      </c>
      <c r="AL8" s="785"/>
      <c r="AM8" s="785"/>
      <c r="AN8" s="785"/>
      <c r="AO8" s="785"/>
      <c r="AP8" s="785" t="s">
        <v>547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553</v>
      </c>
      <c r="BT8" s="789"/>
      <c r="BU8" s="789"/>
      <c r="BV8" s="789"/>
      <c r="BW8" s="789"/>
      <c r="BX8" s="789"/>
      <c r="BY8" s="789"/>
      <c r="BZ8" s="789"/>
      <c r="CA8" s="789"/>
      <c r="CB8" s="789"/>
      <c r="CC8" s="789"/>
      <c r="CD8" s="789"/>
      <c r="CE8" s="789"/>
      <c r="CF8" s="789"/>
      <c r="CG8" s="790"/>
      <c r="CH8" s="801">
        <v>3</v>
      </c>
      <c r="CI8" s="802"/>
      <c r="CJ8" s="802"/>
      <c r="CK8" s="802"/>
      <c r="CL8" s="803"/>
      <c r="CM8" s="801">
        <v>-438</v>
      </c>
      <c r="CN8" s="802"/>
      <c r="CO8" s="802"/>
      <c r="CP8" s="802"/>
      <c r="CQ8" s="803"/>
      <c r="CR8" s="801">
        <v>10</v>
      </c>
      <c r="CS8" s="802"/>
      <c r="CT8" s="802"/>
      <c r="CU8" s="802"/>
      <c r="CV8" s="803"/>
      <c r="CW8" s="801" t="s">
        <v>547</v>
      </c>
      <c r="CX8" s="802"/>
      <c r="CY8" s="802"/>
      <c r="CZ8" s="802"/>
      <c r="DA8" s="803"/>
      <c r="DB8" s="801" t="s">
        <v>547</v>
      </c>
      <c r="DC8" s="802"/>
      <c r="DD8" s="802"/>
      <c r="DE8" s="802"/>
      <c r="DF8" s="803"/>
      <c r="DG8" s="801" t="s">
        <v>547</v>
      </c>
      <c r="DH8" s="802"/>
      <c r="DI8" s="802"/>
      <c r="DJ8" s="802"/>
      <c r="DK8" s="803"/>
      <c r="DL8" s="801" t="s">
        <v>547</v>
      </c>
      <c r="DM8" s="802"/>
      <c r="DN8" s="802"/>
      <c r="DO8" s="802"/>
      <c r="DP8" s="803"/>
      <c r="DQ8" s="801" t="s">
        <v>547</v>
      </c>
      <c r="DR8" s="802"/>
      <c r="DS8" s="802"/>
      <c r="DT8" s="802"/>
      <c r="DU8" s="803"/>
      <c r="DV8" s="804"/>
      <c r="DW8" s="805"/>
      <c r="DX8" s="805"/>
      <c r="DY8" s="805"/>
      <c r="DZ8" s="806"/>
      <c r="EA8" s="207"/>
    </row>
    <row r="9" spans="1:131" s="208" customFormat="1" ht="26.25" customHeight="1">
      <c r="A9" s="214">
        <v>3</v>
      </c>
      <c r="B9" s="775" t="s">
        <v>368</v>
      </c>
      <c r="C9" s="776"/>
      <c r="D9" s="776"/>
      <c r="E9" s="776"/>
      <c r="F9" s="776"/>
      <c r="G9" s="776"/>
      <c r="H9" s="776"/>
      <c r="I9" s="776"/>
      <c r="J9" s="776"/>
      <c r="K9" s="776"/>
      <c r="L9" s="776"/>
      <c r="M9" s="776"/>
      <c r="N9" s="776"/>
      <c r="O9" s="776"/>
      <c r="P9" s="777"/>
      <c r="Q9" s="778">
        <v>24</v>
      </c>
      <c r="R9" s="779"/>
      <c r="S9" s="779"/>
      <c r="T9" s="779"/>
      <c r="U9" s="779"/>
      <c r="V9" s="779">
        <v>19</v>
      </c>
      <c r="W9" s="779"/>
      <c r="X9" s="779"/>
      <c r="Y9" s="779"/>
      <c r="Z9" s="779"/>
      <c r="AA9" s="779">
        <v>5</v>
      </c>
      <c r="AB9" s="779"/>
      <c r="AC9" s="779"/>
      <c r="AD9" s="779"/>
      <c r="AE9" s="780"/>
      <c r="AF9" s="781">
        <v>5</v>
      </c>
      <c r="AG9" s="782"/>
      <c r="AH9" s="782"/>
      <c r="AI9" s="782"/>
      <c r="AJ9" s="783"/>
      <c r="AK9" s="784" t="s">
        <v>547</v>
      </c>
      <c r="AL9" s="785"/>
      <c r="AM9" s="785"/>
      <c r="AN9" s="785"/>
      <c r="AO9" s="785"/>
      <c r="AP9" s="785" t="s">
        <v>547</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t="s">
        <v>369</v>
      </c>
      <c r="C10" s="776"/>
      <c r="D10" s="776"/>
      <c r="E10" s="776"/>
      <c r="F10" s="776"/>
      <c r="G10" s="776"/>
      <c r="H10" s="776"/>
      <c r="I10" s="776"/>
      <c r="J10" s="776"/>
      <c r="K10" s="776"/>
      <c r="L10" s="776"/>
      <c r="M10" s="776"/>
      <c r="N10" s="776"/>
      <c r="O10" s="776"/>
      <c r="P10" s="777"/>
      <c r="Q10" s="778">
        <v>103</v>
      </c>
      <c r="R10" s="779"/>
      <c r="S10" s="779"/>
      <c r="T10" s="779"/>
      <c r="U10" s="779"/>
      <c r="V10" s="779">
        <v>103</v>
      </c>
      <c r="W10" s="779"/>
      <c r="X10" s="779"/>
      <c r="Y10" s="779"/>
      <c r="Z10" s="779"/>
      <c r="AA10" s="779">
        <v>1</v>
      </c>
      <c r="AB10" s="779"/>
      <c r="AC10" s="779"/>
      <c r="AD10" s="779"/>
      <c r="AE10" s="780"/>
      <c r="AF10" s="781">
        <v>1</v>
      </c>
      <c r="AG10" s="782"/>
      <c r="AH10" s="782"/>
      <c r="AI10" s="782"/>
      <c r="AJ10" s="783"/>
      <c r="AK10" s="784" t="s">
        <v>547</v>
      </c>
      <c r="AL10" s="785"/>
      <c r="AM10" s="785"/>
      <c r="AN10" s="785"/>
      <c r="AO10" s="785"/>
      <c r="AP10" s="785" t="s">
        <v>547</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12065</v>
      </c>
      <c r="R23" s="814"/>
      <c r="S23" s="814"/>
      <c r="T23" s="814"/>
      <c r="U23" s="814"/>
      <c r="V23" s="814">
        <v>11318</v>
      </c>
      <c r="W23" s="814"/>
      <c r="X23" s="814"/>
      <c r="Y23" s="814"/>
      <c r="Z23" s="814"/>
      <c r="AA23" s="814">
        <v>748</v>
      </c>
      <c r="AB23" s="814"/>
      <c r="AC23" s="814"/>
      <c r="AD23" s="814"/>
      <c r="AE23" s="815"/>
      <c r="AF23" s="816">
        <v>574</v>
      </c>
      <c r="AG23" s="814"/>
      <c r="AH23" s="814"/>
      <c r="AI23" s="814"/>
      <c r="AJ23" s="817"/>
      <c r="AK23" s="818"/>
      <c r="AL23" s="819"/>
      <c r="AM23" s="819"/>
      <c r="AN23" s="819"/>
      <c r="AO23" s="819"/>
      <c r="AP23" s="814">
        <v>14325</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2">
        <v>2395</v>
      </c>
      <c r="R28" s="843"/>
      <c r="S28" s="843"/>
      <c r="T28" s="843"/>
      <c r="U28" s="843"/>
      <c r="V28" s="843">
        <v>2302</v>
      </c>
      <c r="W28" s="843"/>
      <c r="X28" s="843"/>
      <c r="Y28" s="843"/>
      <c r="Z28" s="843"/>
      <c r="AA28" s="843">
        <v>93</v>
      </c>
      <c r="AB28" s="843"/>
      <c r="AC28" s="843"/>
      <c r="AD28" s="843"/>
      <c r="AE28" s="844"/>
      <c r="AF28" s="845">
        <v>93</v>
      </c>
      <c r="AG28" s="843"/>
      <c r="AH28" s="843"/>
      <c r="AI28" s="843"/>
      <c r="AJ28" s="846"/>
      <c r="AK28" s="847">
        <v>148</v>
      </c>
      <c r="AL28" s="838"/>
      <c r="AM28" s="838"/>
      <c r="AN28" s="838"/>
      <c r="AO28" s="838"/>
      <c r="AP28" s="838" t="s">
        <v>546</v>
      </c>
      <c r="AQ28" s="838"/>
      <c r="AR28" s="838"/>
      <c r="AS28" s="838"/>
      <c r="AT28" s="838"/>
      <c r="AU28" s="838" t="s">
        <v>546</v>
      </c>
      <c r="AV28" s="838"/>
      <c r="AW28" s="838"/>
      <c r="AX28" s="838"/>
      <c r="AY28" s="838"/>
      <c r="AZ28" s="839" t="s">
        <v>554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442</v>
      </c>
      <c r="R29" s="779"/>
      <c r="S29" s="779"/>
      <c r="T29" s="779"/>
      <c r="U29" s="779"/>
      <c r="V29" s="779">
        <v>412</v>
      </c>
      <c r="W29" s="779"/>
      <c r="X29" s="779"/>
      <c r="Y29" s="779"/>
      <c r="Z29" s="779"/>
      <c r="AA29" s="779">
        <v>30</v>
      </c>
      <c r="AB29" s="779"/>
      <c r="AC29" s="779"/>
      <c r="AD29" s="779"/>
      <c r="AE29" s="780"/>
      <c r="AF29" s="781">
        <v>30</v>
      </c>
      <c r="AG29" s="782"/>
      <c r="AH29" s="782"/>
      <c r="AI29" s="782"/>
      <c r="AJ29" s="783"/>
      <c r="AK29" s="850">
        <v>53</v>
      </c>
      <c r="AL29" s="851"/>
      <c r="AM29" s="851"/>
      <c r="AN29" s="851"/>
      <c r="AO29" s="851"/>
      <c r="AP29" s="851">
        <v>49</v>
      </c>
      <c r="AQ29" s="851"/>
      <c r="AR29" s="851"/>
      <c r="AS29" s="851"/>
      <c r="AT29" s="851"/>
      <c r="AU29" s="851">
        <v>29</v>
      </c>
      <c r="AV29" s="851"/>
      <c r="AW29" s="851"/>
      <c r="AX29" s="851"/>
      <c r="AY29" s="851"/>
      <c r="AZ29" s="852" t="s">
        <v>554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1297</v>
      </c>
      <c r="R30" s="779"/>
      <c r="S30" s="779"/>
      <c r="T30" s="779"/>
      <c r="U30" s="779"/>
      <c r="V30" s="779">
        <v>1261</v>
      </c>
      <c r="W30" s="779"/>
      <c r="X30" s="779"/>
      <c r="Y30" s="779"/>
      <c r="Z30" s="779"/>
      <c r="AA30" s="779">
        <v>36</v>
      </c>
      <c r="AB30" s="779"/>
      <c r="AC30" s="779"/>
      <c r="AD30" s="779"/>
      <c r="AE30" s="780"/>
      <c r="AF30" s="781">
        <v>36</v>
      </c>
      <c r="AG30" s="782"/>
      <c r="AH30" s="782"/>
      <c r="AI30" s="782"/>
      <c r="AJ30" s="783"/>
      <c r="AK30" s="850" t="s">
        <v>547</v>
      </c>
      <c r="AL30" s="851"/>
      <c r="AM30" s="851"/>
      <c r="AN30" s="851"/>
      <c r="AO30" s="851"/>
      <c r="AP30" s="851" t="s">
        <v>547</v>
      </c>
      <c r="AQ30" s="851"/>
      <c r="AR30" s="851"/>
      <c r="AS30" s="851"/>
      <c r="AT30" s="851"/>
      <c r="AU30" s="851" t="s">
        <v>547</v>
      </c>
      <c r="AV30" s="851"/>
      <c r="AW30" s="851"/>
      <c r="AX30" s="851"/>
      <c r="AY30" s="851"/>
      <c r="AZ30" s="852" t="s">
        <v>554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131</v>
      </c>
      <c r="R31" s="779"/>
      <c r="S31" s="779"/>
      <c r="T31" s="779"/>
      <c r="U31" s="779"/>
      <c r="V31" s="779">
        <v>131</v>
      </c>
      <c r="W31" s="779"/>
      <c r="X31" s="779"/>
      <c r="Y31" s="779"/>
      <c r="Z31" s="779"/>
      <c r="AA31" s="779">
        <v>0</v>
      </c>
      <c r="AB31" s="779"/>
      <c r="AC31" s="779"/>
      <c r="AD31" s="779"/>
      <c r="AE31" s="780"/>
      <c r="AF31" s="781">
        <v>0</v>
      </c>
      <c r="AG31" s="782"/>
      <c r="AH31" s="782"/>
      <c r="AI31" s="782"/>
      <c r="AJ31" s="783"/>
      <c r="AK31" s="850" t="s">
        <v>547</v>
      </c>
      <c r="AL31" s="851"/>
      <c r="AM31" s="851"/>
      <c r="AN31" s="851"/>
      <c r="AO31" s="851"/>
      <c r="AP31" s="851" t="s">
        <v>548</v>
      </c>
      <c r="AQ31" s="851"/>
      <c r="AR31" s="851"/>
      <c r="AS31" s="851"/>
      <c r="AT31" s="851"/>
      <c r="AU31" s="851" t="s">
        <v>547</v>
      </c>
      <c r="AV31" s="851"/>
      <c r="AW31" s="851"/>
      <c r="AX31" s="851"/>
      <c r="AY31" s="851"/>
      <c r="AZ31" s="852" t="s">
        <v>554</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5</v>
      </c>
      <c r="R32" s="779"/>
      <c r="S32" s="779"/>
      <c r="T32" s="779"/>
      <c r="U32" s="779"/>
      <c r="V32" s="779">
        <v>5</v>
      </c>
      <c r="W32" s="779"/>
      <c r="X32" s="779"/>
      <c r="Y32" s="779"/>
      <c r="Z32" s="779"/>
      <c r="AA32" s="779" t="s">
        <v>547</v>
      </c>
      <c r="AB32" s="779"/>
      <c r="AC32" s="779"/>
      <c r="AD32" s="779"/>
      <c r="AE32" s="780"/>
      <c r="AF32" s="781" t="s">
        <v>113</v>
      </c>
      <c r="AG32" s="782"/>
      <c r="AH32" s="782"/>
      <c r="AI32" s="782"/>
      <c r="AJ32" s="783"/>
      <c r="AK32" s="850">
        <v>5</v>
      </c>
      <c r="AL32" s="851"/>
      <c r="AM32" s="851"/>
      <c r="AN32" s="851"/>
      <c r="AO32" s="851"/>
      <c r="AP32" s="851" t="s">
        <v>547</v>
      </c>
      <c r="AQ32" s="851"/>
      <c r="AR32" s="851"/>
      <c r="AS32" s="851"/>
      <c r="AT32" s="851"/>
      <c r="AU32" s="851" t="s">
        <v>547</v>
      </c>
      <c r="AV32" s="851"/>
      <c r="AW32" s="851"/>
      <c r="AX32" s="851"/>
      <c r="AY32" s="851"/>
      <c r="AZ32" s="852" t="s">
        <v>554</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560</v>
      </c>
      <c r="R33" s="779"/>
      <c r="S33" s="779"/>
      <c r="T33" s="779"/>
      <c r="U33" s="779"/>
      <c r="V33" s="779">
        <v>518</v>
      </c>
      <c r="W33" s="779"/>
      <c r="X33" s="779"/>
      <c r="Y33" s="779"/>
      <c r="Z33" s="779"/>
      <c r="AA33" s="779">
        <v>42</v>
      </c>
      <c r="AB33" s="779"/>
      <c r="AC33" s="779"/>
      <c r="AD33" s="779"/>
      <c r="AE33" s="780"/>
      <c r="AF33" s="781">
        <v>42</v>
      </c>
      <c r="AG33" s="782"/>
      <c r="AH33" s="782"/>
      <c r="AI33" s="782"/>
      <c r="AJ33" s="783"/>
      <c r="AK33" s="850" t="s">
        <v>554</v>
      </c>
      <c r="AL33" s="851"/>
      <c r="AM33" s="851"/>
      <c r="AN33" s="851"/>
      <c r="AO33" s="851"/>
      <c r="AP33" s="851">
        <v>1306</v>
      </c>
      <c r="AQ33" s="851"/>
      <c r="AR33" s="851"/>
      <c r="AS33" s="851"/>
      <c r="AT33" s="851"/>
      <c r="AU33" s="851">
        <v>653</v>
      </c>
      <c r="AV33" s="851"/>
      <c r="AW33" s="851"/>
      <c r="AX33" s="851"/>
      <c r="AY33" s="851"/>
      <c r="AZ33" s="852" t="s">
        <v>547</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390</v>
      </c>
      <c r="C34" s="776"/>
      <c r="D34" s="776"/>
      <c r="E34" s="776"/>
      <c r="F34" s="776"/>
      <c r="G34" s="776"/>
      <c r="H34" s="776"/>
      <c r="I34" s="776"/>
      <c r="J34" s="776"/>
      <c r="K34" s="776"/>
      <c r="L34" s="776"/>
      <c r="M34" s="776"/>
      <c r="N34" s="776"/>
      <c r="O34" s="776"/>
      <c r="P34" s="777"/>
      <c r="Q34" s="778">
        <v>13</v>
      </c>
      <c r="R34" s="779"/>
      <c r="S34" s="779"/>
      <c r="T34" s="779"/>
      <c r="U34" s="779"/>
      <c r="V34" s="779">
        <v>7</v>
      </c>
      <c r="W34" s="779"/>
      <c r="X34" s="779"/>
      <c r="Y34" s="779"/>
      <c r="Z34" s="779"/>
      <c r="AA34" s="779">
        <v>6</v>
      </c>
      <c r="AB34" s="779"/>
      <c r="AC34" s="779"/>
      <c r="AD34" s="779"/>
      <c r="AE34" s="780"/>
      <c r="AF34" s="781">
        <v>5</v>
      </c>
      <c r="AG34" s="782"/>
      <c r="AH34" s="782"/>
      <c r="AI34" s="782"/>
      <c r="AJ34" s="783"/>
      <c r="AK34" s="850" t="s">
        <v>548</v>
      </c>
      <c r="AL34" s="851"/>
      <c r="AM34" s="851"/>
      <c r="AN34" s="851"/>
      <c r="AO34" s="851"/>
      <c r="AP34" s="851" t="s">
        <v>547</v>
      </c>
      <c r="AQ34" s="851"/>
      <c r="AR34" s="851"/>
      <c r="AS34" s="851"/>
      <c r="AT34" s="851"/>
      <c r="AU34" s="851" t="s">
        <v>547</v>
      </c>
      <c r="AV34" s="851"/>
      <c r="AW34" s="851"/>
      <c r="AX34" s="851"/>
      <c r="AY34" s="851"/>
      <c r="AZ34" s="852" t="s">
        <v>547</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391</v>
      </c>
      <c r="C35" s="776"/>
      <c r="D35" s="776"/>
      <c r="E35" s="776"/>
      <c r="F35" s="776"/>
      <c r="G35" s="776"/>
      <c r="H35" s="776"/>
      <c r="I35" s="776"/>
      <c r="J35" s="776"/>
      <c r="K35" s="776"/>
      <c r="L35" s="776"/>
      <c r="M35" s="776"/>
      <c r="N35" s="776"/>
      <c r="O35" s="776"/>
      <c r="P35" s="777"/>
      <c r="Q35" s="778">
        <v>62</v>
      </c>
      <c r="R35" s="779"/>
      <c r="S35" s="779"/>
      <c r="T35" s="779"/>
      <c r="U35" s="779"/>
      <c r="V35" s="779">
        <v>59</v>
      </c>
      <c r="W35" s="779"/>
      <c r="X35" s="779"/>
      <c r="Y35" s="779"/>
      <c r="Z35" s="779"/>
      <c r="AA35" s="779">
        <v>3</v>
      </c>
      <c r="AB35" s="779"/>
      <c r="AC35" s="779"/>
      <c r="AD35" s="779"/>
      <c r="AE35" s="780"/>
      <c r="AF35" s="781">
        <v>3</v>
      </c>
      <c r="AG35" s="782"/>
      <c r="AH35" s="782"/>
      <c r="AI35" s="782"/>
      <c r="AJ35" s="783"/>
      <c r="AK35" s="850" t="s">
        <v>554</v>
      </c>
      <c r="AL35" s="851"/>
      <c r="AM35" s="851"/>
      <c r="AN35" s="851"/>
      <c r="AO35" s="851"/>
      <c r="AP35" s="851">
        <v>213</v>
      </c>
      <c r="AQ35" s="851"/>
      <c r="AR35" s="851"/>
      <c r="AS35" s="851"/>
      <c r="AT35" s="851"/>
      <c r="AU35" s="851">
        <v>213</v>
      </c>
      <c r="AV35" s="851"/>
      <c r="AW35" s="851"/>
      <c r="AX35" s="851"/>
      <c r="AY35" s="851"/>
      <c r="AZ35" s="852" t="s">
        <v>547</v>
      </c>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392</v>
      </c>
      <c r="C36" s="776"/>
      <c r="D36" s="776"/>
      <c r="E36" s="776"/>
      <c r="F36" s="776"/>
      <c r="G36" s="776"/>
      <c r="H36" s="776"/>
      <c r="I36" s="776"/>
      <c r="J36" s="776"/>
      <c r="K36" s="776"/>
      <c r="L36" s="776"/>
      <c r="M36" s="776"/>
      <c r="N36" s="776"/>
      <c r="O36" s="776"/>
      <c r="P36" s="777"/>
      <c r="Q36" s="778">
        <v>41</v>
      </c>
      <c r="R36" s="779"/>
      <c r="S36" s="779"/>
      <c r="T36" s="779"/>
      <c r="U36" s="779"/>
      <c r="V36" s="779">
        <v>40</v>
      </c>
      <c r="W36" s="779"/>
      <c r="X36" s="779"/>
      <c r="Y36" s="779"/>
      <c r="Z36" s="779"/>
      <c r="AA36" s="779">
        <v>1</v>
      </c>
      <c r="AB36" s="779"/>
      <c r="AC36" s="779"/>
      <c r="AD36" s="779"/>
      <c r="AE36" s="780"/>
      <c r="AF36" s="781">
        <v>1</v>
      </c>
      <c r="AG36" s="782"/>
      <c r="AH36" s="782"/>
      <c r="AI36" s="782"/>
      <c r="AJ36" s="783"/>
      <c r="AK36" s="850" t="s">
        <v>554</v>
      </c>
      <c r="AL36" s="851"/>
      <c r="AM36" s="851"/>
      <c r="AN36" s="851"/>
      <c r="AO36" s="851"/>
      <c r="AP36" s="851">
        <v>186</v>
      </c>
      <c r="AQ36" s="851"/>
      <c r="AR36" s="851"/>
      <c r="AS36" s="851"/>
      <c r="AT36" s="851"/>
      <c r="AU36" s="851">
        <v>186</v>
      </c>
      <c r="AV36" s="851"/>
      <c r="AW36" s="851"/>
      <c r="AX36" s="851"/>
      <c r="AY36" s="851"/>
      <c r="AZ36" s="852" t="s">
        <v>547</v>
      </c>
      <c r="BA36" s="852"/>
      <c r="BB36" s="852"/>
      <c r="BC36" s="852"/>
      <c r="BD36" s="852"/>
      <c r="BE36" s="848" t="s">
        <v>389</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393</v>
      </c>
      <c r="C37" s="776"/>
      <c r="D37" s="776"/>
      <c r="E37" s="776"/>
      <c r="F37" s="776"/>
      <c r="G37" s="776"/>
      <c r="H37" s="776"/>
      <c r="I37" s="776"/>
      <c r="J37" s="776"/>
      <c r="K37" s="776"/>
      <c r="L37" s="776"/>
      <c r="M37" s="776"/>
      <c r="N37" s="776"/>
      <c r="O37" s="776"/>
      <c r="P37" s="777"/>
      <c r="Q37" s="778">
        <v>47</v>
      </c>
      <c r="R37" s="779"/>
      <c r="S37" s="779"/>
      <c r="T37" s="779"/>
      <c r="U37" s="779"/>
      <c r="V37" s="779">
        <v>45</v>
      </c>
      <c r="W37" s="779"/>
      <c r="X37" s="779"/>
      <c r="Y37" s="779"/>
      <c r="Z37" s="779"/>
      <c r="AA37" s="779">
        <v>2</v>
      </c>
      <c r="AB37" s="779"/>
      <c r="AC37" s="779"/>
      <c r="AD37" s="779"/>
      <c r="AE37" s="780"/>
      <c r="AF37" s="781">
        <v>1</v>
      </c>
      <c r="AG37" s="782"/>
      <c r="AH37" s="782"/>
      <c r="AI37" s="782"/>
      <c r="AJ37" s="783"/>
      <c r="AK37" s="850" t="s">
        <v>554</v>
      </c>
      <c r="AL37" s="851"/>
      <c r="AM37" s="851"/>
      <c r="AN37" s="851"/>
      <c r="AO37" s="851"/>
      <c r="AP37" s="851">
        <v>69</v>
      </c>
      <c r="AQ37" s="851"/>
      <c r="AR37" s="851"/>
      <c r="AS37" s="851"/>
      <c r="AT37" s="851"/>
      <c r="AU37" s="851">
        <v>69</v>
      </c>
      <c r="AV37" s="851"/>
      <c r="AW37" s="851"/>
      <c r="AX37" s="851"/>
      <c r="AY37" s="851"/>
      <c r="AZ37" s="852" t="s">
        <v>547</v>
      </c>
      <c r="BA37" s="852"/>
      <c r="BB37" s="852"/>
      <c r="BC37" s="852"/>
      <c r="BD37" s="852"/>
      <c r="BE37" s="848" t="s">
        <v>389</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394</v>
      </c>
      <c r="C38" s="776"/>
      <c r="D38" s="776"/>
      <c r="E38" s="776"/>
      <c r="F38" s="776"/>
      <c r="G38" s="776"/>
      <c r="H38" s="776"/>
      <c r="I38" s="776"/>
      <c r="J38" s="776"/>
      <c r="K38" s="776"/>
      <c r="L38" s="776"/>
      <c r="M38" s="776"/>
      <c r="N38" s="776"/>
      <c r="O38" s="776"/>
      <c r="P38" s="777"/>
      <c r="Q38" s="778">
        <v>161</v>
      </c>
      <c r="R38" s="779"/>
      <c r="S38" s="779"/>
      <c r="T38" s="779"/>
      <c r="U38" s="779"/>
      <c r="V38" s="779">
        <v>85</v>
      </c>
      <c r="W38" s="779"/>
      <c r="X38" s="779"/>
      <c r="Y38" s="779"/>
      <c r="Z38" s="779"/>
      <c r="AA38" s="779">
        <v>76</v>
      </c>
      <c r="AB38" s="779"/>
      <c r="AC38" s="779"/>
      <c r="AD38" s="779"/>
      <c r="AE38" s="780"/>
      <c r="AF38" s="781">
        <v>75</v>
      </c>
      <c r="AG38" s="782"/>
      <c r="AH38" s="782"/>
      <c r="AI38" s="782"/>
      <c r="AJ38" s="783"/>
      <c r="AK38" s="850" t="s">
        <v>548</v>
      </c>
      <c r="AL38" s="851"/>
      <c r="AM38" s="851"/>
      <c r="AN38" s="851"/>
      <c r="AO38" s="851"/>
      <c r="AP38" s="851" t="s">
        <v>547</v>
      </c>
      <c r="AQ38" s="851"/>
      <c r="AR38" s="851"/>
      <c r="AS38" s="851"/>
      <c r="AT38" s="851"/>
      <c r="AU38" s="851" t="s">
        <v>547</v>
      </c>
      <c r="AV38" s="851"/>
      <c r="AW38" s="851"/>
      <c r="AX38" s="851"/>
      <c r="AY38" s="851"/>
      <c r="AZ38" s="852" t="s">
        <v>547</v>
      </c>
      <c r="BA38" s="852"/>
      <c r="BB38" s="852"/>
      <c r="BC38" s="852"/>
      <c r="BD38" s="852"/>
      <c r="BE38" s="848" t="s">
        <v>389</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287</v>
      </c>
      <c r="AG63" s="862"/>
      <c r="AH63" s="862"/>
      <c r="AI63" s="862"/>
      <c r="AJ63" s="863"/>
      <c r="AK63" s="864"/>
      <c r="AL63" s="859"/>
      <c r="AM63" s="859"/>
      <c r="AN63" s="859"/>
      <c r="AO63" s="859"/>
      <c r="AP63" s="862">
        <v>1823</v>
      </c>
      <c r="AQ63" s="862"/>
      <c r="AR63" s="862"/>
      <c r="AS63" s="862"/>
      <c r="AT63" s="862"/>
      <c r="AU63" s="862">
        <v>1150</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398</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399</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92" t="s">
        <v>543</v>
      </c>
      <c r="C68" s="893"/>
      <c r="D68" s="893"/>
      <c r="E68" s="893"/>
      <c r="F68" s="893"/>
      <c r="G68" s="893"/>
      <c r="H68" s="893"/>
      <c r="I68" s="893"/>
      <c r="J68" s="893"/>
      <c r="K68" s="893"/>
      <c r="L68" s="893"/>
      <c r="M68" s="893"/>
      <c r="N68" s="893"/>
      <c r="O68" s="893"/>
      <c r="P68" s="894"/>
      <c r="Q68" s="895">
        <v>1103</v>
      </c>
      <c r="R68" s="887"/>
      <c r="S68" s="887"/>
      <c r="T68" s="887"/>
      <c r="U68" s="888"/>
      <c r="V68" s="886">
        <v>878</v>
      </c>
      <c r="W68" s="887"/>
      <c r="X68" s="887"/>
      <c r="Y68" s="887"/>
      <c r="Z68" s="888"/>
      <c r="AA68" s="886">
        <v>224</v>
      </c>
      <c r="AB68" s="887"/>
      <c r="AC68" s="887"/>
      <c r="AD68" s="887"/>
      <c r="AE68" s="888"/>
      <c r="AF68" s="886">
        <v>21</v>
      </c>
      <c r="AG68" s="887"/>
      <c r="AH68" s="887"/>
      <c r="AI68" s="887"/>
      <c r="AJ68" s="888"/>
      <c r="AK68" s="886" t="s">
        <v>556</v>
      </c>
      <c r="AL68" s="887"/>
      <c r="AM68" s="887"/>
      <c r="AN68" s="887"/>
      <c r="AO68" s="888"/>
      <c r="AP68" s="886">
        <v>417</v>
      </c>
      <c r="AQ68" s="887"/>
      <c r="AR68" s="887"/>
      <c r="AS68" s="887"/>
      <c r="AT68" s="888"/>
      <c r="AU68" s="886">
        <v>26</v>
      </c>
      <c r="AV68" s="887"/>
      <c r="AW68" s="887"/>
      <c r="AX68" s="887"/>
      <c r="AY68" s="888"/>
      <c r="AZ68" s="889"/>
      <c r="BA68" s="890"/>
      <c r="BB68" s="890"/>
      <c r="BC68" s="890"/>
      <c r="BD68" s="891"/>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6" t="s">
        <v>551</v>
      </c>
      <c r="C69" s="897"/>
      <c r="D69" s="897"/>
      <c r="E69" s="897"/>
      <c r="F69" s="897"/>
      <c r="G69" s="897"/>
      <c r="H69" s="897"/>
      <c r="I69" s="897"/>
      <c r="J69" s="897"/>
      <c r="K69" s="897"/>
      <c r="L69" s="897"/>
      <c r="M69" s="897"/>
      <c r="N69" s="897"/>
      <c r="O69" s="897"/>
      <c r="P69" s="898"/>
      <c r="Q69" s="899">
        <v>492</v>
      </c>
      <c r="R69" s="851"/>
      <c r="S69" s="851"/>
      <c r="T69" s="851"/>
      <c r="U69" s="851"/>
      <c r="V69" s="851">
        <v>486</v>
      </c>
      <c r="W69" s="851"/>
      <c r="X69" s="851"/>
      <c r="Y69" s="851"/>
      <c r="Z69" s="851"/>
      <c r="AA69" s="851">
        <v>6</v>
      </c>
      <c r="AB69" s="851"/>
      <c r="AC69" s="851"/>
      <c r="AD69" s="851"/>
      <c r="AE69" s="851"/>
      <c r="AF69" s="851">
        <v>6</v>
      </c>
      <c r="AG69" s="851"/>
      <c r="AH69" s="851"/>
      <c r="AI69" s="851"/>
      <c r="AJ69" s="851"/>
      <c r="AK69" s="851" t="s">
        <v>556</v>
      </c>
      <c r="AL69" s="851"/>
      <c r="AM69" s="851"/>
      <c r="AN69" s="851"/>
      <c r="AO69" s="851"/>
      <c r="AP69" s="851">
        <v>370</v>
      </c>
      <c r="AQ69" s="851"/>
      <c r="AR69" s="851"/>
      <c r="AS69" s="851"/>
      <c r="AT69" s="851"/>
      <c r="AU69" s="851">
        <v>140</v>
      </c>
      <c r="AV69" s="851"/>
      <c r="AW69" s="851"/>
      <c r="AX69" s="851"/>
      <c r="AY69" s="851"/>
      <c r="AZ69" s="900"/>
      <c r="BA69" s="900"/>
      <c r="BB69" s="900"/>
      <c r="BC69" s="900"/>
      <c r="BD69" s="901"/>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6" t="s">
        <v>544</v>
      </c>
      <c r="C70" s="897"/>
      <c r="D70" s="897"/>
      <c r="E70" s="897"/>
      <c r="F70" s="897"/>
      <c r="G70" s="897"/>
      <c r="H70" s="897"/>
      <c r="I70" s="897"/>
      <c r="J70" s="897"/>
      <c r="K70" s="897"/>
      <c r="L70" s="897"/>
      <c r="M70" s="897"/>
      <c r="N70" s="897"/>
      <c r="O70" s="897"/>
      <c r="P70" s="898"/>
      <c r="Q70" s="899">
        <v>1973</v>
      </c>
      <c r="R70" s="851"/>
      <c r="S70" s="851"/>
      <c r="T70" s="851"/>
      <c r="U70" s="851"/>
      <c r="V70" s="851">
        <v>1969</v>
      </c>
      <c r="W70" s="851"/>
      <c r="X70" s="851"/>
      <c r="Y70" s="851"/>
      <c r="Z70" s="851"/>
      <c r="AA70" s="851">
        <v>4</v>
      </c>
      <c r="AB70" s="851"/>
      <c r="AC70" s="851"/>
      <c r="AD70" s="851"/>
      <c r="AE70" s="851"/>
      <c r="AF70" s="851">
        <v>4</v>
      </c>
      <c r="AG70" s="851"/>
      <c r="AH70" s="851"/>
      <c r="AI70" s="851"/>
      <c r="AJ70" s="851"/>
      <c r="AK70" s="851">
        <v>0</v>
      </c>
      <c r="AL70" s="851"/>
      <c r="AM70" s="851"/>
      <c r="AN70" s="851"/>
      <c r="AO70" s="851"/>
      <c r="AP70" s="851" t="s">
        <v>556</v>
      </c>
      <c r="AQ70" s="851"/>
      <c r="AR70" s="851"/>
      <c r="AS70" s="851"/>
      <c r="AT70" s="851"/>
      <c r="AU70" s="851" t="s">
        <v>547</v>
      </c>
      <c r="AV70" s="851"/>
      <c r="AW70" s="851"/>
      <c r="AX70" s="851"/>
      <c r="AY70" s="851"/>
      <c r="AZ70" s="900" t="s">
        <v>549</v>
      </c>
      <c r="BA70" s="900"/>
      <c r="BB70" s="900"/>
      <c r="BC70" s="900"/>
      <c r="BD70" s="901"/>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6" t="s">
        <v>544</v>
      </c>
      <c r="C71" s="897"/>
      <c r="D71" s="897"/>
      <c r="E71" s="897"/>
      <c r="F71" s="897"/>
      <c r="G71" s="897"/>
      <c r="H71" s="897"/>
      <c r="I71" s="897"/>
      <c r="J71" s="897"/>
      <c r="K71" s="897"/>
      <c r="L71" s="897"/>
      <c r="M71" s="897"/>
      <c r="N71" s="897"/>
      <c r="O71" s="897"/>
      <c r="P71" s="898"/>
      <c r="Q71" s="899">
        <v>277097</v>
      </c>
      <c r="R71" s="851"/>
      <c r="S71" s="851"/>
      <c r="T71" s="851"/>
      <c r="U71" s="851"/>
      <c r="V71" s="851">
        <v>265172</v>
      </c>
      <c r="W71" s="851"/>
      <c r="X71" s="851"/>
      <c r="Y71" s="851"/>
      <c r="Z71" s="851"/>
      <c r="AA71" s="851">
        <v>11924</v>
      </c>
      <c r="AB71" s="851"/>
      <c r="AC71" s="851"/>
      <c r="AD71" s="851"/>
      <c r="AE71" s="851"/>
      <c r="AF71" s="851">
        <v>11924</v>
      </c>
      <c r="AG71" s="851"/>
      <c r="AH71" s="851"/>
      <c r="AI71" s="851"/>
      <c r="AJ71" s="851"/>
      <c r="AK71" s="851">
        <v>1891</v>
      </c>
      <c r="AL71" s="851"/>
      <c r="AM71" s="851"/>
      <c r="AN71" s="851"/>
      <c r="AO71" s="851"/>
      <c r="AP71" s="851" t="s">
        <v>556</v>
      </c>
      <c r="AQ71" s="851"/>
      <c r="AR71" s="851"/>
      <c r="AS71" s="851"/>
      <c r="AT71" s="851"/>
      <c r="AU71" s="851" t="s">
        <v>547</v>
      </c>
      <c r="AV71" s="851"/>
      <c r="AW71" s="851"/>
      <c r="AX71" s="851"/>
      <c r="AY71" s="851"/>
      <c r="AZ71" s="900" t="s">
        <v>550</v>
      </c>
      <c r="BA71" s="900"/>
      <c r="BB71" s="900"/>
      <c r="BC71" s="900"/>
      <c r="BD71" s="901"/>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6" t="s">
        <v>545</v>
      </c>
      <c r="C72" s="897"/>
      <c r="D72" s="897"/>
      <c r="E72" s="897"/>
      <c r="F72" s="897"/>
      <c r="G72" s="897"/>
      <c r="H72" s="897"/>
      <c r="I72" s="897"/>
      <c r="J72" s="897"/>
      <c r="K72" s="897"/>
      <c r="L72" s="897"/>
      <c r="M72" s="897"/>
      <c r="N72" s="897"/>
      <c r="O72" s="897"/>
      <c r="P72" s="898"/>
      <c r="Q72" s="899">
        <v>14254</v>
      </c>
      <c r="R72" s="851"/>
      <c r="S72" s="851"/>
      <c r="T72" s="851"/>
      <c r="U72" s="851"/>
      <c r="V72" s="851">
        <v>12809</v>
      </c>
      <c r="W72" s="851"/>
      <c r="X72" s="851"/>
      <c r="Y72" s="851"/>
      <c r="Z72" s="851"/>
      <c r="AA72" s="851">
        <v>1445</v>
      </c>
      <c r="AB72" s="851"/>
      <c r="AC72" s="851"/>
      <c r="AD72" s="851"/>
      <c r="AE72" s="851"/>
      <c r="AF72" s="851">
        <v>1445</v>
      </c>
      <c r="AG72" s="851"/>
      <c r="AH72" s="851"/>
      <c r="AI72" s="851"/>
      <c r="AJ72" s="851"/>
      <c r="AK72" s="851">
        <v>310</v>
      </c>
      <c r="AL72" s="851"/>
      <c r="AM72" s="851"/>
      <c r="AN72" s="851"/>
      <c r="AO72" s="851"/>
      <c r="AP72" s="851" t="s">
        <v>556</v>
      </c>
      <c r="AQ72" s="851"/>
      <c r="AR72" s="851"/>
      <c r="AS72" s="851"/>
      <c r="AT72" s="851"/>
      <c r="AU72" s="851" t="s">
        <v>547</v>
      </c>
      <c r="AV72" s="851"/>
      <c r="AW72" s="851"/>
      <c r="AX72" s="851"/>
      <c r="AY72" s="851"/>
      <c r="AZ72" s="900"/>
      <c r="BA72" s="900"/>
      <c r="BB72" s="900"/>
      <c r="BC72" s="900"/>
      <c r="BD72" s="901"/>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6"/>
      <c r="C73" s="897"/>
      <c r="D73" s="897"/>
      <c r="E73" s="897"/>
      <c r="F73" s="897"/>
      <c r="G73" s="897"/>
      <c r="H73" s="897"/>
      <c r="I73" s="897"/>
      <c r="J73" s="897"/>
      <c r="K73" s="897"/>
      <c r="L73" s="897"/>
      <c r="M73" s="897"/>
      <c r="N73" s="897"/>
      <c r="O73" s="897"/>
      <c r="P73" s="898"/>
      <c r="Q73" s="899"/>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900"/>
      <c r="BA73" s="900"/>
      <c r="BB73" s="900"/>
      <c r="BC73" s="900"/>
      <c r="BD73" s="901"/>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6"/>
      <c r="C74" s="897"/>
      <c r="D74" s="897"/>
      <c r="E74" s="897"/>
      <c r="F74" s="897"/>
      <c r="G74" s="897"/>
      <c r="H74" s="897"/>
      <c r="I74" s="897"/>
      <c r="J74" s="897"/>
      <c r="K74" s="897"/>
      <c r="L74" s="897"/>
      <c r="M74" s="897"/>
      <c r="N74" s="897"/>
      <c r="O74" s="897"/>
      <c r="P74" s="898"/>
      <c r="Q74" s="902"/>
      <c r="R74" s="903"/>
      <c r="S74" s="903"/>
      <c r="T74" s="903"/>
      <c r="U74" s="850"/>
      <c r="V74" s="904"/>
      <c r="W74" s="903"/>
      <c r="X74" s="903"/>
      <c r="Y74" s="903"/>
      <c r="Z74" s="850"/>
      <c r="AA74" s="904"/>
      <c r="AB74" s="903"/>
      <c r="AC74" s="903"/>
      <c r="AD74" s="903"/>
      <c r="AE74" s="850"/>
      <c r="AF74" s="904"/>
      <c r="AG74" s="903"/>
      <c r="AH74" s="903"/>
      <c r="AI74" s="903"/>
      <c r="AJ74" s="850"/>
      <c r="AK74" s="904"/>
      <c r="AL74" s="903"/>
      <c r="AM74" s="903"/>
      <c r="AN74" s="903"/>
      <c r="AO74" s="850"/>
      <c r="AP74" s="904"/>
      <c r="AQ74" s="903"/>
      <c r="AR74" s="903"/>
      <c r="AS74" s="903"/>
      <c r="AT74" s="850"/>
      <c r="AU74" s="904"/>
      <c r="AV74" s="903"/>
      <c r="AW74" s="903"/>
      <c r="AX74" s="903"/>
      <c r="AY74" s="850"/>
      <c r="AZ74" s="905"/>
      <c r="BA74" s="906"/>
      <c r="BB74" s="906"/>
      <c r="BC74" s="906"/>
      <c r="BD74" s="907"/>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6"/>
      <c r="C75" s="897"/>
      <c r="D75" s="897"/>
      <c r="E75" s="897"/>
      <c r="F75" s="897"/>
      <c r="G75" s="897"/>
      <c r="H75" s="897"/>
      <c r="I75" s="897"/>
      <c r="J75" s="897"/>
      <c r="K75" s="897"/>
      <c r="L75" s="897"/>
      <c r="M75" s="897"/>
      <c r="N75" s="897"/>
      <c r="O75" s="897"/>
      <c r="P75" s="898"/>
      <c r="Q75" s="902"/>
      <c r="R75" s="903"/>
      <c r="S75" s="903"/>
      <c r="T75" s="903"/>
      <c r="U75" s="850"/>
      <c r="V75" s="904"/>
      <c r="W75" s="903"/>
      <c r="X75" s="903"/>
      <c r="Y75" s="903"/>
      <c r="Z75" s="850"/>
      <c r="AA75" s="904"/>
      <c r="AB75" s="903"/>
      <c r="AC75" s="903"/>
      <c r="AD75" s="903"/>
      <c r="AE75" s="850"/>
      <c r="AF75" s="904"/>
      <c r="AG75" s="903"/>
      <c r="AH75" s="903"/>
      <c r="AI75" s="903"/>
      <c r="AJ75" s="850"/>
      <c r="AK75" s="904"/>
      <c r="AL75" s="903"/>
      <c r="AM75" s="903"/>
      <c r="AN75" s="903"/>
      <c r="AO75" s="850"/>
      <c r="AP75" s="904"/>
      <c r="AQ75" s="903"/>
      <c r="AR75" s="903"/>
      <c r="AS75" s="903"/>
      <c r="AT75" s="850"/>
      <c r="AU75" s="904"/>
      <c r="AV75" s="903"/>
      <c r="AW75" s="903"/>
      <c r="AX75" s="903"/>
      <c r="AY75" s="850"/>
      <c r="AZ75" s="905"/>
      <c r="BA75" s="906"/>
      <c r="BB75" s="906"/>
      <c r="BC75" s="906"/>
      <c r="BD75" s="907"/>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6"/>
      <c r="C76" s="897"/>
      <c r="D76" s="897"/>
      <c r="E76" s="897"/>
      <c r="F76" s="897"/>
      <c r="G76" s="897"/>
      <c r="H76" s="897"/>
      <c r="I76" s="897"/>
      <c r="J76" s="897"/>
      <c r="K76" s="897"/>
      <c r="L76" s="897"/>
      <c r="M76" s="897"/>
      <c r="N76" s="897"/>
      <c r="O76" s="897"/>
      <c r="P76" s="898"/>
      <c r="Q76" s="902"/>
      <c r="R76" s="903"/>
      <c r="S76" s="903"/>
      <c r="T76" s="903"/>
      <c r="U76" s="850"/>
      <c r="V76" s="904"/>
      <c r="W76" s="903"/>
      <c r="X76" s="903"/>
      <c r="Y76" s="903"/>
      <c r="Z76" s="850"/>
      <c r="AA76" s="904"/>
      <c r="AB76" s="903"/>
      <c r="AC76" s="903"/>
      <c r="AD76" s="903"/>
      <c r="AE76" s="850"/>
      <c r="AF76" s="904"/>
      <c r="AG76" s="903"/>
      <c r="AH76" s="903"/>
      <c r="AI76" s="903"/>
      <c r="AJ76" s="850"/>
      <c r="AK76" s="904"/>
      <c r="AL76" s="903"/>
      <c r="AM76" s="903"/>
      <c r="AN76" s="903"/>
      <c r="AO76" s="850"/>
      <c r="AP76" s="904"/>
      <c r="AQ76" s="903"/>
      <c r="AR76" s="903"/>
      <c r="AS76" s="903"/>
      <c r="AT76" s="850"/>
      <c r="AU76" s="904"/>
      <c r="AV76" s="903"/>
      <c r="AW76" s="903"/>
      <c r="AX76" s="903"/>
      <c r="AY76" s="850"/>
      <c r="AZ76" s="905"/>
      <c r="BA76" s="906"/>
      <c r="BB76" s="906"/>
      <c r="BC76" s="906"/>
      <c r="BD76" s="907"/>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6"/>
      <c r="C77" s="897"/>
      <c r="D77" s="897"/>
      <c r="E77" s="897"/>
      <c r="F77" s="897"/>
      <c r="G77" s="897"/>
      <c r="H77" s="897"/>
      <c r="I77" s="897"/>
      <c r="J77" s="897"/>
      <c r="K77" s="897"/>
      <c r="L77" s="897"/>
      <c r="M77" s="897"/>
      <c r="N77" s="897"/>
      <c r="O77" s="897"/>
      <c r="P77" s="898"/>
      <c r="Q77" s="902"/>
      <c r="R77" s="903"/>
      <c r="S77" s="903"/>
      <c r="T77" s="903"/>
      <c r="U77" s="850"/>
      <c r="V77" s="904"/>
      <c r="W77" s="903"/>
      <c r="X77" s="903"/>
      <c r="Y77" s="903"/>
      <c r="Z77" s="850"/>
      <c r="AA77" s="904"/>
      <c r="AB77" s="903"/>
      <c r="AC77" s="903"/>
      <c r="AD77" s="903"/>
      <c r="AE77" s="850"/>
      <c r="AF77" s="904"/>
      <c r="AG77" s="903"/>
      <c r="AH77" s="903"/>
      <c r="AI77" s="903"/>
      <c r="AJ77" s="850"/>
      <c r="AK77" s="904"/>
      <c r="AL77" s="903"/>
      <c r="AM77" s="903"/>
      <c r="AN77" s="903"/>
      <c r="AO77" s="850"/>
      <c r="AP77" s="904"/>
      <c r="AQ77" s="903"/>
      <c r="AR77" s="903"/>
      <c r="AS77" s="903"/>
      <c r="AT77" s="850"/>
      <c r="AU77" s="904"/>
      <c r="AV77" s="903"/>
      <c r="AW77" s="903"/>
      <c r="AX77" s="903"/>
      <c r="AY77" s="850"/>
      <c r="AZ77" s="905"/>
      <c r="BA77" s="906"/>
      <c r="BB77" s="906"/>
      <c r="BC77" s="906"/>
      <c r="BD77" s="907"/>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6"/>
      <c r="C78" s="897"/>
      <c r="D78" s="897"/>
      <c r="E78" s="897"/>
      <c r="F78" s="897"/>
      <c r="G78" s="897"/>
      <c r="H78" s="897"/>
      <c r="I78" s="897"/>
      <c r="J78" s="897"/>
      <c r="K78" s="897"/>
      <c r="L78" s="897"/>
      <c r="M78" s="897"/>
      <c r="N78" s="897"/>
      <c r="O78" s="897"/>
      <c r="P78" s="898"/>
      <c r="Q78" s="902"/>
      <c r="R78" s="903"/>
      <c r="S78" s="903"/>
      <c r="T78" s="903"/>
      <c r="U78" s="850"/>
      <c r="V78" s="904"/>
      <c r="W78" s="903"/>
      <c r="X78" s="903"/>
      <c r="Y78" s="903"/>
      <c r="Z78" s="850"/>
      <c r="AA78" s="904"/>
      <c r="AB78" s="903"/>
      <c r="AC78" s="903"/>
      <c r="AD78" s="903"/>
      <c r="AE78" s="850"/>
      <c r="AF78" s="904"/>
      <c r="AG78" s="903"/>
      <c r="AH78" s="903"/>
      <c r="AI78" s="903"/>
      <c r="AJ78" s="850"/>
      <c r="AK78" s="904"/>
      <c r="AL78" s="903"/>
      <c r="AM78" s="903"/>
      <c r="AN78" s="903"/>
      <c r="AO78" s="850"/>
      <c r="AP78" s="904"/>
      <c r="AQ78" s="903"/>
      <c r="AR78" s="903"/>
      <c r="AS78" s="903"/>
      <c r="AT78" s="850"/>
      <c r="AU78" s="904"/>
      <c r="AV78" s="903"/>
      <c r="AW78" s="903"/>
      <c r="AX78" s="903"/>
      <c r="AY78" s="850"/>
      <c r="AZ78" s="905"/>
      <c r="BA78" s="906"/>
      <c r="BB78" s="906"/>
      <c r="BC78" s="906"/>
      <c r="BD78" s="907"/>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6"/>
      <c r="C79" s="897"/>
      <c r="D79" s="897"/>
      <c r="E79" s="897"/>
      <c r="F79" s="897"/>
      <c r="G79" s="897"/>
      <c r="H79" s="897"/>
      <c r="I79" s="897"/>
      <c r="J79" s="897"/>
      <c r="K79" s="897"/>
      <c r="L79" s="897"/>
      <c r="M79" s="897"/>
      <c r="N79" s="897"/>
      <c r="O79" s="897"/>
      <c r="P79" s="898"/>
      <c r="Q79" s="899"/>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900"/>
      <c r="BA79" s="900"/>
      <c r="BB79" s="900"/>
      <c r="BC79" s="900"/>
      <c r="BD79" s="901"/>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6"/>
      <c r="C80" s="897"/>
      <c r="D80" s="897"/>
      <c r="E80" s="897"/>
      <c r="F80" s="897"/>
      <c r="G80" s="897"/>
      <c r="H80" s="897"/>
      <c r="I80" s="897"/>
      <c r="J80" s="897"/>
      <c r="K80" s="897"/>
      <c r="L80" s="897"/>
      <c r="M80" s="897"/>
      <c r="N80" s="897"/>
      <c r="O80" s="897"/>
      <c r="P80" s="898"/>
      <c r="Q80" s="899"/>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900"/>
      <c r="BA80" s="900"/>
      <c r="BB80" s="900"/>
      <c r="BC80" s="900"/>
      <c r="BD80" s="901"/>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6"/>
      <c r="C81" s="897"/>
      <c r="D81" s="897"/>
      <c r="E81" s="897"/>
      <c r="F81" s="897"/>
      <c r="G81" s="897"/>
      <c r="H81" s="897"/>
      <c r="I81" s="897"/>
      <c r="J81" s="897"/>
      <c r="K81" s="897"/>
      <c r="L81" s="897"/>
      <c r="M81" s="897"/>
      <c r="N81" s="897"/>
      <c r="O81" s="897"/>
      <c r="P81" s="898"/>
      <c r="Q81" s="899"/>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00"/>
      <c r="BA81" s="900"/>
      <c r="BB81" s="900"/>
      <c r="BC81" s="900"/>
      <c r="BD81" s="901"/>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6"/>
      <c r="C82" s="897"/>
      <c r="D82" s="897"/>
      <c r="E82" s="897"/>
      <c r="F82" s="897"/>
      <c r="G82" s="897"/>
      <c r="H82" s="897"/>
      <c r="I82" s="897"/>
      <c r="J82" s="897"/>
      <c r="K82" s="897"/>
      <c r="L82" s="897"/>
      <c r="M82" s="897"/>
      <c r="N82" s="897"/>
      <c r="O82" s="897"/>
      <c r="P82" s="898"/>
      <c r="Q82" s="899"/>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00"/>
      <c r="BA82" s="900"/>
      <c r="BB82" s="900"/>
      <c r="BC82" s="900"/>
      <c r="BD82" s="901"/>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6"/>
      <c r="C83" s="897"/>
      <c r="D83" s="897"/>
      <c r="E83" s="897"/>
      <c r="F83" s="897"/>
      <c r="G83" s="897"/>
      <c r="H83" s="897"/>
      <c r="I83" s="897"/>
      <c r="J83" s="897"/>
      <c r="K83" s="897"/>
      <c r="L83" s="897"/>
      <c r="M83" s="897"/>
      <c r="N83" s="897"/>
      <c r="O83" s="897"/>
      <c r="P83" s="898"/>
      <c r="Q83" s="899"/>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0"/>
      <c r="BA83" s="900"/>
      <c r="BB83" s="900"/>
      <c r="BC83" s="900"/>
      <c r="BD83" s="901"/>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6"/>
      <c r="C84" s="897"/>
      <c r="D84" s="897"/>
      <c r="E84" s="897"/>
      <c r="F84" s="897"/>
      <c r="G84" s="897"/>
      <c r="H84" s="897"/>
      <c r="I84" s="897"/>
      <c r="J84" s="897"/>
      <c r="K84" s="897"/>
      <c r="L84" s="897"/>
      <c r="M84" s="897"/>
      <c r="N84" s="897"/>
      <c r="O84" s="897"/>
      <c r="P84" s="898"/>
      <c r="Q84" s="899"/>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0"/>
      <c r="BA84" s="900"/>
      <c r="BB84" s="900"/>
      <c r="BC84" s="900"/>
      <c r="BD84" s="901"/>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6"/>
      <c r="C85" s="897"/>
      <c r="D85" s="897"/>
      <c r="E85" s="897"/>
      <c r="F85" s="897"/>
      <c r="G85" s="897"/>
      <c r="H85" s="897"/>
      <c r="I85" s="897"/>
      <c r="J85" s="897"/>
      <c r="K85" s="897"/>
      <c r="L85" s="897"/>
      <c r="M85" s="897"/>
      <c r="N85" s="897"/>
      <c r="O85" s="897"/>
      <c r="P85" s="898"/>
      <c r="Q85" s="899"/>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0"/>
      <c r="BA85" s="900"/>
      <c r="BB85" s="900"/>
      <c r="BC85" s="900"/>
      <c r="BD85" s="901"/>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6"/>
      <c r="C86" s="897"/>
      <c r="D86" s="897"/>
      <c r="E86" s="897"/>
      <c r="F86" s="897"/>
      <c r="G86" s="897"/>
      <c r="H86" s="897"/>
      <c r="I86" s="897"/>
      <c r="J86" s="897"/>
      <c r="K86" s="897"/>
      <c r="L86" s="897"/>
      <c r="M86" s="897"/>
      <c r="N86" s="897"/>
      <c r="O86" s="897"/>
      <c r="P86" s="898"/>
      <c r="Q86" s="899"/>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0"/>
      <c r="BA86" s="900"/>
      <c r="BB86" s="900"/>
      <c r="BC86" s="900"/>
      <c r="BD86" s="901"/>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13400</v>
      </c>
      <c r="AG88" s="862"/>
      <c r="AH88" s="862"/>
      <c r="AI88" s="862"/>
      <c r="AJ88" s="862"/>
      <c r="AK88" s="859"/>
      <c r="AL88" s="859"/>
      <c r="AM88" s="859"/>
      <c r="AN88" s="859"/>
      <c r="AO88" s="859"/>
      <c r="AP88" s="862">
        <v>787</v>
      </c>
      <c r="AQ88" s="862"/>
      <c r="AR88" s="862"/>
      <c r="AS88" s="862"/>
      <c r="AT88" s="862"/>
      <c r="AU88" s="862">
        <v>166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401</v>
      </c>
      <c r="BS102" s="811"/>
      <c r="BT102" s="811"/>
      <c r="BU102" s="811"/>
      <c r="BV102" s="811"/>
      <c r="BW102" s="811"/>
      <c r="BX102" s="811"/>
      <c r="BY102" s="811"/>
      <c r="BZ102" s="811"/>
      <c r="CA102" s="811"/>
      <c r="CB102" s="811"/>
      <c r="CC102" s="811"/>
      <c r="CD102" s="811"/>
      <c r="CE102" s="811"/>
      <c r="CF102" s="811"/>
      <c r="CG102" s="812"/>
      <c r="CH102" s="915"/>
      <c r="CI102" s="916"/>
      <c r="CJ102" s="916"/>
      <c r="CK102" s="916"/>
      <c r="CL102" s="917"/>
      <c r="CM102" s="915"/>
      <c r="CN102" s="916"/>
      <c r="CO102" s="916"/>
      <c r="CP102" s="916"/>
      <c r="CQ102" s="917"/>
      <c r="CR102" s="918">
        <v>20</v>
      </c>
      <c r="CS102" s="870"/>
      <c r="CT102" s="870"/>
      <c r="CU102" s="870"/>
      <c r="CV102" s="919"/>
      <c r="CW102" s="918">
        <v>21</v>
      </c>
      <c r="CX102" s="870"/>
      <c r="CY102" s="870"/>
      <c r="CZ102" s="870"/>
      <c r="DA102" s="919"/>
      <c r="DB102" s="918" t="s">
        <v>554</v>
      </c>
      <c r="DC102" s="870"/>
      <c r="DD102" s="870"/>
      <c r="DE102" s="870"/>
      <c r="DF102" s="919"/>
      <c r="DG102" s="918" t="s">
        <v>555</v>
      </c>
      <c r="DH102" s="870"/>
      <c r="DI102" s="870"/>
      <c r="DJ102" s="870"/>
      <c r="DK102" s="919"/>
      <c r="DL102" s="918" t="s">
        <v>554</v>
      </c>
      <c r="DM102" s="870"/>
      <c r="DN102" s="870"/>
      <c r="DO102" s="870"/>
      <c r="DP102" s="919"/>
      <c r="DQ102" s="918" t="s">
        <v>554</v>
      </c>
      <c r="DR102" s="870"/>
      <c r="DS102" s="870"/>
      <c r="DT102" s="870"/>
      <c r="DU102" s="919"/>
      <c r="DV102" s="942"/>
      <c r="DW102" s="943"/>
      <c r="DX102" s="943"/>
      <c r="DY102" s="943"/>
      <c r="DZ102" s="94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5" t="s">
        <v>402</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6" t="s">
        <v>403</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7" t="s">
        <v>406</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407</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199" customFormat="1" ht="26.25" customHeight="1">
      <c r="A109" s="940" t="s">
        <v>408</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409</v>
      </c>
      <c r="AB109" s="921"/>
      <c r="AC109" s="921"/>
      <c r="AD109" s="921"/>
      <c r="AE109" s="922"/>
      <c r="AF109" s="920" t="s">
        <v>288</v>
      </c>
      <c r="AG109" s="921"/>
      <c r="AH109" s="921"/>
      <c r="AI109" s="921"/>
      <c r="AJ109" s="922"/>
      <c r="AK109" s="920" t="s">
        <v>287</v>
      </c>
      <c r="AL109" s="921"/>
      <c r="AM109" s="921"/>
      <c r="AN109" s="921"/>
      <c r="AO109" s="922"/>
      <c r="AP109" s="920" t="s">
        <v>410</v>
      </c>
      <c r="AQ109" s="921"/>
      <c r="AR109" s="921"/>
      <c r="AS109" s="921"/>
      <c r="AT109" s="923"/>
      <c r="AU109" s="940" t="s">
        <v>408</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409</v>
      </c>
      <c r="BR109" s="921"/>
      <c r="BS109" s="921"/>
      <c r="BT109" s="921"/>
      <c r="BU109" s="922"/>
      <c r="BV109" s="920" t="s">
        <v>288</v>
      </c>
      <c r="BW109" s="921"/>
      <c r="BX109" s="921"/>
      <c r="BY109" s="921"/>
      <c r="BZ109" s="922"/>
      <c r="CA109" s="920" t="s">
        <v>287</v>
      </c>
      <c r="CB109" s="921"/>
      <c r="CC109" s="921"/>
      <c r="CD109" s="921"/>
      <c r="CE109" s="922"/>
      <c r="CF109" s="941" t="s">
        <v>410</v>
      </c>
      <c r="CG109" s="941"/>
      <c r="CH109" s="941"/>
      <c r="CI109" s="941"/>
      <c r="CJ109" s="941"/>
      <c r="CK109" s="920" t="s">
        <v>411</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409</v>
      </c>
      <c r="DH109" s="921"/>
      <c r="DI109" s="921"/>
      <c r="DJ109" s="921"/>
      <c r="DK109" s="922"/>
      <c r="DL109" s="920" t="s">
        <v>288</v>
      </c>
      <c r="DM109" s="921"/>
      <c r="DN109" s="921"/>
      <c r="DO109" s="921"/>
      <c r="DP109" s="922"/>
      <c r="DQ109" s="920" t="s">
        <v>287</v>
      </c>
      <c r="DR109" s="921"/>
      <c r="DS109" s="921"/>
      <c r="DT109" s="921"/>
      <c r="DU109" s="922"/>
      <c r="DV109" s="920" t="s">
        <v>410</v>
      </c>
      <c r="DW109" s="921"/>
      <c r="DX109" s="921"/>
      <c r="DY109" s="921"/>
      <c r="DZ109" s="923"/>
    </row>
    <row r="110" spans="1:131" s="199" customFormat="1" ht="26.25" customHeight="1">
      <c r="A110" s="924" t="s">
        <v>412</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1537556</v>
      </c>
      <c r="AB110" s="928"/>
      <c r="AC110" s="928"/>
      <c r="AD110" s="928"/>
      <c r="AE110" s="929"/>
      <c r="AF110" s="930">
        <v>1495963</v>
      </c>
      <c r="AG110" s="928"/>
      <c r="AH110" s="928"/>
      <c r="AI110" s="928"/>
      <c r="AJ110" s="929"/>
      <c r="AK110" s="930">
        <v>1457026</v>
      </c>
      <c r="AL110" s="928"/>
      <c r="AM110" s="928"/>
      <c r="AN110" s="928"/>
      <c r="AO110" s="929"/>
      <c r="AP110" s="931">
        <v>33.6</v>
      </c>
      <c r="AQ110" s="932"/>
      <c r="AR110" s="932"/>
      <c r="AS110" s="932"/>
      <c r="AT110" s="933"/>
      <c r="AU110" s="934" t="s">
        <v>61</v>
      </c>
      <c r="AV110" s="935"/>
      <c r="AW110" s="935"/>
      <c r="AX110" s="935"/>
      <c r="AY110" s="935"/>
      <c r="AZ110" s="976" t="s">
        <v>413</v>
      </c>
      <c r="BA110" s="925"/>
      <c r="BB110" s="925"/>
      <c r="BC110" s="925"/>
      <c r="BD110" s="925"/>
      <c r="BE110" s="925"/>
      <c r="BF110" s="925"/>
      <c r="BG110" s="925"/>
      <c r="BH110" s="925"/>
      <c r="BI110" s="925"/>
      <c r="BJ110" s="925"/>
      <c r="BK110" s="925"/>
      <c r="BL110" s="925"/>
      <c r="BM110" s="925"/>
      <c r="BN110" s="925"/>
      <c r="BO110" s="925"/>
      <c r="BP110" s="926"/>
      <c r="BQ110" s="962">
        <v>14204876</v>
      </c>
      <c r="BR110" s="963"/>
      <c r="BS110" s="963"/>
      <c r="BT110" s="963"/>
      <c r="BU110" s="963"/>
      <c r="BV110" s="963">
        <v>14287331</v>
      </c>
      <c r="BW110" s="963"/>
      <c r="BX110" s="963"/>
      <c r="BY110" s="963"/>
      <c r="BZ110" s="963"/>
      <c r="CA110" s="963">
        <v>14324948</v>
      </c>
      <c r="CB110" s="963"/>
      <c r="CC110" s="963"/>
      <c r="CD110" s="963"/>
      <c r="CE110" s="963"/>
      <c r="CF110" s="977">
        <v>330.4</v>
      </c>
      <c r="CG110" s="978"/>
      <c r="CH110" s="978"/>
      <c r="CI110" s="978"/>
      <c r="CJ110" s="978"/>
      <c r="CK110" s="979" t="s">
        <v>414</v>
      </c>
      <c r="CL110" s="980"/>
      <c r="CM110" s="959" t="s">
        <v>415</v>
      </c>
      <c r="CN110" s="960"/>
      <c r="CO110" s="960"/>
      <c r="CP110" s="960"/>
      <c r="CQ110" s="960"/>
      <c r="CR110" s="960"/>
      <c r="CS110" s="960"/>
      <c r="CT110" s="960"/>
      <c r="CU110" s="960"/>
      <c r="CV110" s="960"/>
      <c r="CW110" s="960"/>
      <c r="CX110" s="960"/>
      <c r="CY110" s="960"/>
      <c r="CZ110" s="960"/>
      <c r="DA110" s="960"/>
      <c r="DB110" s="960"/>
      <c r="DC110" s="960"/>
      <c r="DD110" s="960"/>
      <c r="DE110" s="960"/>
      <c r="DF110" s="961"/>
      <c r="DG110" s="962" t="s">
        <v>113</v>
      </c>
      <c r="DH110" s="963"/>
      <c r="DI110" s="963"/>
      <c r="DJ110" s="963"/>
      <c r="DK110" s="963"/>
      <c r="DL110" s="963" t="s">
        <v>113</v>
      </c>
      <c r="DM110" s="963"/>
      <c r="DN110" s="963"/>
      <c r="DO110" s="963"/>
      <c r="DP110" s="963"/>
      <c r="DQ110" s="963" t="s">
        <v>113</v>
      </c>
      <c r="DR110" s="963"/>
      <c r="DS110" s="963"/>
      <c r="DT110" s="963"/>
      <c r="DU110" s="963"/>
      <c r="DV110" s="964" t="s">
        <v>113</v>
      </c>
      <c r="DW110" s="964"/>
      <c r="DX110" s="964"/>
      <c r="DY110" s="964"/>
      <c r="DZ110" s="965"/>
    </row>
    <row r="111" spans="1:131" s="199" customFormat="1" ht="26.25" customHeight="1">
      <c r="A111" s="966" t="s">
        <v>416</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113</v>
      </c>
      <c r="AB111" s="970"/>
      <c r="AC111" s="970"/>
      <c r="AD111" s="970"/>
      <c r="AE111" s="971"/>
      <c r="AF111" s="972" t="s">
        <v>113</v>
      </c>
      <c r="AG111" s="970"/>
      <c r="AH111" s="970"/>
      <c r="AI111" s="970"/>
      <c r="AJ111" s="971"/>
      <c r="AK111" s="972" t="s">
        <v>113</v>
      </c>
      <c r="AL111" s="970"/>
      <c r="AM111" s="970"/>
      <c r="AN111" s="970"/>
      <c r="AO111" s="971"/>
      <c r="AP111" s="973" t="s">
        <v>113</v>
      </c>
      <c r="AQ111" s="974"/>
      <c r="AR111" s="974"/>
      <c r="AS111" s="974"/>
      <c r="AT111" s="975"/>
      <c r="AU111" s="936"/>
      <c r="AV111" s="937"/>
      <c r="AW111" s="937"/>
      <c r="AX111" s="937"/>
      <c r="AY111" s="937"/>
      <c r="AZ111" s="985" t="s">
        <v>417</v>
      </c>
      <c r="BA111" s="986"/>
      <c r="BB111" s="986"/>
      <c r="BC111" s="986"/>
      <c r="BD111" s="986"/>
      <c r="BE111" s="986"/>
      <c r="BF111" s="986"/>
      <c r="BG111" s="986"/>
      <c r="BH111" s="986"/>
      <c r="BI111" s="986"/>
      <c r="BJ111" s="986"/>
      <c r="BK111" s="986"/>
      <c r="BL111" s="986"/>
      <c r="BM111" s="986"/>
      <c r="BN111" s="986"/>
      <c r="BO111" s="986"/>
      <c r="BP111" s="987"/>
      <c r="BQ111" s="955" t="s">
        <v>113</v>
      </c>
      <c r="BR111" s="956"/>
      <c r="BS111" s="956"/>
      <c r="BT111" s="956"/>
      <c r="BU111" s="956"/>
      <c r="BV111" s="956" t="s">
        <v>113</v>
      </c>
      <c r="BW111" s="956"/>
      <c r="BX111" s="956"/>
      <c r="BY111" s="956"/>
      <c r="BZ111" s="956"/>
      <c r="CA111" s="956" t="s">
        <v>113</v>
      </c>
      <c r="CB111" s="956"/>
      <c r="CC111" s="956"/>
      <c r="CD111" s="956"/>
      <c r="CE111" s="956"/>
      <c r="CF111" s="950" t="s">
        <v>113</v>
      </c>
      <c r="CG111" s="951"/>
      <c r="CH111" s="951"/>
      <c r="CI111" s="951"/>
      <c r="CJ111" s="951"/>
      <c r="CK111" s="981"/>
      <c r="CL111" s="982"/>
      <c r="CM111" s="952" t="s">
        <v>418</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113</v>
      </c>
      <c r="DH111" s="956"/>
      <c r="DI111" s="956"/>
      <c r="DJ111" s="956"/>
      <c r="DK111" s="956"/>
      <c r="DL111" s="956" t="s">
        <v>113</v>
      </c>
      <c r="DM111" s="956"/>
      <c r="DN111" s="956"/>
      <c r="DO111" s="956"/>
      <c r="DP111" s="956"/>
      <c r="DQ111" s="956" t="s">
        <v>113</v>
      </c>
      <c r="DR111" s="956"/>
      <c r="DS111" s="956"/>
      <c r="DT111" s="956"/>
      <c r="DU111" s="956"/>
      <c r="DV111" s="957" t="s">
        <v>113</v>
      </c>
      <c r="DW111" s="957"/>
      <c r="DX111" s="957"/>
      <c r="DY111" s="957"/>
      <c r="DZ111" s="958"/>
    </row>
    <row r="112" spans="1:131" s="199" customFormat="1" ht="26.25" customHeight="1">
      <c r="A112" s="988" t="s">
        <v>419</v>
      </c>
      <c r="B112" s="989"/>
      <c r="C112" s="986" t="s">
        <v>420</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994" t="s">
        <v>113</v>
      </c>
      <c r="AB112" s="995"/>
      <c r="AC112" s="995"/>
      <c r="AD112" s="995"/>
      <c r="AE112" s="996"/>
      <c r="AF112" s="997" t="s">
        <v>113</v>
      </c>
      <c r="AG112" s="995"/>
      <c r="AH112" s="995"/>
      <c r="AI112" s="995"/>
      <c r="AJ112" s="996"/>
      <c r="AK112" s="997" t="s">
        <v>113</v>
      </c>
      <c r="AL112" s="995"/>
      <c r="AM112" s="995"/>
      <c r="AN112" s="995"/>
      <c r="AO112" s="996"/>
      <c r="AP112" s="998" t="s">
        <v>113</v>
      </c>
      <c r="AQ112" s="999"/>
      <c r="AR112" s="999"/>
      <c r="AS112" s="999"/>
      <c r="AT112" s="1000"/>
      <c r="AU112" s="936"/>
      <c r="AV112" s="937"/>
      <c r="AW112" s="937"/>
      <c r="AX112" s="937"/>
      <c r="AY112" s="937"/>
      <c r="AZ112" s="985" t="s">
        <v>421</v>
      </c>
      <c r="BA112" s="986"/>
      <c r="BB112" s="986"/>
      <c r="BC112" s="986"/>
      <c r="BD112" s="986"/>
      <c r="BE112" s="986"/>
      <c r="BF112" s="986"/>
      <c r="BG112" s="986"/>
      <c r="BH112" s="986"/>
      <c r="BI112" s="986"/>
      <c r="BJ112" s="986"/>
      <c r="BK112" s="986"/>
      <c r="BL112" s="986"/>
      <c r="BM112" s="986"/>
      <c r="BN112" s="986"/>
      <c r="BO112" s="986"/>
      <c r="BP112" s="987"/>
      <c r="BQ112" s="955">
        <v>1098558</v>
      </c>
      <c r="BR112" s="956"/>
      <c r="BS112" s="956"/>
      <c r="BT112" s="956"/>
      <c r="BU112" s="956"/>
      <c r="BV112" s="956">
        <v>1115122</v>
      </c>
      <c r="BW112" s="956"/>
      <c r="BX112" s="956"/>
      <c r="BY112" s="956"/>
      <c r="BZ112" s="956"/>
      <c r="CA112" s="956">
        <v>1123711</v>
      </c>
      <c r="CB112" s="956"/>
      <c r="CC112" s="956"/>
      <c r="CD112" s="956"/>
      <c r="CE112" s="956"/>
      <c r="CF112" s="950">
        <v>25.9</v>
      </c>
      <c r="CG112" s="951"/>
      <c r="CH112" s="951"/>
      <c r="CI112" s="951"/>
      <c r="CJ112" s="951"/>
      <c r="CK112" s="981"/>
      <c r="CL112" s="982"/>
      <c r="CM112" s="952" t="s">
        <v>422</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113</v>
      </c>
      <c r="DH112" s="956"/>
      <c r="DI112" s="956"/>
      <c r="DJ112" s="956"/>
      <c r="DK112" s="956"/>
      <c r="DL112" s="956" t="s">
        <v>113</v>
      </c>
      <c r="DM112" s="956"/>
      <c r="DN112" s="956"/>
      <c r="DO112" s="956"/>
      <c r="DP112" s="956"/>
      <c r="DQ112" s="956" t="s">
        <v>113</v>
      </c>
      <c r="DR112" s="956"/>
      <c r="DS112" s="956"/>
      <c r="DT112" s="956"/>
      <c r="DU112" s="956"/>
      <c r="DV112" s="957" t="s">
        <v>113</v>
      </c>
      <c r="DW112" s="957"/>
      <c r="DX112" s="957"/>
      <c r="DY112" s="957"/>
      <c r="DZ112" s="958"/>
    </row>
    <row r="113" spans="1:130" s="199" customFormat="1" ht="26.25" customHeight="1">
      <c r="A113" s="990"/>
      <c r="B113" s="991"/>
      <c r="C113" s="986" t="s">
        <v>423</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969">
        <v>71930</v>
      </c>
      <c r="AB113" s="970"/>
      <c r="AC113" s="970"/>
      <c r="AD113" s="970"/>
      <c r="AE113" s="971"/>
      <c r="AF113" s="972">
        <v>82047</v>
      </c>
      <c r="AG113" s="970"/>
      <c r="AH113" s="970"/>
      <c r="AI113" s="970"/>
      <c r="AJ113" s="971"/>
      <c r="AK113" s="972">
        <v>82404</v>
      </c>
      <c r="AL113" s="970"/>
      <c r="AM113" s="970"/>
      <c r="AN113" s="970"/>
      <c r="AO113" s="971"/>
      <c r="AP113" s="973">
        <v>1.9</v>
      </c>
      <c r="AQ113" s="974"/>
      <c r="AR113" s="974"/>
      <c r="AS113" s="974"/>
      <c r="AT113" s="975"/>
      <c r="AU113" s="936"/>
      <c r="AV113" s="937"/>
      <c r="AW113" s="937"/>
      <c r="AX113" s="937"/>
      <c r="AY113" s="937"/>
      <c r="AZ113" s="985" t="s">
        <v>424</v>
      </c>
      <c r="BA113" s="986"/>
      <c r="BB113" s="986"/>
      <c r="BC113" s="986"/>
      <c r="BD113" s="986"/>
      <c r="BE113" s="986"/>
      <c r="BF113" s="986"/>
      <c r="BG113" s="986"/>
      <c r="BH113" s="986"/>
      <c r="BI113" s="986"/>
      <c r="BJ113" s="986"/>
      <c r="BK113" s="986"/>
      <c r="BL113" s="986"/>
      <c r="BM113" s="986"/>
      <c r="BN113" s="986"/>
      <c r="BO113" s="986"/>
      <c r="BP113" s="987"/>
      <c r="BQ113" s="955">
        <v>114993</v>
      </c>
      <c r="BR113" s="956"/>
      <c r="BS113" s="956"/>
      <c r="BT113" s="956"/>
      <c r="BU113" s="956"/>
      <c r="BV113" s="956">
        <v>184676</v>
      </c>
      <c r="BW113" s="956"/>
      <c r="BX113" s="956"/>
      <c r="BY113" s="956"/>
      <c r="BZ113" s="956"/>
      <c r="CA113" s="956">
        <v>166004</v>
      </c>
      <c r="CB113" s="956"/>
      <c r="CC113" s="956"/>
      <c r="CD113" s="956"/>
      <c r="CE113" s="956"/>
      <c r="CF113" s="950">
        <v>3.8</v>
      </c>
      <c r="CG113" s="951"/>
      <c r="CH113" s="951"/>
      <c r="CI113" s="951"/>
      <c r="CJ113" s="951"/>
      <c r="CK113" s="981"/>
      <c r="CL113" s="982"/>
      <c r="CM113" s="952" t="s">
        <v>425</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94" t="s">
        <v>113</v>
      </c>
      <c r="DH113" s="995"/>
      <c r="DI113" s="995"/>
      <c r="DJ113" s="995"/>
      <c r="DK113" s="996"/>
      <c r="DL113" s="997" t="s">
        <v>113</v>
      </c>
      <c r="DM113" s="995"/>
      <c r="DN113" s="995"/>
      <c r="DO113" s="995"/>
      <c r="DP113" s="996"/>
      <c r="DQ113" s="997" t="s">
        <v>113</v>
      </c>
      <c r="DR113" s="995"/>
      <c r="DS113" s="995"/>
      <c r="DT113" s="995"/>
      <c r="DU113" s="996"/>
      <c r="DV113" s="998" t="s">
        <v>113</v>
      </c>
      <c r="DW113" s="999"/>
      <c r="DX113" s="999"/>
      <c r="DY113" s="999"/>
      <c r="DZ113" s="1000"/>
    </row>
    <row r="114" spans="1:130" s="199" customFormat="1" ht="26.25" customHeight="1">
      <c r="A114" s="990"/>
      <c r="B114" s="991"/>
      <c r="C114" s="986" t="s">
        <v>426</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994">
        <v>16062</v>
      </c>
      <c r="AB114" s="995"/>
      <c r="AC114" s="995"/>
      <c r="AD114" s="995"/>
      <c r="AE114" s="996"/>
      <c r="AF114" s="997">
        <v>32879</v>
      </c>
      <c r="AG114" s="995"/>
      <c r="AH114" s="995"/>
      <c r="AI114" s="995"/>
      <c r="AJ114" s="996"/>
      <c r="AK114" s="997">
        <v>36223</v>
      </c>
      <c r="AL114" s="995"/>
      <c r="AM114" s="995"/>
      <c r="AN114" s="995"/>
      <c r="AO114" s="996"/>
      <c r="AP114" s="998">
        <v>0.8</v>
      </c>
      <c r="AQ114" s="999"/>
      <c r="AR114" s="999"/>
      <c r="AS114" s="999"/>
      <c r="AT114" s="1000"/>
      <c r="AU114" s="936"/>
      <c r="AV114" s="937"/>
      <c r="AW114" s="937"/>
      <c r="AX114" s="937"/>
      <c r="AY114" s="937"/>
      <c r="AZ114" s="985" t="s">
        <v>427</v>
      </c>
      <c r="BA114" s="986"/>
      <c r="BB114" s="986"/>
      <c r="BC114" s="986"/>
      <c r="BD114" s="986"/>
      <c r="BE114" s="986"/>
      <c r="BF114" s="986"/>
      <c r="BG114" s="986"/>
      <c r="BH114" s="986"/>
      <c r="BI114" s="986"/>
      <c r="BJ114" s="986"/>
      <c r="BK114" s="986"/>
      <c r="BL114" s="986"/>
      <c r="BM114" s="986"/>
      <c r="BN114" s="986"/>
      <c r="BO114" s="986"/>
      <c r="BP114" s="987"/>
      <c r="BQ114" s="955">
        <v>1012544</v>
      </c>
      <c r="BR114" s="956"/>
      <c r="BS114" s="956"/>
      <c r="BT114" s="956"/>
      <c r="BU114" s="956"/>
      <c r="BV114" s="956">
        <v>1162765</v>
      </c>
      <c r="BW114" s="956"/>
      <c r="BX114" s="956"/>
      <c r="BY114" s="956"/>
      <c r="BZ114" s="956"/>
      <c r="CA114" s="956">
        <v>1101934</v>
      </c>
      <c r="CB114" s="956"/>
      <c r="CC114" s="956"/>
      <c r="CD114" s="956"/>
      <c r="CE114" s="956"/>
      <c r="CF114" s="950">
        <v>25.4</v>
      </c>
      <c r="CG114" s="951"/>
      <c r="CH114" s="951"/>
      <c r="CI114" s="951"/>
      <c r="CJ114" s="951"/>
      <c r="CK114" s="981"/>
      <c r="CL114" s="982"/>
      <c r="CM114" s="952" t="s">
        <v>428</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94" t="s">
        <v>113</v>
      </c>
      <c r="DH114" s="995"/>
      <c r="DI114" s="995"/>
      <c r="DJ114" s="995"/>
      <c r="DK114" s="996"/>
      <c r="DL114" s="997" t="s">
        <v>113</v>
      </c>
      <c r="DM114" s="995"/>
      <c r="DN114" s="995"/>
      <c r="DO114" s="995"/>
      <c r="DP114" s="996"/>
      <c r="DQ114" s="997" t="s">
        <v>113</v>
      </c>
      <c r="DR114" s="995"/>
      <c r="DS114" s="995"/>
      <c r="DT114" s="995"/>
      <c r="DU114" s="996"/>
      <c r="DV114" s="998" t="s">
        <v>113</v>
      </c>
      <c r="DW114" s="999"/>
      <c r="DX114" s="999"/>
      <c r="DY114" s="999"/>
      <c r="DZ114" s="1000"/>
    </row>
    <row r="115" spans="1:130" s="199" customFormat="1" ht="26.25" customHeight="1">
      <c r="A115" s="990"/>
      <c r="B115" s="991"/>
      <c r="C115" s="986" t="s">
        <v>429</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969">
        <v>2596</v>
      </c>
      <c r="AB115" s="970"/>
      <c r="AC115" s="970"/>
      <c r="AD115" s="970"/>
      <c r="AE115" s="971"/>
      <c r="AF115" s="972">
        <v>2104</v>
      </c>
      <c r="AG115" s="970"/>
      <c r="AH115" s="970"/>
      <c r="AI115" s="970"/>
      <c r="AJ115" s="971"/>
      <c r="AK115" s="972">
        <v>1646</v>
      </c>
      <c r="AL115" s="970"/>
      <c r="AM115" s="970"/>
      <c r="AN115" s="970"/>
      <c r="AO115" s="971"/>
      <c r="AP115" s="973">
        <v>0</v>
      </c>
      <c r="AQ115" s="974"/>
      <c r="AR115" s="974"/>
      <c r="AS115" s="974"/>
      <c r="AT115" s="975"/>
      <c r="AU115" s="936"/>
      <c r="AV115" s="937"/>
      <c r="AW115" s="937"/>
      <c r="AX115" s="937"/>
      <c r="AY115" s="937"/>
      <c r="AZ115" s="985" t="s">
        <v>430</v>
      </c>
      <c r="BA115" s="986"/>
      <c r="BB115" s="986"/>
      <c r="BC115" s="986"/>
      <c r="BD115" s="986"/>
      <c r="BE115" s="986"/>
      <c r="BF115" s="986"/>
      <c r="BG115" s="986"/>
      <c r="BH115" s="986"/>
      <c r="BI115" s="986"/>
      <c r="BJ115" s="986"/>
      <c r="BK115" s="986"/>
      <c r="BL115" s="986"/>
      <c r="BM115" s="986"/>
      <c r="BN115" s="986"/>
      <c r="BO115" s="986"/>
      <c r="BP115" s="987"/>
      <c r="BQ115" s="955" t="s">
        <v>113</v>
      </c>
      <c r="BR115" s="956"/>
      <c r="BS115" s="956"/>
      <c r="BT115" s="956"/>
      <c r="BU115" s="956"/>
      <c r="BV115" s="956" t="s">
        <v>113</v>
      </c>
      <c r="BW115" s="956"/>
      <c r="BX115" s="956"/>
      <c r="BY115" s="956"/>
      <c r="BZ115" s="956"/>
      <c r="CA115" s="956" t="s">
        <v>113</v>
      </c>
      <c r="CB115" s="956"/>
      <c r="CC115" s="956"/>
      <c r="CD115" s="956"/>
      <c r="CE115" s="956"/>
      <c r="CF115" s="950" t="s">
        <v>113</v>
      </c>
      <c r="CG115" s="951"/>
      <c r="CH115" s="951"/>
      <c r="CI115" s="951"/>
      <c r="CJ115" s="951"/>
      <c r="CK115" s="981"/>
      <c r="CL115" s="982"/>
      <c r="CM115" s="985" t="s">
        <v>431</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7"/>
      <c r="DG115" s="994" t="s">
        <v>113</v>
      </c>
      <c r="DH115" s="995"/>
      <c r="DI115" s="995"/>
      <c r="DJ115" s="995"/>
      <c r="DK115" s="996"/>
      <c r="DL115" s="997" t="s">
        <v>113</v>
      </c>
      <c r="DM115" s="995"/>
      <c r="DN115" s="995"/>
      <c r="DO115" s="995"/>
      <c r="DP115" s="996"/>
      <c r="DQ115" s="997" t="s">
        <v>113</v>
      </c>
      <c r="DR115" s="995"/>
      <c r="DS115" s="995"/>
      <c r="DT115" s="995"/>
      <c r="DU115" s="996"/>
      <c r="DV115" s="998" t="s">
        <v>113</v>
      </c>
      <c r="DW115" s="999"/>
      <c r="DX115" s="999"/>
      <c r="DY115" s="999"/>
      <c r="DZ115" s="1000"/>
    </row>
    <row r="116" spans="1:130" s="199" customFormat="1" ht="26.25" customHeight="1">
      <c r="A116" s="992"/>
      <c r="B116" s="993"/>
      <c r="C116" s="1001" t="s">
        <v>432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94" t="s">
        <v>113</v>
      </c>
      <c r="AB116" s="995"/>
      <c r="AC116" s="995"/>
      <c r="AD116" s="995"/>
      <c r="AE116" s="996"/>
      <c r="AF116" s="997" t="s">
        <v>113</v>
      </c>
      <c r="AG116" s="995"/>
      <c r="AH116" s="995"/>
      <c r="AI116" s="995"/>
      <c r="AJ116" s="996"/>
      <c r="AK116" s="997" t="s">
        <v>113</v>
      </c>
      <c r="AL116" s="995"/>
      <c r="AM116" s="995"/>
      <c r="AN116" s="995"/>
      <c r="AO116" s="996"/>
      <c r="AP116" s="998" t="s">
        <v>113</v>
      </c>
      <c r="AQ116" s="999"/>
      <c r="AR116" s="999"/>
      <c r="AS116" s="999"/>
      <c r="AT116" s="1000"/>
      <c r="AU116" s="936"/>
      <c r="AV116" s="937"/>
      <c r="AW116" s="937"/>
      <c r="AX116" s="937"/>
      <c r="AY116" s="937"/>
      <c r="AZ116" s="1003" t="s">
        <v>433</v>
      </c>
      <c r="BA116" s="1004"/>
      <c r="BB116" s="1004"/>
      <c r="BC116" s="1004"/>
      <c r="BD116" s="1004"/>
      <c r="BE116" s="1004"/>
      <c r="BF116" s="1004"/>
      <c r="BG116" s="1004"/>
      <c r="BH116" s="1004"/>
      <c r="BI116" s="1004"/>
      <c r="BJ116" s="1004"/>
      <c r="BK116" s="1004"/>
      <c r="BL116" s="1004"/>
      <c r="BM116" s="1004"/>
      <c r="BN116" s="1004"/>
      <c r="BO116" s="1004"/>
      <c r="BP116" s="1005"/>
      <c r="BQ116" s="955" t="s">
        <v>113</v>
      </c>
      <c r="BR116" s="956"/>
      <c r="BS116" s="956"/>
      <c r="BT116" s="956"/>
      <c r="BU116" s="956"/>
      <c r="BV116" s="956" t="s">
        <v>113</v>
      </c>
      <c r="BW116" s="956"/>
      <c r="BX116" s="956"/>
      <c r="BY116" s="956"/>
      <c r="BZ116" s="956"/>
      <c r="CA116" s="956" t="s">
        <v>113</v>
      </c>
      <c r="CB116" s="956"/>
      <c r="CC116" s="956"/>
      <c r="CD116" s="956"/>
      <c r="CE116" s="956"/>
      <c r="CF116" s="950" t="s">
        <v>113</v>
      </c>
      <c r="CG116" s="951"/>
      <c r="CH116" s="951"/>
      <c r="CI116" s="951"/>
      <c r="CJ116" s="951"/>
      <c r="CK116" s="981"/>
      <c r="CL116" s="982"/>
      <c r="CM116" s="952" t="s">
        <v>434</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94" t="s">
        <v>113</v>
      </c>
      <c r="DH116" s="995"/>
      <c r="DI116" s="995"/>
      <c r="DJ116" s="995"/>
      <c r="DK116" s="996"/>
      <c r="DL116" s="997" t="s">
        <v>113</v>
      </c>
      <c r="DM116" s="995"/>
      <c r="DN116" s="995"/>
      <c r="DO116" s="995"/>
      <c r="DP116" s="996"/>
      <c r="DQ116" s="997" t="s">
        <v>113</v>
      </c>
      <c r="DR116" s="995"/>
      <c r="DS116" s="995"/>
      <c r="DT116" s="995"/>
      <c r="DU116" s="996"/>
      <c r="DV116" s="998" t="s">
        <v>113</v>
      </c>
      <c r="DW116" s="999"/>
      <c r="DX116" s="999"/>
      <c r="DY116" s="999"/>
      <c r="DZ116" s="1000"/>
    </row>
    <row r="117" spans="1:130" s="199" customFormat="1" ht="26.25" customHeight="1">
      <c r="A117" s="940" t="s">
        <v>171</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11" t="s">
        <v>435</v>
      </c>
      <c r="Z117" s="922"/>
      <c r="AA117" s="1012">
        <v>1628144</v>
      </c>
      <c r="AB117" s="1013"/>
      <c r="AC117" s="1013"/>
      <c r="AD117" s="1013"/>
      <c r="AE117" s="1014"/>
      <c r="AF117" s="1015">
        <v>1612993</v>
      </c>
      <c r="AG117" s="1013"/>
      <c r="AH117" s="1013"/>
      <c r="AI117" s="1013"/>
      <c r="AJ117" s="1014"/>
      <c r="AK117" s="1015">
        <v>1577299</v>
      </c>
      <c r="AL117" s="1013"/>
      <c r="AM117" s="1013"/>
      <c r="AN117" s="1013"/>
      <c r="AO117" s="1014"/>
      <c r="AP117" s="1016"/>
      <c r="AQ117" s="1017"/>
      <c r="AR117" s="1017"/>
      <c r="AS117" s="1017"/>
      <c r="AT117" s="1018"/>
      <c r="AU117" s="936"/>
      <c r="AV117" s="937"/>
      <c r="AW117" s="937"/>
      <c r="AX117" s="937"/>
      <c r="AY117" s="937"/>
      <c r="AZ117" s="1003" t="s">
        <v>436</v>
      </c>
      <c r="BA117" s="1004"/>
      <c r="BB117" s="1004"/>
      <c r="BC117" s="1004"/>
      <c r="BD117" s="1004"/>
      <c r="BE117" s="1004"/>
      <c r="BF117" s="1004"/>
      <c r="BG117" s="1004"/>
      <c r="BH117" s="1004"/>
      <c r="BI117" s="1004"/>
      <c r="BJ117" s="1004"/>
      <c r="BK117" s="1004"/>
      <c r="BL117" s="1004"/>
      <c r="BM117" s="1004"/>
      <c r="BN117" s="1004"/>
      <c r="BO117" s="1004"/>
      <c r="BP117" s="1005"/>
      <c r="BQ117" s="955" t="s">
        <v>113</v>
      </c>
      <c r="BR117" s="956"/>
      <c r="BS117" s="956"/>
      <c r="BT117" s="956"/>
      <c r="BU117" s="956"/>
      <c r="BV117" s="956" t="s">
        <v>113</v>
      </c>
      <c r="BW117" s="956"/>
      <c r="BX117" s="956"/>
      <c r="BY117" s="956"/>
      <c r="BZ117" s="956"/>
      <c r="CA117" s="956" t="s">
        <v>113</v>
      </c>
      <c r="CB117" s="956"/>
      <c r="CC117" s="956"/>
      <c r="CD117" s="956"/>
      <c r="CE117" s="956"/>
      <c r="CF117" s="950" t="s">
        <v>113</v>
      </c>
      <c r="CG117" s="951"/>
      <c r="CH117" s="951"/>
      <c r="CI117" s="951"/>
      <c r="CJ117" s="951"/>
      <c r="CK117" s="981"/>
      <c r="CL117" s="982"/>
      <c r="CM117" s="952" t="s">
        <v>437</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94" t="s">
        <v>113</v>
      </c>
      <c r="DH117" s="995"/>
      <c r="DI117" s="995"/>
      <c r="DJ117" s="995"/>
      <c r="DK117" s="996"/>
      <c r="DL117" s="997" t="s">
        <v>113</v>
      </c>
      <c r="DM117" s="995"/>
      <c r="DN117" s="995"/>
      <c r="DO117" s="995"/>
      <c r="DP117" s="996"/>
      <c r="DQ117" s="997" t="s">
        <v>113</v>
      </c>
      <c r="DR117" s="995"/>
      <c r="DS117" s="995"/>
      <c r="DT117" s="995"/>
      <c r="DU117" s="996"/>
      <c r="DV117" s="998" t="s">
        <v>113</v>
      </c>
      <c r="DW117" s="999"/>
      <c r="DX117" s="999"/>
      <c r="DY117" s="999"/>
      <c r="DZ117" s="1000"/>
    </row>
    <row r="118" spans="1:130" s="199" customFormat="1" ht="26.25" customHeight="1">
      <c r="A118" s="940" t="s">
        <v>411</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409</v>
      </c>
      <c r="AB118" s="921"/>
      <c r="AC118" s="921"/>
      <c r="AD118" s="921"/>
      <c r="AE118" s="922"/>
      <c r="AF118" s="920" t="s">
        <v>288</v>
      </c>
      <c r="AG118" s="921"/>
      <c r="AH118" s="921"/>
      <c r="AI118" s="921"/>
      <c r="AJ118" s="922"/>
      <c r="AK118" s="920" t="s">
        <v>287</v>
      </c>
      <c r="AL118" s="921"/>
      <c r="AM118" s="921"/>
      <c r="AN118" s="921"/>
      <c r="AO118" s="922"/>
      <c r="AP118" s="1007" t="s">
        <v>410</v>
      </c>
      <c r="AQ118" s="1008"/>
      <c r="AR118" s="1008"/>
      <c r="AS118" s="1008"/>
      <c r="AT118" s="1009"/>
      <c r="AU118" s="936"/>
      <c r="AV118" s="937"/>
      <c r="AW118" s="937"/>
      <c r="AX118" s="937"/>
      <c r="AY118" s="937"/>
      <c r="AZ118" s="1010" t="s">
        <v>438</v>
      </c>
      <c r="BA118" s="1001"/>
      <c r="BB118" s="1001"/>
      <c r="BC118" s="1001"/>
      <c r="BD118" s="1001"/>
      <c r="BE118" s="1001"/>
      <c r="BF118" s="1001"/>
      <c r="BG118" s="1001"/>
      <c r="BH118" s="1001"/>
      <c r="BI118" s="1001"/>
      <c r="BJ118" s="1001"/>
      <c r="BK118" s="1001"/>
      <c r="BL118" s="1001"/>
      <c r="BM118" s="1001"/>
      <c r="BN118" s="1001"/>
      <c r="BO118" s="1001"/>
      <c r="BP118" s="1002"/>
      <c r="BQ118" s="1033" t="s">
        <v>113</v>
      </c>
      <c r="BR118" s="1034"/>
      <c r="BS118" s="1034"/>
      <c r="BT118" s="1034"/>
      <c r="BU118" s="1034"/>
      <c r="BV118" s="1034" t="s">
        <v>113</v>
      </c>
      <c r="BW118" s="1034"/>
      <c r="BX118" s="1034"/>
      <c r="BY118" s="1034"/>
      <c r="BZ118" s="1034"/>
      <c r="CA118" s="1034" t="s">
        <v>113</v>
      </c>
      <c r="CB118" s="1034"/>
      <c r="CC118" s="1034"/>
      <c r="CD118" s="1034"/>
      <c r="CE118" s="1034"/>
      <c r="CF118" s="950" t="s">
        <v>113</v>
      </c>
      <c r="CG118" s="951"/>
      <c r="CH118" s="951"/>
      <c r="CI118" s="951"/>
      <c r="CJ118" s="951"/>
      <c r="CK118" s="981"/>
      <c r="CL118" s="982"/>
      <c r="CM118" s="952" t="s">
        <v>439</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94" t="s">
        <v>113</v>
      </c>
      <c r="DH118" s="995"/>
      <c r="DI118" s="995"/>
      <c r="DJ118" s="995"/>
      <c r="DK118" s="996"/>
      <c r="DL118" s="997" t="s">
        <v>113</v>
      </c>
      <c r="DM118" s="995"/>
      <c r="DN118" s="995"/>
      <c r="DO118" s="995"/>
      <c r="DP118" s="996"/>
      <c r="DQ118" s="997" t="s">
        <v>113</v>
      </c>
      <c r="DR118" s="995"/>
      <c r="DS118" s="995"/>
      <c r="DT118" s="995"/>
      <c r="DU118" s="996"/>
      <c r="DV118" s="998" t="s">
        <v>113</v>
      </c>
      <c r="DW118" s="999"/>
      <c r="DX118" s="999"/>
      <c r="DY118" s="999"/>
      <c r="DZ118" s="1000"/>
    </row>
    <row r="119" spans="1:130" s="199" customFormat="1" ht="26.25" customHeight="1">
      <c r="A119" s="1094" t="s">
        <v>414</v>
      </c>
      <c r="B119" s="980"/>
      <c r="C119" s="959" t="s">
        <v>415</v>
      </c>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1"/>
      <c r="AA119" s="927" t="s">
        <v>113</v>
      </c>
      <c r="AB119" s="928"/>
      <c r="AC119" s="928"/>
      <c r="AD119" s="928"/>
      <c r="AE119" s="929"/>
      <c r="AF119" s="930" t="s">
        <v>113</v>
      </c>
      <c r="AG119" s="928"/>
      <c r="AH119" s="928"/>
      <c r="AI119" s="928"/>
      <c r="AJ119" s="929"/>
      <c r="AK119" s="930" t="s">
        <v>113</v>
      </c>
      <c r="AL119" s="928"/>
      <c r="AM119" s="928"/>
      <c r="AN119" s="928"/>
      <c r="AO119" s="929"/>
      <c r="AP119" s="931" t="s">
        <v>113</v>
      </c>
      <c r="AQ119" s="932"/>
      <c r="AR119" s="932"/>
      <c r="AS119" s="932"/>
      <c r="AT119" s="933"/>
      <c r="AU119" s="938"/>
      <c r="AV119" s="939"/>
      <c r="AW119" s="939"/>
      <c r="AX119" s="939"/>
      <c r="AY119" s="939"/>
      <c r="AZ119" s="230" t="s">
        <v>171</v>
      </c>
      <c r="BA119" s="230"/>
      <c r="BB119" s="230"/>
      <c r="BC119" s="230"/>
      <c r="BD119" s="230"/>
      <c r="BE119" s="230"/>
      <c r="BF119" s="230"/>
      <c r="BG119" s="230"/>
      <c r="BH119" s="230"/>
      <c r="BI119" s="230"/>
      <c r="BJ119" s="230"/>
      <c r="BK119" s="230"/>
      <c r="BL119" s="230"/>
      <c r="BM119" s="230"/>
      <c r="BN119" s="230"/>
      <c r="BO119" s="1011" t="s">
        <v>440</v>
      </c>
      <c r="BP119" s="1042"/>
      <c r="BQ119" s="1033">
        <v>16430971</v>
      </c>
      <c r="BR119" s="1034"/>
      <c r="BS119" s="1034"/>
      <c r="BT119" s="1034"/>
      <c r="BU119" s="1034"/>
      <c r="BV119" s="1034">
        <v>16749894</v>
      </c>
      <c r="BW119" s="1034"/>
      <c r="BX119" s="1034"/>
      <c r="BY119" s="1034"/>
      <c r="BZ119" s="1034"/>
      <c r="CA119" s="1034">
        <v>16716597</v>
      </c>
      <c r="CB119" s="1034"/>
      <c r="CC119" s="1034"/>
      <c r="CD119" s="1034"/>
      <c r="CE119" s="1034"/>
      <c r="CF119" s="1035"/>
      <c r="CG119" s="1036"/>
      <c r="CH119" s="1036"/>
      <c r="CI119" s="1036"/>
      <c r="CJ119" s="1037"/>
      <c r="CK119" s="983"/>
      <c r="CL119" s="984"/>
      <c r="CM119" s="1038" t="s">
        <v>441</v>
      </c>
      <c r="CN119" s="1039"/>
      <c r="CO119" s="1039"/>
      <c r="CP119" s="1039"/>
      <c r="CQ119" s="1039"/>
      <c r="CR119" s="1039"/>
      <c r="CS119" s="1039"/>
      <c r="CT119" s="1039"/>
      <c r="CU119" s="1039"/>
      <c r="CV119" s="1039"/>
      <c r="CW119" s="1039"/>
      <c r="CX119" s="1039"/>
      <c r="CY119" s="1039"/>
      <c r="CZ119" s="1039"/>
      <c r="DA119" s="1039"/>
      <c r="DB119" s="1039"/>
      <c r="DC119" s="1039"/>
      <c r="DD119" s="1039"/>
      <c r="DE119" s="1039"/>
      <c r="DF119" s="1040"/>
      <c r="DG119" s="1041" t="s">
        <v>113</v>
      </c>
      <c r="DH119" s="1020"/>
      <c r="DI119" s="1020"/>
      <c r="DJ119" s="1020"/>
      <c r="DK119" s="1021"/>
      <c r="DL119" s="1019" t="s">
        <v>113</v>
      </c>
      <c r="DM119" s="1020"/>
      <c r="DN119" s="1020"/>
      <c r="DO119" s="1020"/>
      <c r="DP119" s="1021"/>
      <c r="DQ119" s="1019" t="s">
        <v>113</v>
      </c>
      <c r="DR119" s="1020"/>
      <c r="DS119" s="1020"/>
      <c r="DT119" s="1020"/>
      <c r="DU119" s="1021"/>
      <c r="DV119" s="1022" t="s">
        <v>113</v>
      </c>
      <c r="DW119" s="1023"/>
      <c r="DX119" s="1023"/>
      <c r="DY119" s="1023"/>
      <c r="DZ119" s="1024"/>
    </row>
    <row r="120" spans="1:130" s="199" customFormat="1" ht="26.25" customHeight="1">
      <c r="A120" s="1095"/>
      <c r="B120" s="982"/>
      <c r="C120" s="952" t="s">
        <v>418</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94" t="s">
        <v>113</v>
      </c>
      <c r="AB120" s="995"/>
      <c r="AC120" s="995"/>
      <c r="AD120" s="995"/>
      <c r="AE120" s="996"/>
      <c r="AF120" s="997" t="s">
        <v>113</v>
      </c>
      <c r="AG120" s="995"/>
      <c r="AH120" s="995"/>
      <c r="AI120" s="995"/>
      <c r="AJ120" s="996"/>
      <c r="AK120" s="997" t="s">
        <v>113</v>
      </c>
      <c r="AL120" s="995"/>
      <c r="AM120" s="995"/>
      <c r="AN120" s="995"/>
      <c r="AO120" s="996"/>
      <c r="AP120" s="998" t="s">
        <v>113</v>
      </c>
      <c r="AQ120" s="999"/>
      <c r="AR120" s="999"/>
      <c r="AS120" s="999"/>
      <c r="AT120" s="1000"/>
      <c r="AU120" s="1025" t="s">
        <v>442</v>
      </c>
      <c r="AV120" s="1026"/>
      <c r="AW120" s="1026"/>
      <c r="AX120" s="1026"/>
      <c r="AY120" s="1027"/>
      <c r="AZ120" s="976" t="s">
        <v>443</v>
      </c>
      <c r="BA120" s="925"/>
      <c r="BB120" s="925"/>
      <c r="BC120" s="925"/>
      <c r="BD120" s="925"/>
      <c r="BE120" s="925"/>
      <c r="BF120" s="925"/>
      <c r="BG120" s="925"/>
      <c r="BH120" s="925"/>
      <c r="BI120" s="925"/>
      <c r="BJ120" s="925"/>
      <c r="BK120" s="925"/>
      <c r="BL120" s="925"/>
      <c r="BM120" s="925"/>
      <c r="BN120" s="925"/>
      <c r="BO120" s="925"/>
      <c r="BP120" s="926"/>
      <c r="BQ120" s="962">
        <v>4101207</v>
      </c>
      <c r="BR120" s="963"/>
      <c r="BS120" s="963"/>
      <c r="BT120" s="963"/>
      <c r="BU120" s="963"/>
      <c r="BV120" s="963">
        <v>4288439</v>
      </c>
      <c r="BW120" s="963"/>
      <c r="BX120" s="963"/>
      <c r="BY120" s="963"/>
      <c r="BZ120" s="963"/>
      <c r="CA120" s="963">
        <v>4710786</v>
      </c>
      <c r="CB120" s="963"/>
      <c r="CC120" s="963"/>
      <c r="CD120" s="963"/>
      <c r="CE120" s="963"/>
      <c r="CF120" s="977">
        <v>108.7</v>
      </c>
      <c r="CG120" s="978"/>
      <c r="CH120" s="978"/>
      <c r="CI120" s="978"/>
      <c r="CJ120" s="978"/>
      <c r="CK120" s="1043" t="s">
        <v>444</v>
      </c>
      <c r="CL120" s="1044"/>
      <c r="CM120" s="1044"/>
      <c r="CN120" s="1044"/>
      <c r="CO120" s="1045"/>
      <c r="CP120" s="1051" t="s">
        <v>388</v>
      </c>
      <c r="CQ120" s="1052"/>
      <c r="CR120" s="1052"/>
      <c r="CS120" s="1052"/>
      <c r="CT120" s="1052"/>
      <c r="CU120" s="1052"/>
      <c r="CV120" s="1052"/>
      <c r="CW120" s="1052"/>
      <c r="CX120" s="1052"/>
      <c r="CY120" s="1052"/>
      <c r="CZ120" s="1052"/>
      <c r="DA120" s="1052"/>
      <c r="DB120" s="1052"/>
      <c r="DC120" s="1052"/>
      <c r="DD120" s="1052"/>
      <c r="DE120" s="1052"/>
      <c r="DF120" s="1053"/>
      <c r="DG120" s="962">
        <v>498967</v>
      </c>
      <c r="DH120" s="963"/>
      <c r="DI120" s="963"/>
      <c r="DJ120" s="963"/>
      <c r="DK120" s="963"/>
      <c r="DL120" s="963">
        <v>573786</v>
      </c>
      <c r="DM120" s="963"/>
      <c r="DN120" s="963"/>
      <c r="DO120" s="963"/>
      <c r="DP120" s="963"/>
      <c r="DQ120" s="963">
        <v>653059</v>
      </c>
      <c r="DR120" s="963"/>
      <c r="DS120" s="963"/>
      <c r="DT120" s="963"/>
      <c r="DU120" s="963"/>
      <c r="DV120" s="964">
        <v>15.1</v>
      </c>
      <c r="DW120" s="964"/>
      <c r="DX120" s="964"/>
      <c r="DY120" s="964"/>
      <c r="DZ120" s="965"/>
    </row>
    <row r="121" spans="1:130" s="199" customFormat="1" ht="26.25" customHeight="1">
      <c r="A121" s="1095"/>
      <c r="B121" s="982"/>
      <c r="C121" s="1003" t="s">
        <v>445</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94" t="s">
        <v>113</v>
      </c>
      <c r="AB121" s="995"/>
      <c r="AC121" s="995"/>
      <c r="AD121" s="995"/>
      <c r="AE121" s="996"/>
      <c r="AF121" s="997" t="s">
        <v>113</v>
      </c>
      <c r="AG121" s="995"/>
      <c r="AH121" s="995"/>
      <c r="AI121" s="995"/>
      <c r="AJ121" s="996"/>
      <c r="AK121" s="997" t="s">
        <v>113</v>
      </c>
      <c r="AL121" s="995"/>
      <c r="AM121" s="995"/>
      <c r="AN121" s="995"/>
      <c r="AO121" s="996"/>
      <c r="AP121" s="998" t="s">
        <v>113</v>
      </c>
      <c r="AQ121" s="999"/>
      <c r="AR121" s="999"/>
      <c r="AS121" s="999"/>
      <c r="AT121" s="1000"/>
      <c r="AU121" s="1028"/>
      <c r="AV121" s="1029"/>
      <c r="AW121" s="1029"/>
      <c r="AX121" s="1029"/>
      <c r="AY121" s="1030"/>
      <c r="AZ121" s="985" t="s">
        <v>446</v>
      </c>
      <c r="BA121" s="986"/>
      <c r="BB121" s="986"/>
      <c r="BC121" s="986"/>
      <c r="BD121" s="986"/>
      <c r="BE121" s="986"/>
      <c r="BF121" s="986"/>
      <c r="BG121" s="986"/>
      <c r="BH121" s="986"/>
      <c r="BI121" s="986"/>
      <c r="BJ121" s="986"/>
      <c r="BK121" s="986"/>
      <c r="BL121" s="986"/>
      <c r="BM121" s="986"/>
      <c r="BN121" s="986"/>
      <c r="BO121" s="986"/>
      <c r="BP121" s="987"/>
      <c r="BQ121" s="955">
        <v>23087</v>
      </c>
      <c r="BR121" s="956"/>
      <c r="BS121" s="956"/>
      <c r="BT121" s="956"/>
      <c r="BU121" s="956"/>
      <c r="BV121" s="956">
        <v>13495</v>
      </c>
      <c r="BW121" s="956"/>
      <c r="BX121" s="956"/>
      <c r="BY121" s="956"/>
      <c r="BZ121" s="956"/>
      <c r="CA121" s="956">
        <v>11557</v>
      </c>
      <c r="CB121" s="956"/>
      <c r="CC121" s="956"/>
      <c r="CD121" s="956"/>
      <c r="CE121" s="956"/>
      <c r="CF121" s="950">
        <v>0.3</v>
      </c>
      <c r="CG121" s="951"/>
      <c r="CH121" s="951"/>
      <c r="CI121" s="951"/>
      <c r="CJ121" s="951"/>
      <c r="CK121" s="1046"/>
      <c r="CL121" s="1047"/>
      <c r="CM121" s="1047"/>
      <c r="CN121" s="1047"/>
      <c r="CO121" s="1048"/>
      <c r="CP121" s="1056" t="s">
        <v>391</v>
      </c>
      <c r="CQ121" s="1057"/>
      <c r="CR121" s="1057"/>
      <c r="CS121" s="1057"/>
      <c r="CT121" s="1057"/>
      <c r="CU121" s="1057"/>
      <c r="CV121" s="1057"/>
      <c r="CW121" s="1057"/>
      <c r="CX121" s="1057"/>
      <c r="CY121" s="1057"/>
      <c r="CZ121" s="1057"/>
      <c r="DA121" s="1057"/>
      <c r="DB121" s="1057"/>
      <c r="DC121" s="1057"/>
      <c r="DD121" s="1057"/>
      <c r="DE121" s="1057"/>
      <c r="DF121" s="1058"/>
      <c r="DG121" s="955">
        <v>251642</v>
      </c>
      <c r="DH121" s="956"/>
      <c r="DI121" s="956"/>
      <c r="DJ121" s="956"/>
      <c r="DK121" s="956"/>
      <c r="DL121" s="956">
        <v>232685</v>
      </c>
      <c r="DM121" s="956"/>
      <c r="DN121" s="956"/>
      <c r="DO121" s="956"/>
      <c r="DP121" s="956"/>
      <c r="DQ121" s="956">
        <v>213162</v>
      </c>
      <c r="DR121" s="956"/>
      <c r="DS121" s="956"/>
      <c r="DT121" s="956"/>
      <c r="DU121" s="956"/>
      <c r="DV121" s="957">
        <v>4.9000000000000004</v>
      </c>
      <c r="DW121" s="957"/>
      <c r="DX121" s="957"/>
      <c r="DY121" s="957"/>
      <c r="DZ121" s="958"/>
    </row>
    <row r="122" spans="1:130" s="199" customFormat="1" ht="26.25" customHeight="1">
      <c r="A122" s="1095"/>
      <c r="B122" s="982"/>
      <c r="C122" s="952" t="s">
        <v>428</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94" t="s">
        <v>113</v>
      </c>
      <c r="AB122" s="995"/>
      <c r="AC122" s="995"/>
      <c r="AD122" s="995"/>
      <c r="AE122" s="996"/>
      <c r="AF122" s="997" t="s">
        <v>113</v>
      </c>
      <c r="AG122" s="995"/>
      <c r="AH122" s="995"/>
      <c r="AI122" s="995"/>
      <c r="AJ122" s="996"/>
      <c r="AK122" s="997" t="s">
        <v>113</v>
      </c>
      <c r="AL122" s="995"/>
      <c r="AM122" s="995"/>
      <c r="AN122" s="995"/>
      <c r="AO122" s="996"/>
      <c r="AP122" s="998" t="s">
        <v>113</v>
      </c>
      <c r="AQ122" s="999"/>
      <c r="AR122" s="999"/>
      <c r="AS122" s="999"/>
      <c r="AT122" s="1000"/>
      <c r="AU122" s="1028"/>
      <c r="AV122" s="1029"/>
      <c r="AW122" s="1029"/>
      <c r="AX122" s="1029"/>
      <c r="AY122" s="1030"/>
      <c r="AZ122" s="1010" t="s">
        <v>447</v>
      </c>
      <c r="BA122" s="1001"/>
      <c r="BB122" s="1001"/>
      <c r="BC122" s="1001"/>
      <c r="BD122" s="1001"/>
      <c r="BE122" s="1001"/>
      <c r="BF122" s="1001"/>
      <c r="BG122" s="1001"/>
      <c r="BH122" s="1001"/>
      <c r="BI122" s="1001"/>
      <c r="BJ122" s="1001"/>
      <c r="BK122" s="1001"/>
      <c r="BL122" s="1001"/>
      <c r="BM122" s="1001"/>
      <c r="BN122" s="1001"/>
      <c r="BO122" s="1001"/>
      <c r="BP122" s="1002"/>
      <c r="BQ122" s="1033">
        <v>11800720</v>
      </c>
      <c r="BR122" s="1034"/>
      <c r="BS122" s="1034"/>
      <c r="BT122" s="1034"/>
      <c r="BU122" s="1034"/>
      <c r="BV122" s="1034">
        <v>11996575</v>
      </c>
      <c r="BW122" s="1034"/>
      <c r="BX122" s="1034"/>
      <c r="BY122" s="1034"/>
      <c r="BZ122" s="1034"/>
      <c r="CA122" s="1034">
        <v>12362691</v>
      </c>
      <c r="CB122" s="1034"/>
      <c r="CC122" s="1034"/>
      <c r="CD122" s="1034"/>
      <c r="CE122" s="1034"/>
      <c r="CF122" s="1054">
        <v>285.2</v>
      </c>
      <c r="CG122" s="1055"/>
      <c r="CH122" s="1055"/>
      <c r="CI122" s="1055"/>
      <c r="CJ122" s="1055"/>
      <c r="CK122" s="1046"/>
      <c r="CL122" s="1047"/>
      <c r="CM122" s="1047"/>
      <c r="CN122" s="1047"/>
      <c r="CO122" s="1048"/>
      <c r="CP122" s="1056" t="s">
        <v>392</v>
      </c>
      <c r="CQ122" s="1057"/>
      <c r="CR122" s="1057"/>
      <c r="CS122" s="1057"/>
      <c r="CT122" s="1057"/>
      <c r="CU122" s="1057"/>
      <c r="CV122" s="1057"/>
      <c r="CW122" s="1057"/>
      <c r="CX122" s="1057"/>
      <c r="CY122" s="1057"/>
      <c r="CZ122" s="1057"/>
      <c r="DA122" s="1057"/>
      <c r="DB122" s="1057"/>
      <c r="DC122" s="1057"/>
      <c r="DD122" s="1057"/>
      <c r="DE122" s="1057"/>
      <c r="DF122" s="1058"/>
      <c r="DG122" s="955">
        <v>220319</v>
      </c>
      <c r="DH122" s="956"/>
      <c r="DI122" s="956"/>
      <c r="DJ122" s="956"/>
      <c r="DK122" s="956"/>
      <c r="DL122" s="956">
        <v>203337</v>
      </c>
      <c r="DM122" s="956"/>
      <c r="DN122" s="956"/>
      <c r="DO122" s="956"/>
      <c r="DP122" s="956"/>
      <c r="DQ122" s="956">
        <v>186304</v>
      </c>
      <c r="DR122" s="956"/>
      <c r="DS122" s="956"/>
      <c r="DT122" s="956"/>
      <c r="DU122" s="956"/>
      <c r="DV122" s="957">
        <v>4.3</v>
      </c>
      <c r="DW122" s="957"/>
      <c r="DX122" s="957"/>
      <c r="DY122" s="957"/>
      <c r="DZ122" s="958"/>
    </row>
    <row r="123" spans="1:130" s="199" customFormat="1" ht="26.25" customHeight="1">
      <c r="A123" s="1095"/>
      <c r="B123" s="982"/>
      <c r="C123" s="952" t="s">
        <v>434</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94" t="s">
        <v>113</v>
      </c>
      <c r="AB123" s="995"/>
      <c r="AC123" s="995"/>
      <c r="AD123" s="995"/>
      <c r="AE123" s="996"/>
      <c r="AF123" s="997" t="s">
        <v>113</v>
      </c>
      <c r="AG123" s="995"/>
      <c r="AH123" s="995"/>
      <c r="AI123" s="995"/>
      <c r="AJ123" s="996"/>
      <c r="AK123" s="997" t="s">
        <v>113</v>
      </c>
      <c r="AL123" s="995"/>
      <c r="AM123" s="995"/>
      <c r="AN123" s="995"/>
      <c r="AO123" s="996"/>
      <c r="AP123" s="998" t="s">
        <v>113</v>
      </c>
      <c r="AQ123" s="999"/>
      <c r="AR123" s="999"/>
      <c r="AS123" s="999"/>
      <c r="AT123" s="1000"/>
      <c r="AU123" s="1031"/>
      <c r="AV123" s="1032"/>
      <c r="AW123" s="1032"/>
      <c r="AX123" s="1032"/>
      <c r="AY123" s="1032"/>
      <c r="AZ123" s="230" t="s">
        <v>171</v>
      </c>
      <c r="BA123" s="230"/>
      <c r="BB123" s="230"/>
      <c r="BC123" s="230"/>
      <c r="BD123" s="230"/>
      <c r="BE123" s="230"/>
      <c r="BF123" s="230"/>
      <c r="BG123" s="230"/>
      <c r="BH123" s="230"/>
      <c r="BI123" s="230"/>
      <c r="BJ123" s="230"/>
      <c r="BK123" s="230"/>
      <c r="BL123" s="230"/>
      <c r="BM123" s="230"/>
      <c r="BN123" s="230"/>
      <c r="BO123" s="1011" t="s">
        <v>448</v>
      </c>
      <c r="BP123" s="1042"/>
      <c r="BQ123" s="1101">
        <v>15925014</v>
      </c>
      <c r="BR123" s="1102"/>
      <c r="BS123" s="1102"/>
      <c r="BT123" s="1102"/>
      <c r="BU123" s="1102"/>
      <c r="BV123" s="1102">
        <v>16298509</v>
      </c>
      <c r="BW123" s="1102"/>
      <c r="BX123" s="1102"/>
      <c r="BY123" s="1102"/>
      <c r="BZ123" s="1102"/>
      <c r="CA123" s="1102">
        <v>17085034</v>
      </c>
      <c r="CB123" s="1102"/>
      <c r="CC123" s="1102"/>
      <c r="CD123" s="1102"/>
      <c r="CE123" s="1102"/>
      <c r="CF123" s="1035"/>
      <c r="CG123" s="1036"/>
      <c r="CH123" s="1036"/>
      <c r="CI123" s="1036"/>
      <c r="CJ123" s="1037"/>
      <c r="CK123" s="1046"/>
      <c r="CL123" s="1047"/>
      <c r="CM123" s="1047"/>
      <c r="CN123" s="1047"/>
      <c r="CO123" s="1048"/>
      <c r="CP123" s="1056" t="s">
        <v>393</v>
      </c>
      <c r="CQ123" s="1057"/>
      <c r="CR123" s="1057"/>
      <c r="CS123" s="1057"/>
      <c r="CT123" s="1057"/>
      <c r="CU123" s="1057"/>
      <c r="CV123" s="1057"/>
      <c r="CW123" s="1057"/>
      <c r="CX123" s="1057"/>
      <c r="CY123" s="1057"/>
      <c r="CZ123" s="1057"/>
      <c r="DA123" s="1057"/>
      <c r="DB123" s="1057"/>
      <c r="DC123" s="1057"/>
      <c r="DD123" s="1057"/>
      <c r="DE123" s="1057"/>
      <c r="DF123" s="1058"/>
      <c r="DG123" s="994">
        <v>74901</v>
      </c>
      <c r="DH123" s="995"/>
      <c r="DI123" s="995"/>
      <c r="DJ123" s="995"/>
      <c r="DK123" s="996"/>
      <c r="DL123" s="997">
        <v>68957</v>
      </c>
      <c r="DM123" s="995"/>
      <c r="DN123" s="995"/>
      <c r="DO123" s="995"/>
      <c r="DP123" s="996"/>
      <c r="DQ123" s="997">
        <v>69405</v>
      </c>
      <c r="DR123" s="995"/>
      <c r="DS123" s="995"/>
      <c r="DT123" s="995"/>
      <c r="DU123" s="996"/>
      <c r="DV123" s="998">
        <v>1.6</v>
      </c>
      <c r="DW123" s="999"/>
      <c r="DX123" s="999"/>
      <c r="DY123" s="999"/>
      <c r="DZ123" s="1000"/>
    </row>
    <row r="124" spans="1:130" s="199" customFormat="1" ht="26.25" customHeight="1" thickBot="1">
      <c r="A124" s="1095"/>
      <c r="B124" s="982"/>
      <c r="C124" s="952" t="s">
        <v>437</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94" t="s">
        <v>113</v>
      </c>
      <c r="AB124" s="995"/>
      <c r="AC124" s="995"/>
      <c r="AD124" s="995"/>
      <c r="AE124" s="996"/>
      <c r="AF124" s="997" t="s">
        <v>113</v>
      </c>
      <c r="AG124" s="995"/>
      <c r="AH124" s="995"/>
      <c r="AI124" s="995"/>
      <c r="AJ124" s="996"/>
      <c r="AK124" s="997" t="s">
        <v>113</v>
      </c>
      <c r="AL124" s="995"/>
      <c r="AM124" s="995"/>
      <c r="AN124" s="995"/>
      <c r="AO124" s="996"/>
      <c r="AP124" s="998" t="s">
        <v>113</v>
      </c>
      <c r="AQ124" s="999"/>
      <c r="AR124" s="999"/>
      <c r="AS124" s="999"/>
      <c r="AT124" s="1000"/>
      <c r="AU124" s="1097" t="s">
        <v>449</v>
      </c>
      <c r="AV124" s="1098"/>
      <c r="AW124" s="1098"/>
      <c r="AX124" s="1098"/>
      <c r="AY124" s="1098"/>
      <c r="AZ124" s="1098"/>
      <c r="BA124" s="1098"/>
      <c r="BB124" s="1098"/>
      <c r="BC124" s="1098"/>
      <c r="BD124" s="1098"/>
      <c r="BE124" s="1098"/>
      <c r="BF124" s="1098"/>
      <c r="BG124" s="1098"/>
      <c r="BH124" s="1098"/>
      <c r="BI124" s="1098"/>
      <c r="BJ124" s="1098"/>
      <c r="BK124" s="1098"/>
      <c r="BL124" s="1098"/>
      <c r="BM124" s="1098"/>
      <c r="BN124" s="1098"/>
      <c r="BO124" s="1098"/>
      <c r="BP124" s="1099"/>
      <c r="BQ124" s="1100">
        <v>11.7</v>
      </c>
      <c r="BR124" s="1064"/>
      <c r="BS124" s="1064"/>
      <c r="BT124" s="1064"/>
      <c r="BU124" s="1064"/>
      <c r="BV124" s="1064">
        <v>10.199999999999999</v>
      </c>
      <c r="BW124" s="1064"/>
      <c r="BX124" s="1064"/>
      <c r="BY124" s="1064"/>
      <c r="BZ124" s="1064"/>
      <c r="CA124" s="1064" t="s">
        <v>113</v>
      </c>
      <c r="CB124" s="1064"/>
      <c r="CC124" s="1064"/>
      <c r="CD124" s="1064"/>
      <c r="CE124" s="1064"/>
      <c r="CF124" s="1065"/>
      <c r="CG124" s="1066"/>
      <c r="CH124" s="1066"/>
      <c r="CI124" s="1066"/>
      <c r="CJ124" s="1067"/>
      <c r="CK124" s="1049"/>
      <c r="CL124" s="1049"/>
      <c r="CM124" s="1049"/>
      <c r="CN124" s="1049"/>
      <c r="CO124" s="1050"/>
      <c r="CP124" s="1056" t="s">
        <v>450</v>
      </c>
      <c r="CQ124" s="1057"/>
      <c r="CR124" s="1057"/>
      <c r="CS124" s="1057"/>
      <c r="CT124" s="1057"/>
      <c r="CU124" s="1057"/>
      <c r="CV124" s="1057"/>
      <c r="CW124" s="1057"/>
      <c r="CX124" s="1057"/>
      <c r="CY124" s="1057"/>
      <c r="CZ124" s="1057"/>
      <c r="DA124" s="1057"/>
      <c r="DB124" s="1057"/>
      <c r="DC124" s="1057"/>
      <c r="DD124" s="1057"/>
      <c r="DE124" s="1057"/>
      <c r="DF124" s="1058"/>
      <c r="DG124" s="1041">
        <v>52729</v>
      </c>
      <c r="DH124" s="1020"/>
      <c r="DI124" s="1020"/>
      <c r="DJ124" s="1020"/>
      <c r="DK124" s="1021"/>
      <c r="DL124" s="1019">
        <v>36357</v>
      </c>
      <c r="DM124" s="1020"/>
      <c r="DN124" s="1020"/>
      <c r="DO124" s="1020"/>
      <c r="DP124" s="1021"/>
      <c r="DQ124" s="1019">
        <v>1781</v>
      </c>
      <c r="DR124" s="1020"/>
      <c r="DS124" s="1020"/>
      <c r="DT124" s="1020"/>
      <c r="DU124" s="1021"/>
      <c r="DV124" s="1022">
        <v>0</v>
      </c>
      <c r="DW124" s="1023"/>
      <c r="DX124" s="1023"/>
      <c r="DY124" s="1023"/>
      <c r="DZ124" s="1024"/>
    </row>
    <row r="125" spans="1:130" s="199" customFormat="1" ht="26.25" customHeight="1">
      <c r="A125" s="1095"/>
      <c r="B125" s="982"/>
      <c r="C125" s="952" t="s">
        <v>439</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94" t="s">
        <v>113</v>
      </c>
      <c r="AB125" s="995"/>
      <c r="AC125" s="995"/>
      <c r="AD125" s="995"/>
      <c r="AE125" s="996"/>
      <c r="AF125" s="997" t="s">
        <v>113</v>
      </c>
      <c r="AG125" s="995"/>
      <c r="AH125" s="995"/>
      <c r="AI125" s="995"/>
      <c r="AJ125" s="996"/>
      <c r="AK125" s="997" t="s">
        <v>113</v>
      </c>
      <c r="AL125" s="995"/>
      <c r="AM125" s="995"/>
      <c r="AN125" s="995"/>
      <c r="AO125" s="996"/>
      <c r="AP125" s="998" t="s">
        <v>113</v>
      </c>
      <c r="AQ125" s="999"/>
      <c r="AR125" s="999"/>
      <c r="AS125" s="999"/>
      <c r="AT125" s="1000"/>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9" t="s">
        <v>451</v>
      </c>
      <c r="CL125" s="1044"/>
      <c r="CM125" s="1044"/>
      <c r="CN125" s="1044"/>
      <c r="CO125" s="1045"/>
      <c r="CP125" s="976" t="s">
        <v>452</v>
      </c>
      <c r="CQ125" s="925"/>
      <c r="CR125" s="925"/>
      <c r="CS125" s="925"/>
      <c r="CT125" s="925"/>
      <c r="CU125" s="925"/>
      <c r="CV125" s="925"/>
      <c r="CW125" s="925"/>
      <c r="CX125" s="925"/>
      <c r="CY125" s="925"/>
      <c r="CZ125" s="925"/>
      <c r="DA125" s="925"/>
      <c r="DB125" s="925"/>
      <c r="DC125" s="925"/>
      <c r="DD125" s="925"/>
      <c r="DE125" s="925"/>
      <c r="DF125" s="926"/>
      <c r="DG125" s="962" t="s">
        <v>113</v>
      </c>
      <c r="DH125" s="963"/>
      <c r="DI125" s="963"/>
      <c r="DJ125" s="963"/>
      <c r="DK125" s="963"/>
      <c r="DL125" s="963" t="s">
        <v>113</v>
      </c>
      <c r="DM125" s="963"/>
      <c r="DN125" s="963"/>
      <c r="DO125" s="963"/>
      <c r="DP125" s="963"/>
      <c r="DQ125" s="963" t="s">
        <v>113</v>
      </c>
      <c r="DR125" s="963"/>
      <c r="DS125" s="963"/>
      <c r="DT125" s="963"/>
      <c r="DU125" s="963"/>
      <c r="DV125" s="964" t="s">
        <v>113</v>
      </c>
      <c r="DW125" s="964"/>
      <c r="DX125" s="964"/>
      <c r="DY125" s="964"/>
      <c r="DZ125" s="965"/>
    </row>
    <row r="126" spans="1:130" s="199" customFormat="1" ht="26.25" customHeight="1" thickBot="1">
      <c r="A126" s="1095"/>
      <c r="B126" s="982"/>
      <c r="C126" s="952" t="s">
        <v>441</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94">
        <v>2596</v>
      </c>
      <c r="AB126" s="995"/>
      <c r="AC126" s="995"/>
      <c r="AD126" s="995"/>
      <c r="AE126" s="996"/>
      <c r="AF126" s="997">
        <v>2104</v>
      </c>
      <c r="AG126" s="995"/>
      <c r="AH126" s="995"/>
      <c r="AI126" s="995"/>
      <c r="AJ126" s="996"/>
      <c r="AK126" s="997">
        <v>1646</v>
      </c>
      <c r="AL126" s="995"/>
      <c r="AM126" s="995"/>
      <c r="AN126" s="995"/>
      <c r="AO126" s="996"/>
      <c r="AP126" s="998">
        <v>0</v>
      </c>
      <c r="AQ126" s="999"/>
      <c r="AR126" s="999"/>
      <c r="AS126" s="999"/>
      <c r="AT126" s="100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60"/>
      <c r="CL126" s="1047"/>
      <c r="CM126" s="1047"/>
      <c r="CN126" s="1047"/>
      <c r="CO126" s="1048"/>
      <c r="CP126" s="985" t="s">
        <v>453</v>
      </c>
      <c r="CQ126" s="986"/>
      <c r="CR126" s="986"/>
      <c r="CS126" s="986"/>
      <c r="CT126" s="986"/>
      <c r="CU126" s="986"/>
      <c r="CV126" s="986"/>
      <c r="CW126" s="986"/>
      <c r="CX126" s="986"/>
      <c r="CY126" s="986"/>
      <c r="CZ126" s="986"/>
      <c r="DA126" s="986"/>
      <c r="DB126" s="986"/>
      <c r="DC126" s="986"/>
      <c r="DD126" s="986"/>
      <c r="DE126" s="986"/>
      <c r="DF126" s="987"/>
      <c r="DG126" s="955" t="s">
        <v>113</v>
      </c>
      <c r="DH126" s="956"/>
      <c r="DI126" s="956"/>
      <c r="DJ126" s="956"/>
      <c r="DK126" s="956"/>
      <c r="DL126" s="956" t="s">
        <v>113</v>
      </c>
      <c r="DM126" s="956"/>
      <c r="DN126" s="956"/>
      <c r="DO126" s="956"/>
      <c r="DP126" s="956"/>
      <c r="DQ126" s="956" t="s">
        <v>113</v>
      </c>
      <c r="DR126" s="956"/>
      <c r="DS126" s="956"/>
      <c r="DT126" s="956"/>
      <c r="DU126" s="956"/>
      <c r="DV126" s="957" t="s">
        <v>113</v>
      </c>
      <c r="DW126" s="957"/>
      <c r="DX126" s="957"/>
      <c r="DY126" s="957"/>
      <c r="DZ126" s="958"/>
    </row>
    <row r="127" spans="1:130" s="199" customFormat="1" ht="26.25" customHeight="1">
      <c r="A127" s="1096"/>
      <c r="B127" s="984"/>
      <c r="C127" s="1038" t="s">
        <v>454</v>
      </c>
      <c r="D127" s="1039"/>
      <c r="E127" s="1039"/>
      <c r="F127" s="1039"/>
      <c r="G127" s="1039"/>
      <c r="H127" s="1039"/>
      <c r="I127" s="1039"/>
      <c r="J127" s="1039"/>
      <c r="K127" s="1039"/>
      <c r="L127" s="1039"/>
      <c r="M127" s="1039"/>
      <c r="N127" s="1039"/>
      <c r="O127" s="1039"/>
      <c r="P127" s="1039"/>
      <c r="Q127" s="1039"/>
      <c r="R127" s="1039"/>
      <c r="S127" s="1039"/>
      <c r="T127" s="1039"/>
      <c r="U127" s="1039"/>
      <c r="V127" s="1039"/>
      <c r="W127" s="1039"/>
      <c r="X127" s="1039"/>
      <c r="Y127" s="1039"/>
      <c r="Z127" s="1040"/>
      <c r="AA127" s="994" t="s">
        <v>113</v>
      </c>
      <c r="AB127" s="995"/>
      <c r="AC127" s="995"/>
      <c r="AD127" s="995"/>
      <c r="AE127" s="996"/>
      <c r="AF127" s="997" t="s">
        <v>113</v>
      </c>
      <c r="AG127" s="995"/>
      <c r="AH127" s="995"/>
      <c r="AI127" s="995"/>
      <c r="AJ127" s="996"/>
      <c r="AK127" s="997" t="s">
        <v>113</v>
      </c>
      <c r="AL127" s="995"/>
      <c r="AM127" s="995"/>
      <c r="AN127" s="995"/>
      <c r="AO127" s="996"/>
      <c r="AP127" s="998" t="s">
        <v>113</v>
      </c>
      <c r="AQ127" s="999"/>
      <c r="AR127" s="999"/>
      <c r="AS127" s="999"/>
      <c r="AT127" s="1000"/>
      <c r="AU127" s="235"/>
      <c r="AV127" s="235"/>
      <c r="AW127" s="235"/>
      <c r="AX127" s="1068" t="s">
        <v>455</v>
      </c>
      <c r="AY127" s="1069"/>
      <c r="AZ127" s="1069"/>
      <c r="BA127" s="1069"/>
      <c r="BB127" s="1069"/>
      <c r="BC127" s="1069"/>
      <c r="BD127" s="1069"/>
      <c r="BE127" s="1070"/>
      <c r="BF127" s="1071" t="s">
        <v>456</v>
      </c>
      <c r="BG127" s="1069"/>
      <c r="BH127" s="1069"/>
      <c r="BI127" s="1069"/>
      <c r="BJ127" s="1069"/>
      <c r="BK127" s="1069"/>
      <c r="BL127" s="1070"/>
      <c r="BM127" s="1071" t="s">
        <v>457</v>
      </c>
      <c r="BN127" s="1069"/>
      <c r="BO127" s="1069"/>
      <c r="BP127" s="1069"/>
      <c r="BQ127" s="1069"/>
      <c r="BR127" s="1069"/>
      <c r="BS127" s="1070"/>
      <c r="BT127" s="1071" t="s">
        <v>458</v>
      </c>
      <c r="BU127" s="1069"/>
      <c r="BV127" s="1069"/>
      <c r="BW127" s="1069"/>
      <c r="BX127" s="1069"/>
      <c r="BY127" s="1069"/>
      <c r="BZ127" s="1093"/>
      <c r="CA127" s="235"/>
      <c r="CB127" s="235"/>
      <c r="CC127" s="235"/>
      <c r="CD127" s="236"/>
      <c r="CE127" s="236"/>
      <c r="CF127" s="236"/>
      <c r="CG127" s="233"/>
      <c r="CH127" s="233"/>
      <c r="CI127" s="233"/>
      <c r="CJ127" s="234"/>
      <c r="CK127" s="1060"/>
      <c r="CL127" s="1047"/>
      <c r="CM127" s="1047"/>
      <c r="CN127" s="1047"/>
      <c r="CO127" s="1048"/>
      <c r="CP127" s="985" t="s">
        <v>459</v>
      </c>
      <c r="CQ127" s="986"/>
      <c r="CR127" s="986"/>
      <c r="CS127" s="986"/>
      <c r="CT127" s="986"/>
      <c r="CU127" s="986"/>
      <c r="CV127" s="986"/>
      <c r="CW127" s="986"/>
      <c r="CX127" s="986"/>
      <c r="CY127" s="986"/>
      <c r="CZ127" s="986"/>
      <c r="DA127" s="986"/>
      <c r="DB127" s="986"/>
      <c r="DC127" s="986"/>
      <c r="DD127" s="986"/>
      <c r="DE127" s="986"/>
      <c r="DF127" s="987"/>
      <c r="DG127" s="955" t="s">
        <v>113</v>
      </c>
      <c r="DH127" s="956"/>
      <c r="DI127" s="956"/>
      <c r="DJ127" s="956"/>
      <c r="DK127" s="956"/>
      <c r="DL127" s="956" t="s">
        <v>113</v>
      </c>
      <c r="DM127" s="956"/>
      <c r="DN127" s="956"/>
      <c r="DO127" s="956"/>
      <c r="DP127" s="956"/>
      <c r="DQ127" s="956" t="s">
        <v>113</v>
      </c>
      <c r="DR127" s="956"/>
      <c r="DS127" s="956"/>
      <c r="DT127" s="956"/>
      <c r="DU127" s="956"/>
      <c r="DV127" s="957" t="s">
        <v>113</v>
      </c>
      <c r="DW127" s="957"/>
      <c r="DX127" s="957"/>
      <c r="DY127" s="957"/>
      <c r="DZ127" s="958"/>
    </row>
    <row r="128" spans="1:130" s="199" customFormat="1" ht="26.25" customHeight="1" thickBot="1">
      <c r="A128" s="1079" t="s">
        <v>460</v>
      </c>
      <c r="B128" s="1080"/>
      <c r="C128" s="1080"/>
      <c r="D128" s="1080"/>
      <c r="E128" s="1080"/>
      <c r="F128" s="1080"/>
      <c r="G128" s="1080"/>
      <c r="H128" s="1080"/>
      <c r="I128" s="1080"/>
      <c r="J128" s="1080"/>
      <c r="K128" s="1080"/>
      <c r="L128" s="1080"/>
      <c r="M128" s="1080"/>
      <c r="N128" s="1080"/>
      <c r="O128" s="1080"/>
      <c r="P128" s="1080"/>
      <c r="Q128" s="1080"/>
      <c r="R128" s="1080"/>
      <c r="S128" s="1080"/>
      <c r="T128" s="1080"/>
      <c r="U128" s="1080"/>
      <c r="V128" s="1080"/>
      <c r="W128" s="1081" t="s">
        <v>461</v>
      </c>
      <c r="X128" s="1081"/>
      <c r="Y128" s="1081"/>
      <c r="Z128" s="1082"/>
      <c r="AA128" s="1083">
        <v>3272</v>
      </c>
      <c r="AB128" s="1084"/>
      <c r="AC128" s="1084"/>
      <c r="AD128" s="1084"/>
      <c r="AE128" s="1085"/>
      <c r="AF128" s="1086" t="s">
        <v>113</v>
      </c>
      <c r="AG128" s="1084"/>
      <c r="AH128" s="1084"/>
      <c r="AI128" s="1084"/>
      <c r="AJ128" s="1085"/>
      <c r="AK128" s="1086">
        <v>3272</v>
      </c>
      <c r="AL128" s="1084"/>
      <c r="AM128" s="1084"/>
      <c r="AN128" s="1084"/>
      <c r="AO128" s="1085"/>
      <c r="AP128" s="1087"/>
      <c r="AQ128" s="1088"/>
      <c r="AR128" s="1088"/>
      <c r="AS128" s="1088"/>
      <c r="AT128" s="1089"/>
      <c r="AU128" s="235"/>
      <c r="AV128" s="235"/>
      <c r="AW128" s="235"/>
      <c r="AX128" s="924" t="s">
        <v>462</v>
      </c>
      <c r="AY128" s="925"/>
      <c r="AZ128" s="925"/>
      <c r="BA128" s="925"/>
      <c r="BB128" s="925"/>
      <c r="BC128" s="925"/>
      <c r="BD128" s="925"/>
      <c r="BE128" s="926"/>
      <c r="BF128" s="1090" t="s">
        <v>113</v>
      </c>
      <c r="BG128" s="1091"/>
      <c r="BH128" s="1091"/>
      <c r="BI128" s="1091"/>
      <c r="BJ128" s="1091"/>
      <c r="BK128" s="1091"/>
      <c r="BL128" s="1092"/>
      <c r="BM128" s="1090">
        <v>14.66</v>
      </c>
      <c r="BN128" s="1091"/>
      <c r="BO128" s="1091"/>
      <c r="BP128" s="1091"/>
      <c r="BQ128" s="1091"/>
      <c r="BR128" s="1091"/>
      <c r="BS128" s="1092"/>
      <c r="BT128" s="1090">
        <v>20</v>
      </c>
      <c r="BU128" s="1091"/>
      <c r="BV128" s="1091"/>
      <c r="BW128" s="1091"/>
      <c r="BX128" s="1091"/>
      <c r="BY128" s="1091"/>
      <c r="BZ128" s="1115"/>
      <c r="CA128" s="236"/>
      <c r="CB128" s="236"/>
      <c r="CC128" s="236"/>
      <c r="CD128" s="236"/>
      <c r="CE128" s="236"/>
      <c r="CF128" s="236"/>
      <c r="CG128" s="233"/>
      <c r="CH128" s="233"/>
      <c r="CI128" s="233"/>
      <c r="CJ128" s="234"/>
      <c r="CK128" s="1061"/>
      <c r="CL128" s="1062"/>
      <c r="CM128" s="1062"/>
      <c r="CN128" s="1062"/>
      <c r="CO128" s="1063"/>
      <c r="CP128" s="1072" t="s">
        <v>463</v>
      </c>
      <c r="CQ128" s="1073"/>
      <c r="CR128" s="1073"/>
      <c r="CS128" s="1073"/>
      <c r="CT128" s="1073"/>
      <c r="CU128" s="1073"/>
      <c r="CV128" s="1073"/>
      <c r="CW128" s="1073"/>
      <c r="CX128" s="1073"/>
      <c r="CY128" s="1073"/>
      <c r="CZ128" s="1073"/>
      <c r="DA128" s="1073"/>
      <c r="DB128" s="1073"/>
      <c r="DC128" s="1073"/>
      <c r="DD128" s="1073"/>
      <c r="DE128" s="1073"/>
      <c r="DF128" s="1074"/>
      <c r="DG128" s="1075" t="s">
        <v>113</v>
      </c>
      <c r="DH128" s="1076"/>
      <c r="DI128" s="1076"/>
      <c r="DJ128" s="1076"/>
      <c r="DK128" s="1076"/>
      <c r="DL128" s="1076" t="s">
        <v>113</v>
      </c>
      <c r="DM128" s="1076"/>
      <c r="DN128" s="1076"/>
      <c r="DO128" s="1076"/>
      <c r="DP128" s="1076"/>
      <c r="DQ128" s="1076" t="s">
        <v>113</v>
      </c>
      <c r="DR128" s="1076"/>
      <c r="DS128" s="1076"/>
      <c r="DT128" s="1076"/>
      <c r="DU128" s="1076"/>
      <c r="DV128" s="1077" t="s">
        <v>113</v>
      </c>
      <c r="DW128" s="1077"/>
      <c r="DX128" s="1077"/>
      <c r="DY128" s="1077"/>
      <c r="DZ128" s="1078"/>
    </row>
    <row r="129" spans="1:131" s="199" customFormat="1" ht="26.25" customHeight="1">
      <c r="A129" s="966" t="s">
        <v>91</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9" t="s">
        <v>464</v>
      </c>
      <c r="X129" s="1110"/>
      <c r="Y129" s="1110"/>
      <c r="Z129" s="1111"/>
      <c r="AA129" s="994">
        <v>5574830</v>
      </c>
      <c r="AB129" s="995"/>
      <c r="AC129" s="995"/>
      <c r="AD129" s="995"/>
      <c r="AE129" s="996"/>
      <c r="AF129" s="997">
        <v>5645796</v>
      </c>
      <c r="AG129" s="995"/>
      <c r="AH129" s="995"/>
      <c r="AI129" s="995"/>
      <c r="AJ129" s="996"/>
      <c r="AK129" s="997">
        <v>5567173</v>
      </c>
      <c r="AL129" s="995"/>
      <c r="AM129" s="995"/>
      <c r="AN129" s="995"/>
      <c r="AO129" s="996"/>
      <c r="AP129" s="1112"/>
      <c r="AQ129" s="1113"/>
      <c r="AR129" s="1113"/>
      <c r="AS129" s="1113"/>
      <c r="AT129" s="1114"/>
      <c r="AU129" s="237"/>
      <c r="AV129" s="237"/>
      <c r="AW129" s="237"/>
      <c r="AX129" s="1103" t="s">
        <v>465</v>
      </c>
      <c r="AY129" s="986"/>
      <c r="AZ129" s="986"/>
      <c r="BA129" s="986"/>
      <c r="BB129" s="986"/>
      <c r="BC129" s="986"/>
      <c r="BD129" s="986"/>
      <c r="BE129" s="987"/>
      <c r="BF129" s="1104" t="s">
        <v>113</v>
      </c>
      <c r="BG129" s="1105"/>
      <c r="BH129" s="1105"/>
      <c r="BI129" s="1105"/>
      <c r="BJ129" s="1105"/>
      <c r="BK129" s="1105"/>
      <c r="BL129" s="1106"/>
      <c r="BM129" s="1104">
        <v>19.66</v>
      </c>
      <c r="BN129" s="1105"/>
      <c r="BO129" s="1105"/>
      <c r="BP129" s="1105"/>
      <c r="BQ129" s="1105"/>
      <c r="BR129" s="1105"/>
      <c r="BS129" s="1106"/>
      <c r="BT129" s="1104">
        <v>30</v>
      </c>
      <c r="BU129" s="1107"/>
      <c r="BV129" s="1107"/>
      <c r="BW129" s="1107"/>
      <c r="BX129" s="1107"/>
      <c r="BY129" s="1107"/>
      <c r="BZ129" s="1108"/>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6" t="s">
        <v>466</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9" t="s">
        <v>467</v>
      </c>
      <c r="X130" s="1110"/>
      <c r="Y130" s="1110"/>
      <c r="Z130" s="1111"/>
      <c r="AA130" s="994">
        <v>1267403</v>
      </c>
      <c r="AB130" s="995"/>
      <c r="AC130" s="995"/>
      <c r="AD130" s="995"/>
      <c r="AE130" s="996"/>
      <c r="AF130" s="997">
        <v>1245070</v>
      </c>
      <c r="AG130" s="995"/>
      <c r="AH130" s="995"/>
      <c r="AI130" s="995"/>
      <c r="AJ130" s="996"/>
      <c r="AK130" s="997">
        <v>1231857</v>
      </c>
      <c r="AL130" s="995"/>
      <c r="AM130" s="995"/>
      <c r="AN130" s="995"/>
      <c r="AO130" s="996"/>
      <c r="AP130" s="1112"/>
      <c r="AQ130" s="1113"/>
      <c r="AR130" s="1113"/>
      <c r="AS130" s="1113"/>
      <c r="AT130" s="1114"/>
      <c r="AU130" s="237"/>
      <c r="AV130" s="237"/>
      <c r="AW130" s="237"/>
      <c r="AX130" s="1103" t="s">
        <v>468</v>
      </c>
      <c r="AY130" s="986"/>
      <c r="AZ130" s="986"/>
      <c r="BA130" s="986"/>
      <c r="BB130" s="986"/>
      <c r="BC130" s="986"/>
      <c r="BD130" s="986"/>
      <c r="BE130" s="987"/>
      <c r="BF130" s="1140">
        <v>8.1</v>
      </c>
      <c r="BG130" s="1141"/>
      <c r="BH130" s="1141"/>
      <c r="BI130" s="1141"/>
      <c r="BJ130" s="1141"/>
      <c r="BK130" s="1141"/>
      <c r="BL130" s="1142"/>
      <c r="BM130" s="1140">
        <v>25</v>
      </c>
      <c r="BN130" s="1141"/>
      <c r="BO130" s="1141"/>
      <c r="BP130" s="1141"/>
      <c r="BQ130" s="1141"/>
      <c r="BR130" s="1141"/>
      <c r="BS130" s="1142"/>
      <c r="BT130" s="1140">
        <v>35</v>
      </c>
      <c r="BU130" s="1143"/>
      <c r="BV130" s="1143"/>
      <c r="BW130" s="1143"/>
      <c r="BX130" s="1143"/>
      <c r="BY130" s="1143"/>
      <c r="BZ130" s="11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5"/>
      <c r="B131" s="1146"/>
      <c r="C131" s="1146"/>
      <c r="D131" s="1146"/>
      <c r="E131" s="1146"/>
      <c r="F131" s="1146"/>
      <c r="G131" s="1146"/>
      <c r="H131" s="1146"/>
      <c r="I131" s="1146"/>
      <c r="J131" s="1146"/>
      <c r="K131" s="1146"/>
      <c r="L131" s="1146"/>
      <c r="M131" s="1146"/>
      <c r="N131" s="1146"/>
      <c r="O131" s="1146"/>
      <c r="P131" s="1146"/>
      <c r="Q131" s="1146"/>
      <c r="R131" s="1146"/>
      <c r="S131" s="1146"/>
      <c r="T131" s="1146"/>
      <c r="U131" s="1146"/>
      <c r="V131" s="1146"/>
      <c r="W131" s="1147" t="s">
        <v>469</v>
      </c>
      <c r="X131" s="1148"/>
      <c r="Y131" s="1148"/>
      <c r="Z131" s="1149"/>
      <c r="AA131" s="1041">
        <v>4307427</v>
      </c>
      <c r="AB131" s="1020"/>
      <c r="AC131" s="1020"/>
      <c r="AD131" s="1020"/>
      <c r="AE131" s="1021"/>
      <c r="AF131" s="1019">
        <v>4400726</v>
      </c>
      <c r="AG131" s="1020"/>
      <c r="AH131" s="1020"/>
      <c r="AI131" s="1020"/>
      <c r="AJ131" s="1021"/>
      <c r="AK131" s="1019">
        <v>4335316</v>
      </c>
      <c r="AL131" s="1020"/>
      <c r="AM131" s="1020"/>
      <c r="AN131" s="1020"/>
      <c r="AO131" s="1021"/>
      <c r="AP131" s="1150"/>
      <c r="AQ131" s="1151"/>
      <c r="AR131" s="1151"/>
      <c r="AS131" s="1151"/>
      <c r="AT131" s="1152"/>
      <c r="AU131" s="237"/>
      <c r="AV131" s="237"/>
      <c r="AW131" s="237"/>
      <c r="AX131" s="1122" t="s">
        <v>470</v>
      </c>
      <c r="AY131" s="1073"/>
      <c r="AZ131" s="1073"/>
      <c r="BA131" s="1073"/>
      <c r="BB131" s="1073"/>
      <c r="BC131" s="1073"/>
      <c r="BD131" s="1073"/>
      <c r="BE131" s="1074"/>
      <c r="BF131" s="1123" t="s">
        <v>471</v>
      </c>
      <c r="BG131" s="1124"/>
      <c r="BH131" s="1124"/>
      <c r="BI131" s="1124"/>
      <c r="BJ131" s="1124"/>
      <c r="BK131" s="1124"/>
      <c r="BL131" s="1125"/>
      <c r="BM131" s="1123">
        <v>350</v>
      </c>
      <c r="BN131" s="1124"/>
      <c r="BO131" s="1124"/>
      <c r="BP131" s="1124"/>
      <c r="BQ131" s="1124"/>
      <c r="BR131" s="1124"/>
      <c r="BS131" s="1125"/>
      <c r="BT131" s="1126"/>
      <c r="BU131" s="1127"/>
      <c r="BV131" s="1127"/>
      <c r="BW131" s="1127"/>
      <c r="BX131" s="1127"/>
      <c r="BY131" s="1127"/>
      <c r="BZ131" s="112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9" t="s">
        <v>472</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473</v>
      </c>
      <c r="W132" s="1133"/>
      <c r="X132" s="1133"/>
      <c r="Y132" s="1133"/>
      <c r="Z132" s="1134"/>
      <c r="AA132" s="1135">
        <v>8.2988986229999995</v>
      </c>
      <c r="AB132" s="1136"/>
      <c r="AC132" s="1136"/>
      <c r="AD132" s="1136"/>
      <c r="AE132" s="1137"/>
      <c r="AF132" s="1138">
        <v>8.3605068800000009</v>
      </c>
      <c r="AG132" s="1136"/>
      <c r="AH132" s="1136"/>
      <c r="AI132" s="1136"/>
      <c r="AJ132" s="1137"/>
      <c r="AK132" s="1138">
        <v>7.892619592</v>
      </c>
      <c r="AL132" s="1136"/>
      <c r="AM132" s="1136"/>
      <c r="AN132" s="1136"/>
      <c r="AO132" s="1137"/>
      <c r="AP132" s="1035"/>
      <c r="AQ132" s="1036"/>
      <c r="AR132" s="1036"/>
      <c r="AS132" s="1036"/>
      <c r="AT132" s="1139"/>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16" t="s">
        <v>474</v>
      </c>
      <c r="W133" s="1116"/>
      <c r="X133" s="1116"/>
      <c r="Y133" s="1116"/>
      <c r="Z133" s="1117"/>
      <c r="AA133" s="1118">
        <v>9.1999999999999993</v>
      </c>
      <c r="AB133" s="1119"/>
      <c r="AC133" s="1119"/>
      <c r="AD133" s="1119"/>
      <c r="AE133" s="1120"/>
      <c r="AF133" s="1118">
        <v>8.9</v>
      </c>
      <c r="AG133" s="1119"/>
      <c r="AH133" s="1119"/>
      <c r="AI133" s="1119"/>
      <c r="AJ133" s="1120"/>
      <c r="AK133" s="1118">
        <v>8.1</v>
      </c>
      <c r="AL133" s="1119"/>
      <c r="AM133" s="1119"/>
      <c r="AN133" s="1119"/>
      <c r="AO133" s="1120"/>
      <c r="AP133" s="1065"/>
      <c r="AQ133" s="1066"/>
      <c r="AR133" s="1066"/>
      <c r="AS133" s="1066"/>
      <c r="AT133" s="1121"/>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475</v>
      </c>
      <c r="B5" s="248"/>
      <c r="C5" s="248"/>
      <c r="D5" s="248"/>
      <c r="E5" s="248"/>
      <c r="F5" s="248"/>
      <c r="G5" s="248"/>
      <c r="H5" s="248"/>
      <c r="I5" s="248"/>
      <c r="J5" s="248"/>
      <c r="K5" s="248"/>
      <c r="L5" s="248"/>
      <c r="M5" s="248"/>
      <c r="N5" s="248"/>
      <c r="O5" s="249"/>
    </row>
    <row r="6" spans="1:16">
      <c r="A6" s="250"/>
      <c r="B6" s="246"/>
      <c r="C6" s="246"/>
      <c r="D6" s="246"/>
      <c r="E6" s="246"/>
      <c r="F6" s="246"/>
      <c r="G6" s="251" t="s">
        <v>476</v>
      </c>
      <c r="H6" s="251"/>
      <c r="I6" s="251"/>
      <c r="J6" s="251"/>
      <c r="K6" s="246"/>
      <c r="L6" s="246"/>
      <c r="M6" s="246"/>
      <c r="N6" s="246"/>
    </row>
    <row r="7" spans="1:16">
      <c r="A7" s="250"/>
      <c r="B7" s="246"/>
      <c r="C7" s="246"/>
      <c r="D7" s="246"/>
      <c r="E7" s="246"/>
      <c r="F7" s="246"/>
      <c r="G7" s="253"/>
      <c r="H7" s="254"/>
      <c r="I7" s="254"/>
      <c r="J7" s="255"/>
      <c r="K7" s="1156" t="s">
        <v>477</v>
      </c>
      <c r="L7" s="256"/>
      <c r="M7" s="257" t="s">
        <v>478</v>
      </c>
      <c r="N7" s="258"/>
    </row>
    <row r="8" spans="1:16">
      <c r="A8" s="250"/>
      <c r="B8" s="246"/>
      <c r="C8" s="246"/>
      <c r="D8" s="246"/>
      <c r="E8" s="246"/>
      <c r="F8" s="246"/>
      <c r="G8" s="259"/>
      <c r="H8" s="260"/>
      <c r="I8" s="260"/>
      <c r="J8" s="261"/>
      <c r="K8" s="1157"/>
      <c r="L8" s="262" t="s">
        <v>479</v>
      </c>
      <c r="M8" s="263" t="s">
        <v>480</v>
      </c>
      <c r="N8" s="264" t="s">
        <v>481</v>
      </c>
    </row>
    <row r="9" spans="1:16">
      <c r="A9" s="250"/>
      <c r="B9" s="246"/>
      <c r="C9" s="246"/>
      <c r="D9" s="246"/>
      <c r="E9" s="246"/>
      <c r="F9" s="246"/>
      <c r="G9" s="1158" t="s">
        <v>482</v>
      </c>
      <c r="H9" s="1159"/>
      <c r="I9" s="1159"/>
      <c r="J9" s="1160"/>
      <c r="K9" s="265">
        <v>1293710</v>
      </c>
      <c r="L9" s="266">
        <v>119866</v>
      </c>
      <c r="M9" s="267">
        <v>92016</v>
      </c>
      <c r="N9" s="268">
        <v>30.3</v>
      </c>
    </row>
    <row r="10" spans="1:16">
      <c r="A10" s="250"/>
      <c r="B10" s="246"/>
      <c r="C10" s="246"/>
      <c r="D10" s="246"/>
      <c r="E10" s="246"/>
      <c r="F10" s="246"/>
      <c r="G10" s="1158" t="s">
        <v>483</v>
      </c>
      <c r="H10" s="1159"/>
      <c r="I10" s="1159"/>
      <c r="J10" s="1160"/>
      <c r="K10" s="269">
        <v>253014</v>
      </c>
      <c r="L10" s="270">
        <v>23442</v>
      </c>
      <c r="M10" s="271">
        <v>10652</v>
      </c>
      <c r="N10" s="272">
        <v>120.1</v>
      </c>
    </row>
    <row r="11" spans="1:16" ht="13.5" customHeight="1">
      <c r="A11" s="250"/>
      <c r="B11" s="246"/>
      <c r="C11" s="246"/>
      <c r="D11" s="246"/>
      <c r="E11" s="246"/>
      <c r="F11" s="246"/>
      <c r="G11" s="1158" t="s">
        <v>484</v>
      </c>
      <c r="H11" s="1159"/>
      <c r="I11" s="1159"/>
      <c r="J11" s="1160"/>
      <c r="K11" s="269">
        <v>195905</v>
      </c>
      <c r="L11" s="270">
        <v>18151</v>
      </c>
      <c r="M11" s="271">
        <v>19007</v>
      </c>
      <c r="N11" s="272">
        <v>-4.5</v>
      </c>
    </row>
    <row r="12" spans="1:16" ht="13.5" customHeight="1">
      <c r="A12" s="250"/>
      <c r="B12" s="246"/>
      <c r="C12" s="246"/>
      <c r="D12" s="246"/>
      <c r="E12" s="246"/>
      <c r="F12" s="246"/>
      <c r="G12" s="1158" t="s">
        <v>485</v>
      </c>
      <c r="H12" s="1159"/>
      <c r="I12" s="1159"/>
      <c r="J12" s="1160"/>
      <c r="K12" s="269" t="s">
        <v>486</v>
      </c>
      <c r="L12" s="270" t="s">
        <v>486</v>
      </c>
      <c r="M12" s="271">
        <v>2018</v>
      </c>
      <c r="N12" s="272" t="s">
        <v>486</v>
      </c>
    </row>
    <row r="13" spans="1:16" ht="13.5" customHeight="1">
      <c r="A13" s="250"/>
      <c r="B13" s="246"/>
      <c r="C13" s="246"/>
      <c r="D13" s="246"/>
      <c r="E13" s="246"/>
      <c r="F13" s="246"/>
      <c r="G13" s="1158" t="s">
        <v>487</v>
      </c>
      <c r="H13" s="1159"/>
      <c r="I13" s="1159"/>
      <c r="J13" s="1160"/>
      <c r="K13" s="269" t="s">
        <v>486</v>
      </c>
      <c r="L13" s="270" t="s">
        <v>486</v>
      </c>
      <c r="M13" s="271" t="s">
        <v>486</v>
      </c>
      <c r="N13" s="272" t="s">
        <v>486</v>
      </c>
    </row>
    <row r="14" spans="1:16" ht="13.5" customHeight="1">
      <c r="A14" s="250"/>
      <c r="B14" s="246"/>
      <c r="C14" s="246"/>
      <c r="D14" s="246"/>
      <c r="E14" s="246"/>
      <c r="F14" s="246"/>
      <c r="G14" s="1158" t="s">
        <v>488</v>
      </c>
      <c r="H14" s="1159"/>
      <c r="I14" s="1159"/>
      <c r="J14" s="1160"/>
      <c r="K14" s="269">
        <v>68914</v>
      </c>
      <c r="L14" s="270">
        <v>6385</v>
      </c>
      <c r="M14" s="271">
        <v>4366</v>
      </c>
      <c r="N14" s="272">
        <v>46.2</v>
      </c>
    </row>
    <row r="15" spans="1:16" ht="13.5" customHeight="1">
      <c r="A15" s="250"/>
      <c r="B15" s="246"/>
      <c r="C15" s="246"/>
      <c r="D15" s="246"/>
      <c r="E15" s="246"/>
      <c r="F15" s="246"/>
      <c r="G15" s="1158" t="s">
        <v>489</v>
      </c>
      <c r="H15" s="1159"/>
      <c r="I15" s="1159"/>
      <c r="J15" s="1160"/>
      <c r="K15" s="269" t="s">
        <v>486</v>
      </c>
      <c r="L15" s="270" t="s">
        <v>486</v>
      </c>
      <c r="M15" s="271">
        <v>2173</v>
      </c>
      <c r="N15" s="272" t="s">
        <v>486</v>
      </c>
    </row>
    <row r="16" spans="1:16">
      <c r="A16" s="250"/>
      <c r="B16" s="246"/>
      <c r="C16" s="246"/>
      <c r="D16" s="246"/>
      <c r="E16" s="246"/>
      <c r="F16" s="246"/>
      <c r="G16" s="1161" t="s">
        <v>490</v>
      </c>
      <c r="H16" s="1162"/>
      <c r="I16" s="1162"/>
      <c r="J16" s="1163"/>
      <c r="K16" s="270">
        <v>-177996</v>
      </c>
      <c r="L16" s="270">
        <v>-16492</v>
      </c>
      <c r="M16" s="271">
        <v>-9866</v>
      </c>
      <c r="N16" s="272">
        <v>67.2</v>
      </c>
    </row>
    <row r="17" spans="1:16">
      <c r="A17" s="250"/>
      <c r="B17" s="246"/>
      <c r="C17" s="246"/>
      <c r="D17" s="246"/>
      <c r="E17" s="246"/>
      <c r="F17" s="246"/>
      <c r="G17" s="1161" t="s">
        <v>171</v>
      </c>
      <c r="H17" s="1162"/>
      <c r="I17" s="1162"/>
      <c r="J17" s="1163"/>
      <c r="K17" s="270">
        <v>1633547</v>
      </c>
      <c r="L17" s="270">
        <v>151352</v>
      </c>
      <c r="M17" s="271">
        <v>120366</v>
      </c>
      <c r="N17" s="272">
        <v>25.7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491</v>
      </c>
      <c r="H19" s="246"/>
      <c r="I19" s="246"/>
      <c r="J19" s="246"/>
      <c r="K19" s="246"/>
      <c r="L19" s="246"/>
      <c r="M19" s="246"/>
      <c r="N19" s="246"/>
    </row>
    <row r="20" spans="1:16">
      <c r="A20" s="250"/>
      <c r="B20" s="246"/>
      <c r="C20" s="246"/>
      <c r="D20" s="246"/>
      <c r="E20" s="246"/>
      <c r="F20" s="246"/>
      <c r="G20" s="274"/>
      <c r="H20" s="275"/>
      <c r="I20" s="275"/>
      <c r="J20" s="276"/>
      <c r="K20" s="277" t="s">
        <v>492</v>
      </c>
      <c r="L20" s="278" t="s">
        <v>493</v>
      </c>
      <c r="M20" s="279" t="s">
        <v>494</v>
      </c>
      <c r="N20" s="280"/>
    </row>
    <row r="21" spans="1:16" s="286" customFormat="1">
      <c r="A21" s="281"/>
      <c r="B21" s="251"/>
      <c r="C21" s="251"/>
      <c r="D21" s="251"/>
      <c r="E21" s="251"/>
      <c r="F21" s="251"/>
      <c r="G21" s="1153" t="s">
        <v>495</v>
      </c>
      <c r="H21" s="1154"/>
      <c r="I21" s="1154"/>
      <c r="J21" s="1155"/>
      <c r="K21" s="282">
        <v>12.69</v>
      </c>
      <c r="L21" s="283">
        <v>10.92</v>
      </c>
      <c r="M21" s="284">
        <v>1.77</v>
      </c>
      <c r="N21" s="251"/>
      <c r="O21" s="285"/>
      <c r="P21" s="281"/>
    </row>
    <row r="22" spans="1:16" s="286" customFormat="1">
      <c r="A22" s="281"/>
      <c r="B22" s="251"/>
      <c r="C22" s="251"/>
      <c r="D22" s="251"/>
      <c r="E22" s="251"/>
      <c r="F22" s="251"/>
      <c r="G22" s="1153" t="s">
        <v>496</v>
      </c>
      <c r="H22" s="1154"/>
      <c r="I22" s="1154"/>
      <c r="J22" s="1155"/>
      <c r="K22" s="287">
        <v>95.4</v>
      </c>
      <c r="L22" s="288">
        <v>95.8</v>
      </c>
      <c r="M22" s="289">
        <v>-0.4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499</v>
      </c>
      <c r="H29" s="251"/>
      <c r="I29" s="251"/>
      <c r="J29" s="251"/>
      <c r="K29" s="246"/>
      <c r="L29" s="246"/>
      <c r="M29" s="246"/>
      <c r="N29" s="246"/>
      <c r="O29" s="295"/>
    </row>
    <row r="30" spans="1:16">
      <c r="A30" s="250"/>
      <c r="B30" s="246"/>
      <c r="C30" s="246"/>
      <c r="D30" s="246"/>
      <c r="E30" s="246"/>
      <c r="F30" s="246"/>
      <c r="G30" s="253"/>
      <c r="H30" s="254"/>
      <c r="I30" s="254"/>
      <c r="J30" s="255"/>
      <c r="K30" s="1156" t="s">
        <v>477</v>
      </c>
      <c r="L30" s="256"/>
      <c r="M30" s="257" t="s">
        <v>478</v>
      </c>
      <c r="N30" s="258"/>
    </row>
    <row r="31" spans="1:16">
      <c r="A31" s="250"/>
      <c r="B31" s="246"/>
      <c r="C31" s="246"/>
      <c r="D31" s="246"/>
      <c r="E31" s="246"/>
      <c r="F31" s="246"/>
      <c r="G31" s="259"/>
      <c r="H31" s="260"/>
      <c r="I31" s="260"/>
      <c r="J31" s="261"/>
      <c r="K31" s="1157"/>
      <c r="L31" s="262" t="s">
        <v>479</v>
      </c>
      <c r="M31" s="263" t="s">
        <v>480</v>
      </c>
      <c r="N31" s="264" t="s">
        <v>481</v>
      </c>
    </row>
    <row r="32" spans="1:16" ht="27" customHeight="1">
      <c r="A32" s="250"/>
      <c r="B32" s="246"/>
      <c r="C32" s="246"/>
      <c r="D32" s="246"/>
      <c r="E32" s="246"/>
      <c r="F32" s="246"/>
      <c r="G32" s="1169" t="s">
        <v>500</v>
      </c>
      <c r="H32" s="1170"/>
      <c r="I32" s="1170"/>
      <c r="J32" s="1171"/>
      <c r="K32" s="296">
        <v>1457026</v>
      </c>
      <c r="L32" s="296">
        <v>134997</v>
      </c>
      <c r="M32" s="297">
        <v>79817</v>
      </c>
      <c r="N32" s="298">
        <v>69.099999999999994</v>
      </c>
    </row>
    <row r="33" spans="1:16" ht="13.5" customHeight="1">
      <c r="A33" s="250"/>
      <c r="B33" s="246"/>
      <c r="C33" s="246"/>
      <c r="D33" s="246"/>
      <c r="E33" s="246"/>
      <c r="F33" s="246"/>
      <c r="G33" s="1169" t="s">
        <v>501</v>
      </c>
      <c r="H33" s="1170"/>
      <c r="I33" s="1170"/>
      <c r="J33" s="1171"/>
      <c r="K33" s="296" t="s">
        <v>486</v>
      </c>
      <c r="L33" s="296" t="s">
        <v>486</v>
      </c>
      <c r="M33" s="297" t="s">
        <v>486</v>
      </c>
      <c r="N33" s="298" t="s">
        <v>486</v>
      </c>
    </row>
    <row r="34" spans="1:16" ht="27" customHeight="1">
      <c r="A34" s="250"/>
      <c r="B34" s="246"/>
      <c r="C34" s="246"/>
      <c r="D34" s="246"/>
      <c r="E34" s="246"/>
      <c r="F34" s="246"/>
      <c r="G34" s="1169" t="s">
        <v>502</v>
      </c>
      <c r="H34" s="1170"/>
      <c r="I34" s="1170"/>
      <c r="J34" s="1171"/>
      <c r="K34" s="296" t="s">
        <v>486</v>
      </c>
      <c r="L34" s="296" t="s">
        <v>486</v>
      </c>
      <c r="M34" s="297" t="s">
        <v>486</v>
      </c>
      <c r="N34" s="298" t="s">
        <v>486</v>
      </c>
    </row>
    <row r="35" spans="1:16" ht="27" customHeight="1">
      <c r="A35" s="250"/>
      <c r="B35" s="246"/>
      <c r="C35" s="246"/>
      <c r="D35" s="246"/>
      <c r="E35" s="246"/>
      <c r="F35" s="246"/>
      <c r="G35" s="1169" t="s">
        <v>503</v>
      </c>
      <c r="H35" s="1170"/>
      <c r="I35" s="1170"/>
      <c r="J35" s="1171"/>
      <c r="K35" s="296">
        <v>82404</v>
      </c>
      <c r="L35" s="296">
        <v>7635</v>
      </c>
      <c r="M35" s="297">
        <v>25876</v>
      </c>
      <c r="N35" s="298">
        <v>-70.5</v>
      </c>
    </row>
    <row r="36" spans="1:16" ht="27" customHeight="1">
      <c r="A36" s="250"/>
      <c r="B36" s="246"/>
      <c r="C36" s="246"/>
      <c r="D36" s="246"/>
      <c r="E36" s="246"/>
      <c r="F36" s="246"/>
      <c r="G36" s="1169" t="s">
        <v>504</v>
      </c>
      <c r="H36" s="1170"/>
      <c r="I36" s="1170"/>
      <c r="J36" s="1171"/>
      <c r="K36" s="296">
        <v>36223</v>
      </c>
      <c r="L36" s="296">
        <v>3356</v>
      </c>
      <c r="M36" s="297">
        <v>3089</v>
      </c>
      <c r="N36" s="298">
        <v>8.6</v>
      </c>
    </row>
    <row r="37" spans="1:16" ht="13.5" customHeight="1">
      <c r="A37" s="250"/>
      <c r="B37" s="246"/>
      <c r="C37" s="246"/>
      <c r="D37" s="246"/>
      <c r="E37" s="246"/>
      <c r="F37" s="246"/>
      <c r="G37" s="1169" t="s">
        <v>505</v>
      </c>
      <c r="H37" s="1170"/>
      <c r="I37" s="1170"/>
      <c r="J37" s="1171"/>
      <c r="K37" s="296">
        <v>1646</v>
      </c>
      <c r="L37" s="296">
        <v>153</v>
      </c>
      <c r="M37" s="297">
        <v>1224</v>
      </c>
      <c r="N37" s="298">
        <v>-87.5</v>
      </c>
    </row>
    <row r="38" spans="1:16" ht="27" customHeight="1">
      <c r="A38" s="250"/>
      <c r="B38" s="246"/>
      <c r="C38" s="246"/>
      <c r="D38" s="246"/>
      <c r="E38" s="246"/>
      <c r="F38" s="246"/>
      <c r="G38" s="1172" t="s">
        <v>506</v>
      </c>
      <c r="H38" s="1173"/>
      <c r="I38" s="1173"/>
      <c r="J38" s="1174"/>
      <c r="K38" s="299" t="s">
        <v>486</v>
      </c>
      <c r="L38" s="299" t="s">
        <v>486</v>
      </c>
      <c r="M38" s="300">
        <v>18</v>
      </c>
      <c r="N38" s="301" t="s">
        <v>486</v>
      </c>
      <c r="O38" s="295"/>
    </row>
    <row r="39" spans="1:16">
      <c r="A39" s="250"/>
      <c r="B39" s="246"/>
      <c r="C39" s="246"/>
      <c r="D39" s="246"/>
      <c r="E39" s="246"/>
      <c r="F39" s="246"/>
      <c r="G39" s="1172" t="s">
        <v>507</v>
      </c>
      <c r="H39" s="1173"/>
      <c r="I39" s="1173"/>
      <c r="J39" s="1174"/>
      <c r="K39" s="302">
        <v>-3272</v>
      </c>
      <c r="L39" s="302">
        <v>-303</v>
      </c>
      <c r="M39" s="303">
        <v>-3655</v>
      </c>
      <c r="N39" s="304">
        <v>-91.7</v>
      </c>
      <c r="O39" s="295"/>
    </row>
    <row r="40" spans="1:16" ht="27" customHeight="1">
      <c r="A40" s="250"/>
      <c r="B40" s="246"/>
      <c r="C40" s="246"/>
      <c r="D40" s="246"/>
      <c r="E40" s="246"/>
      <c r="F40" s="246"/>
      <c r="G40" s="1169" t="s">
        <v>508</v>
      </c>
      <c r="H40" s="1170"/>
      <c r="I40" s="1170"/>
      <c r="J40" s="1171"/>
      <c r="K40" s="302">
        <v>-1231857</v>
      </c>
      <c r="L40" s="302">
        <v>-114135</v>
      </c>
      <c r="M40" s="303">
        <v>-74052</v>
      </c>
      <c r="N40" s="304">
        <v>54.1</v>
      </c>
      <c r="O40" s="295"/>
    </row>
    <row r="41" spans="1:16">
      <c r="A41" s="250"/>
      <c r="B41" s="246"/>
      <c r="C41" s="246"/>
      <c r="D41" s="246"/>
      <c r="E41" s="246"/>
      <c r="F41" s="246"/>
      <c r="G41" s="1175" t="s">
        <v>282</v>
      </c>
      <c r="H41" s="1176"/>
      <c r="I41" s="1176"/>
      <c r="J41" s="1177"/>
      <c r="K41" s="296">
        <v>342170</v>
      </c>
      <c r="L41" s="302">
        <v>31703</v>
      </c>
      <c r="M41" s="303">
        <v>32317</v>
      </c>
      <c r="N41" s="304">
        <v>-1.9</v>
      </c>
      <c r="O41" s="295"/>
    </row>
    <row r="42" spans="1:16">
      <c r="A42" s="250"/>
      <c r="B42" s="246"/>
      <c r="C42" s="246"/>
      <c r="D42" s="246"/>
      <c r="E42" s="246"/>
      <c r="F42" s="246"/>
      <c r="G42" s="305" t="s">
        <v>509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510</v>
      </c>
      <c r="B47" s="246"/>
      <c r="C47" s="246"/>
      <c r="D47" s="246"/>
      <c r="E47" s="246"/>
      <c r="F47" s="246"/>
      <c r="G47" s="246"/>
      <c r="H47" s="246"/>
      <c r="I47" s="246"/>
      <c r="J47" s="246"/>
      <c r="K47" s="246"/>
      <c r="L47" s="246"/>
      <c r="M47" s="246"/>
      <c r="N47" s="246"/>
    </row>
    <row r="48" spans="1:16">
      <c r="A48" s="250"/>
      <c r="B48" s="246"/>
      <c r="C48" s="246"/>
      <c r="D48" s="246"/>
      <c r="E48" s="246"/>
      <c r="F48" s="246"/>
      <c r="G48" s="310" t="s">
        <v>511</v>
      </c>
      <c r="H48" s="310"/>
      <c r="I48" s="310"/>
      <c r="J48" s="310"/>
      <c r="K48" s="310"/>
      <c r="L48" s="310"/>
      <c r="M48" s="311"/>
      <c r="N48" s="310"/>
    </row>
    <row r="49" spans="1:14" ht="13.5" customHeight="1">
      <c r="A49" s="250"/>
      <c r="B49" s="246"/>
      <c r="C49" s="246"/>
      <c r="D49" s="246"/>
      <c r="E49" s="246"/>
      <c r="F49" s="246"/>
      <c r="G49" s="312"/>
      <c r="H49" s="313"/>
      <c r="I49" s="1164" t="s">
        <v>477</v>
      </c>
      <c r="J49" s="1166" t="s">
        <v>512</v>
      </c>
      <c r="K49" s="1167"/>
      <c r="L49" s="1167"/>
      <c r="M49" s="1167"/>
      <c r="N49" s="1168"/>
    </row>
    <row r="50" spans="1:14">
      <c r="A50" s="250"/>
      <c r="B50" s="246"/>
      <c r="C50" s="246"/>
      <c r="D50" s="246"/>
      <c r="E50" s="246"/>
      <c r="F50" s="246"/>
      <c r="G50" s="314"/>
      <c r="H50" s="315"/>
      <c r="I50" s="1165"/>
      <c r="J50" s="316" t="s">
        <v>513</v>
      </c>
      <c r="K50" s="317" t="s">
        <v>514</v>
      </c>
      <c r="L50" s="318" t="s">
        <v>515</v>
      </c>
      <c r="M50" s="319" t="s">
        <v>516</v>
      </c>
      <c r="N50" s="320" t="s">
        <v>517</v>
      </c>
    </row>
    <row r="51" spans="1:14">
      <c r="A51" s="250"/>
      <c r="B51" s="246"/>
      <c r="C51" s="246"/>
      <c r="D51" s="246"/>
      <c r="E51" s="246"/>
      <c r="F51" s="246"/>
      <c r="G51" s="312" t="s">
        <v>518</v>
      </c>
      <c r="H51" s="313"/>
      <c r="I51" s="321">
        <v>2898635</v>
      </c>
      <c r="J51" s="322">
        <v>254870</v>
      </c>
      <c r="K51" s="323">
        <v>-23.8</v>
      </c>
      <c r="L51" s="324">
        <v>114097</v>
      </c>
      <c r="M51" s="325">
        <v>-2.7</v>
      </c>
      <c r="N51" s="326">
        <v>-21.1</v>
      </c>
    </row>
    <row r="52" spans="1:14">
      <c r="A52" s="250"/>
      <c r="B52" s="246"/>
      <c r="C52" s="246"/>
      <c r="D52" s="246"/>
      <c r="E52" s="246"/>
      <c r="F52" s="246"/>
      <c r="G52" s="327"/>
      <c r="H52" s="328" t="s">
        <v>519</v>
      </c>
      <c r="I52" s="329">
        <v>1899367</v>
      </c>
      <c r="J52" s="330">
        <v>167007</v>
      </c>
      <c r="K52" s="331">
        <v>9.8000000000000007</v>
      </c>
      <c r="L52" s="332">
        <v>61630</v>
      </c>
      <c r="M52" s="333">
        <v>3.8</v>
      </c>
      <c r="N52" s="334">
        <v>6</v>
      </c>
    </row>
    <row r="53" spans="1:14">
      <c r="A53" s="250"/>
      <c r="B53" s="246"/>
      <c r="C53" s="246"/>
      <c r="D53" s="246"/>
      <c r="E53" s="246"/>
      <c r="F53" s="246"/>
      <c r="G53" s="312" t="s">
        <v>520</v>
      </c>
      <c r="H53" s="313"/>
      <c r="I53" s="321">
        <v>3043631</v>
      </c>
      <c r="J53" s="322">
        <v>270858</v>
      </c>
      <c r="K53" s="323">
        <v>6.3</v>
      </c>
      <c r="L53" s="324">
        <v>136577</v>
      </c>
      <c r="M53" s="325">
        <v>19.7</v>
      </c>
      <c r="N53" s="326">
        <v>-13.4</v>
      </c>
    </row>
    <row r="54" spans="1:14">
      <c r="A54" s="250"/>
      <c r="B54" s="246"/>
      <c r="C54" s="246"/>
      <c r="D54" s="246"/>
      <c r="E54" s="246"/>
      <c r="F54" s="246"/>
      <c r="G54" s="327"/>
      <c r="H54" s="328" t="s">
        <v>519</v>
      </c>
      <c r="I54" s="329">
        <v>1113904</v>
      </c>
      <c r="J54" s="330">
        <v>99128</v>
      </c>
      <c r="K54" s="331">
        <v>-40.6</v>
      </c>
      <c r="L54" s="332">
        <v>59645</v>
      </c>
      <c r="M54" s="333">
        <v>-3.2</v>
      </c>
      <c r="N54" s="334">
        <v>-37.4</v>
      </c>
    </row>
    <row r="55" spans="1:14">
      <c r="A55" s="250"/>
      <c r="B55" s="246"/>
      <c r="C55" s="246"/>
      <c r="D55" s="246"/>
      <c r="E55" s="246"/>
      <c r="F55" s="246"/>
      <c r="G55" s="312" t="s">
        <v>521</v>
      </c>
      <c r="H55" s="313"/>
      <c r="I55" s="321">
        <v>2919532</v>
      </c>
      <c r="J55" s="322">
        <v>263139</v>
      </c>
      <c r="K55" s="323">
        <v>-2.8</v>
      </c>
      <c r="L55" s="324">
        <v>132212</v>
      </c>
      <c r="M55" s="325">
        <v>-3.2</v>
      </c>
      <c r="N55" s="326">
        <v>0.4</v>
      </c>
    </row>
    <row r="56" spans="1:14">
      <c r="A56" s="250"/>
      <c r="B56" s="246"/>
      <c r="C56" s="246"/>
      <c r="D56" s="246"/>
      <c r="E56" s="246"/>
      <c r="F56" s="246"/>
      <c r="G56" s="327"/>
      <c r="H56" s="328" t="s">
        <v>519</v>
      </c>
      <c r="I56" s="329">
        <v>1087733</v>
      </c>
      <c r="J56" s="330">
        <v>98038</v>
      </c>
      <c r="K56" s="331">
        <v>-1.1000000000000001</v>
      </c>
      <c r="L56" s="332">
        <v>67114</v>
      </c>
      <c r="M56" s="333">
        <v>12.5</v>
      </c>
      <c r="N56" s="334">
        <v>-13.6</v>
      </c>
    </row>
    <row r="57" spans="1:14">
      <c r="A57" s="250"/>
      <c r="B57" s="246"/>
      <c r="C57" s="246"/>
      <c r="D57" s="246"/>
      <c r="E57" s="246"/>
      <c r="F57" s="246"/>
      <c r="G57" s="312" t="s">
        <v>522</v>
      </c>
      <c r="H57" s="313"/>
      <c r="I57" s="321">
        <v>2918847</v>
      </c>
      <c r="J57" s="322">
        <v>267196</v>
      </c>
      <c r="K57" s="323">
        <v>1.5</v>
      </c>
      <c r="L57" s="324">
        <v>93741</v>
      </c>
      <c r="M57" s="325">
        <v>-29.1</v>
      </c>
      <c r="N57" s="326">
        <v>30.6</v>
      </c>
    </row>
    <row r="58" spans="1:14">
      <c r="A58" s="250"/>
      <c r="B58" s="246"/>
      <c r="C58" s="246"/>
      <c r="D58" s="246"/>
      <c r="E58" s="246"/>
      <c r="F58" s="246"/>
      <c r="G58" s="327"/>
      <c r="H58" s="328" t="s">
        <v>519</v>
      </c>
      <c r="I58" s="329">
        <v>916604</v>
      </c>
      <c r="J58" s="330">
        <v>83907</v>
      </c>
      <c r="K58" s="331">
        <v>-14.4</v>
      </c>
      <c r="L58" s="332">
        <v>46285</v>
      </c>
      <c r="M58" s="333">
        <v>-31</v>
      </c>
      <c r="N58" s="334">
        <v>16.600000000000001</v>
      </c>
    </row>
    <row r="59" spans="1:14">
      <c r="A59" s="250"/>
      <c r="B59" s="246"/>
      <c r="C59" s="246"/>
      <c r="D59" s="246"/>
      <c r="E59" s="246"/>
      <c r="F59" s="246"/>
      <c r="G59" s="312" t="s">
        <v>523</v>
      </c>
      <c r="H59" s="313"/>
      <c r="I59" s="321">
        <v>3101553</v>
      </c>
      <c r="J59" s="322">
        <v>287367</v>
      </c>
      <c r="K59" s="323">
        <v>7.5</v>
      </c>
      <c r="L59" s="324">
        <v>107537</v>
      </c>
      <c r="M59" s="325">
        <v>14.7</v>
      </c>
      <c r="N59" s="326">
        <v>-7.2</v>
      </c>
    </row>
    <row r="60" spans="1:14">
      <c r="A60" s="250"/>
      <c r="B60" s="246"/>
      <c r="C60" s="246"/>
      <c r="D60" s="246"/>
      <c r="E60" s="246"/>
      <c r="F60" s="246"/>
      <c r="G60" s="327"/>
      <c r="H60" s="328" t="s">
        <v>519</v>
      </c>
      <c r="I60" s="335">
        <v>1492136</v>
      </c>
      <c r="J60" s="330">
        <v>138250</v>
      </c>
      <c r="K60" s="331">
        <v>64.8</v>
      </c>
      <c r="L60" s="332">
        <v>57923</v>
      </c>
      <c r="M60" s="333">
        <v>25.1</v>
      </c>
      <c r="N60" s="334">
        <v>39.700000000000003</v>
      </c>
    </row>
    <row r="61" spans="1:14">
      <c r="A61" s="250"/>
      <c r="B61" s="246"/>
      <c r="C61" s="246"/>
      <c r="D61" s="246"/>
      <c r="E61" s="246"/>
      <c r="F61" s="246"/>
      <c r="G61" s="312" t="s">
        <v>524</v>
      </c>
      <c r="H61" s="336"/>
      <c r="I61" s="337">
        <v>2976440</v>
      </c>
      <c r="J61" s="338">
        <v>268686</v>
      </c>
      <c r="K61" s="339">
        <v>-2.2999999999999998</v>
      </c>
      <c r="L61" s="340">
        <v>116833</v>
      </c>
      <c r="M61" s="341">
        <v>-0.1</v>
      </c>
      <c r="N61" s="326">
        <v>-2.2000000000000002</v>
      </c>
    </row>
    <row r="62" spans="1:14">
      <c r="A62" s="250"/>
      <c r="B62" s="246"/>
      <c r="C62" s="246"/>
      <c r="D62" s="246"/>
      <c r="E62" s="246"/>
      <c r="F62" s="246"/>
      <c r="G62" s="327"/>
      <c r="H62" s="328" t="s">
        <v>519</v>
      </c>
      <c r="I62" s="329">
        <v>1301949</v>
      </c>
      <c r="J62" s="330">
        <v>117266</v>
      </c>
      <c r="K62" s="331">
        <v>3.7</v>
      </c>
      <c r="L62" s="332">
        <v>58519</v>
      </c>
      <c r="M62" s="333">
        <v>1.4</v>
      </c>
      <c r="N62" s="334">
        <v>2.2999999999999998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78" t="s">
        <v>3</v>
      </c>
      <c r="D47" s="1178"/>
      <c r="E47" s="1179"/>
      <c r="F47" s="11">
        <v>16.13</v>
      </c>
      <c r="G47" s="12">
        <v>15.86</v>
      </c>
      <c r="H47" s="12">
        <v>16.149999999999999</v>
      </c>
      <c r="I47" s="12">
        <v>15.95</v>
      </c>
      <c r="J47" s="13">
        <v>16.170000000000002</v>
      </c>
    </row>
    <row r="48" spans="2:10" ht="57.75" customHeight="1">
      <c r="B48" s="14"/>
      <c r="C48" s="1180" t="s">
        <v>4</v>
      </c>
      <c r="D48" s="1180"/>
      <c r="E48" s="1181"/>
      <c r="F48" s="15">
        <v>10.11</v>
      </c>
      <c r="G48" s="16">
        <v>9.84</v>
      </c>
      <c r="H48" s="16">
        <v>11.25</v>
      </c>
      <c r="I48" s="16">
        <v>10.8</v>
      </c>
      <c r="J48" s="17">
        <v>10.32</v>
      </c>
    </row>
    <row r="49" spans="2:10" ht="57.75" customHeight="1" thickBot="1">
      <c r="B49" s="18"/>
      <c r="C49" s="1182" t="s">
        <v>5</v>
      </c>
      <c r="D49" s="1182"/>
      <c r="E49" s="1183"/>
      <c r="F49" s="19" t="s">
        <v>531</v>
      </c>
      <c r="G49" s="20">
        <v>3.46</v>
      </c>
      <c r="H49" s="20">
        <v>1.23</v>
      </c>
      <c r="I49" s="20">
        <v>3.88</v>
      </c>
      <c r="J49" s="21">
        <v>3.86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2018-11-27T07:34:29Z</cp:lastPrinted>
  <dcterms:created xsi:type="dcterms:W3CDTF">2018-01-24T06:42:19Z</dcterms:created>
  <dcterms:modified xsi:type="dcterms:W3CDTF">2018-11-29T00:17:07Z</dcterms:modified>
</cp:coreProperties>
</file>