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6" i="12" l="1"/>
  <c r="AA75" i="12"/>
  <c r="AA74" i="12"/>
  <c r="AA73" i="12"/>
  <c r="AA72" i="12"/>
  <c r="AA71" i="12"/>
  <c r="AA70" i="12"/>
  <c r="AA69" i="12"/>
  <c r="AA68" i="12"/>
  <c r="BG36" i="10" l="1"/>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C39" i="10"/>
  <c r="BE38" i="10"/>
  <c r="AM38" i="10"/>
  <c r="C38" i="10"/>
  <c r="BE37" i="10"/>
  <c r="AM37" i="10"/>
  <c r="C37" i="10"/>
  <c r="AM36" i="10"/>
  <c r="C36" i="10"/>
  <c r="AM35" i="10"/>
  <c r="C34" i="10"/>
  <c r="C35" i="10" s="1"/>
  <c r="U34" i="10" l="1"/>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W42" i="10" s="1"/>
  <c r="BE34" i="10"/>
  <c r="BE35" i="10" s="1"/>
  <c r="BE36"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<sst xmlns="http://schemas.openxmlformats.org/spreadsheetml/2006/main" count="1157" uniqueCount="658">
  <si>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</si>
  <si>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</si>
  <si>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</si>
  <si>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</si>
  <si>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</si>
  <si>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</si>
  <si>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</si>
  <si>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</si>
  <si>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</si>
  <si>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</si>
  <si>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</si>
  <si>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</si>
  <si>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</si>
  <si>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</si>
  <si>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</si>
  <si>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</si>
  <si>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</si>
  <si>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</si>
  <si>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</si>
  <si>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</si>
  <si>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</si>
  <si>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</si>
  <si>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</si>
  <si>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</si>
  <si>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</si>
  <si>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</si>
  <si>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</si>
  <si>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</si>
  <si>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</si>
  <si>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</si>
  <si>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</si>
  <si>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</si>
  <si>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</si>
  <si>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</si>
  <si>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</si>
  <si>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</si>
  <si>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</si>
  <si>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</si>
  <si>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</si>
  <si>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</si>
  <si>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</si>
  <si>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</si>
  <si>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</si>
  <si>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</si>
  <si>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</si>
  <si>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</si>
  <si>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</si>
  <si>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</si>
  <si>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</si>
  <si>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</si>
  <si>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</si>
  <si>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</si>
  <si>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</si>
  <si>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</si>
  <si>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</si>
  <si>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</si>
  <si>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</si>
  <si>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</si>
  <si>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</si>
  <si>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</si>
  <si>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</si>
  <si>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</si>
  <si>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</si>
  <si>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</si>
  <si>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</si>
  <si>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</si>
  <si>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</si>
  <si>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</si>
  <si>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</si>
  <si>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</si>
  <si>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</si>
  <si>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</si>
  <si>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</si>
  <si>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</si>
  <si>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</si>
  <si>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</si>
  <si>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</si>
  <si>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</si>
  <si>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</si>
  <si>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</si>
  <si>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</si>
  <si>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</si>
  <si>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</si>
  <si>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</si>
  <si>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</si>
  <si>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</si>
  <si>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</si>
  <si>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</si>
  <si>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</si>
  <si>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</si>
  <si>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</si>
  <si>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</si>
  <si>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</si>
  <si>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</si>
  <si>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</si>
  <si>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</si>
  <si>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</si>
  <si>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</si>
  <si>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奄美市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</si>
  <si>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</si>
  <si>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</si>
  <si>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</si>
  <si>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</si>
  <si>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</si>
  <si>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</si>
  <si>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</si>
  <si>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</si>
  <si>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</si>
  <si>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</si>
  <si>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</si>
  <si>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</si>
  <si>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</si>
  <si>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</si>
  <si>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</si>
  <si>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</si>
  <si>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</si>
  <si>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</si>
  <si>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</si>
  <si>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</si>
  <si>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</si>
  <si>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</si>
  <si>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</si>
  <si>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</si>
  <si>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</si>
  <si>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</si>
  <si>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</si>
  <si>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</si>
  <si>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</si>
  <si>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</si>
  <si>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</si>
  <si>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</si>
  <si>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</si>
  <si>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</si>
  <si>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</si>
  <si>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</si>
  <si>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</si>
  <si>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</si>
  <si>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</si>
  <si>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</si>
  <si>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</si>
  <si>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</si>
  <si>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</si>
  <si>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</si>
  <si>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</si>
  <si>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</si>
  <si>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</si>
  <si>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</si>
  <si>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</si>
  <si>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</si>
  <si>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</si>
  <si>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</si>
  <si>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</si>
  <si>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</si>
  <si>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</si>
  <si>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</si>
  <si>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</si>
  <si>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</si>
  <si>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</si>
  <si>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</si>
  <si>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</si>
  <si>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</si>
  <si>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</si>
  <si>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</si>
  <si>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</si>
  <si>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</si>
  <si>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</si>
  <si>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</si>
  <si>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</si>
  <si>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</si>
  <si>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</si>
  <si>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</si>
  <si>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</si>
  <si>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</si>
  <si>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</si>
  <si>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</si>
  <si>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</si>
  <si>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</si>
  <si>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</si>
  <si>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</si>
  <si>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</si>
  <si>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</si>
  <si>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</si>
  <si>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</si>
  <si>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</si>
  <si>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</si>
  <si>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</si>
  <si>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</si>
  <si>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</si>
  <si>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</si>
  <si>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</si>
  <si>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</si>
  <si>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</si>
  <si>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</si>
  <si>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</si>
  <si>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</si>
  <si>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</si>
  <si>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</si>
  <si>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</si>
  <si>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</si>
  <si>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</si>
  <si>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</si>
  <si>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</si>
  <si>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</si>
  <si>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</si>
  <si>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</si>
  <si>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</si>
  <si>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</si>
  <si>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</si>
  <si>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</si>
  <si>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</si>
  <si>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</si>
  <si>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</si>
  <si>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</si>
  <si>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</si>
  <si>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</si>
  <si>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鹿児島県奄美市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</si>
  <si>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</si>
  <si>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</si>
  <si>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</si>
  <si>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</si>
  <si>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</si>
  <si>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</si>
  <si>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</si>
  <si>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</si>
  <si>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</si>
  <si>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</si>
  <si>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</si>
  <si>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</si>
  <si>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</si>
  <si>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</si>
  <si>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</si>
  <si>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</si>
  <si>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</si>
  <si>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</si>
  <si>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</si>
  <si>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</si>
  <si>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</si>
  <si>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</si>
  <si>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</si>
  <si>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</si>
  <si>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</si>
  <si>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</si>
  <si>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</si>
  <si>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</si>
  <si>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</si>
  <si>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</si>
  <si>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</si>
  <si>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</si>
  <si>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</si>
  <si>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</si>
  <si>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</si>
  <si>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</si>
  <si>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</si>
  <si>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</si>
  <si>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</si>
  <si>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</si>
  <si>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</si>
  <si>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</si>
  <si>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</si>
  <si>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</si>
  <si>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</si>
  <si>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</si>
  <si>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</si>
  <si>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</si>
  <si>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</si>
  <si>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</si>
  <si>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</si>
  <si>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</si>
  <si>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</si>
  <si>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</si>
  <si>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</si>
  <si>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</si>
  <si>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</si>
  <si>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</si>
  <si>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</si>
  <si>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</si>
  <si>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</si>
  <si>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</si>
  <si>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</si>
  <si>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</si>
  <si>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</si>
  <si>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</si>
  <si>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</si>
  <si>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</si>
  <si>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</si>
  <si>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</si>
  <si>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</si>
  <si>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</si>
  <si>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</si>
  <si>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</si>
  <si>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</si>
  <si>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</si>
  <si>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</si>
  <si>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</si>
  <si>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</si>
  <si>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</si>
  <si>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</si>
  <si>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</si>
  <si>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</si>
  <si>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</si>
  <si>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</si>
  <si>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</si>
  <si>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</si>
  <si>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</si>
  <si>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</si>
  <si>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</si>
  <si>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</si>
  <si>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</si>
  <si>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</si>
  <si>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</si>
  <si>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</si>
  <si>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</si>
  <si>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</si>
  <si>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</si>
  <si>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</si>
  <si>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</si>
  <si>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</si>
  <si>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</si>
  <si>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</si>
  <si>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</si>
  <si>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</si>
  <si>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</si>
  <si>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</si>
  <si>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</si>
  <si>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</si>
  <si>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</si>
  <si>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</si>
  <si>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</si>
  <si>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</si>
  <si>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</si>
  <si>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</si>
  <si>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</si>
  <si>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</si>
  <si>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</si>
  <si>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</si>
  <si>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</si>
  <si>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</si>
  <si>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</si>
  <si>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</si>
  <si>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</si>
  <si>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</si>
  <si>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</si>
  <si>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</si>
  <si>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</si>
  <si>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</si>
  <si>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</si>
  <si>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</si>
  <si>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</si>
  <si>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</si>
  <si>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</si>
  <si>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</si>
  <si>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</si>
  <si>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</si>
  <si>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</si>
  <si>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</si>
  <si>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</si>
  <si>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</si>
  <si>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</si>
  <si>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</si>
  <si>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</si>
  <si>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</si>
  <si>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</si>
  <si>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</si>
  <si>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</si>
  <si>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</si>
  <si>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</si>
  <si>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</si>
  <si>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</si>
  <si>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</si>
  <si>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鹿児島県奄美市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</si>
  <si>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</si>
  <si>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</si>
  <si>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</si>
  <si>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</si>
  <si>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</si>
  <si>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</si>
  <si>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</si>
  <si>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</si>
  <si>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</si>
  <si>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</si>
  <si>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</si>
  <si>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</si>
  <si>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</si>
  <si>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</si>
  <si>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</si>
  <si>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</si>
  <si>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</si>
  <si>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</si>
  <si>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</si>
  <si>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</si>
  <si>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奄美市ふるさと創生人材育成資金特別会計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</si>
  <si>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</si>
  <si>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</si>
  <si>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</si>
  <si>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</si>
  <si>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</si>
  <si>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</si>
  <si>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</si>
  <si>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</si>
  <si>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</si>
  <si>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</si>
  <si>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</si>
  <si>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</si>
  <si>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</si>
  <si>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</si>
  <si>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奄美市国民健康保険事業特別会計</t>
    <phoneticPr fontId="5"/>
  </si>
  <si>
    <t>奄美市国民健康保険直営診療施設勘定特別会計</t>
    <phoneticPr fontId="5"/>
  </si>
  <si>
    <t>奄美市後期高齢者医療特別会計</t>
    <phoneticPr fontId="5"/>
  </si>
  <si>
    <t>奄美市介護保険事業特別会計</t>
    <phoneticPr fontId="5"/>
  </si>
  <si>
    <t>奄美市訪問看護特別会計（介護サービス）</t>
    <phoneticPr fontId="5"/>
  </si>
  <si>
    <t>奄美市交通災害共済特別会計</t>
    <phoneticPr fontId="5"/>
  </si>
  <si>
    <t>奄美市水道事業会計</t>
    <phoneticPr fontId="5"/>
  </si>
  <si>
    <t>法適用企業</t>
    <phoneticPr fontId="5"/>
  </si>
  <si>
    <t>奄美市公共下水道事業特別会計</t>
    <phoneticPr fontId="5"/>
  </si>
  <si>
    <t>法非適用企業</t>
    <phoneticPr fontId="5"/>
  </si>
  <si>
    <t>奄美市農業集落排水事業特別会計</t>
    <phoneticPr fontId="5"/>
  </si>
  <si>
    <t>奄美市と畜場特別会計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</si>
  <si>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</si>
  <si>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</si>
  <si>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</si>
  <si>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</si>
  <si>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</si>
  <si>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</si>
  <si>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</si>
  <si>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</si>
  <si>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</si>
  <si>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</si>
  <si>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</si>
  <si>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</si>
  <si>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</si>
  <si>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</si>
  <si>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</si>
  <si>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</si>
  <si>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</si>
  <si>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</si>
  <si>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</si>
  <si>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</si>
  <si>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</si>
  <si>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</si>
  <si>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</si>
  <si>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</si>
  <si>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</si>
  <si>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</si>
  <si>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</si>
  <si>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</si>
  <si>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</si>
  <si>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</si>
  <si>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</si>
  <si>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</si>
  <si>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</si>
  <si>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</si>
  <si>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</si>
  <si>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</si>
  <si>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</si>
  <si>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</si>
  <si>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</si>
  <si>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</si>
  <si>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</si>
  <si>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</si>
  <si>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</si>
  <si>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</si>
  <si>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</si>
  <si>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</si>
  <si>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</si>
  <si>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</si>
  <si>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</si>
  <si>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</si>
  <si>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</si>
  <si>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</si>
  <si>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</si>
  <si>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</si>
  <si>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</si>
  <si>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</si>
  <si>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</si>
  <si>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</si>
  <si>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</si>
  <si>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</si>
  <si>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</si>
  <si>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</si>
  <si>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</si>
  <si>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</si>
  <si>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奄美市水道事業会計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</si>
  <si>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</si>
  <si>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</si>
  <si>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奄美市国民健康保険直営診療施設勘定特別会計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</si>
  <si>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</si>
  <si>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</si>
  <si>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</si>
  <si>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</si>
  <si>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</si>
  <si>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</si>
  <si>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</si>
  <si>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</si>
  <si>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</si>
  <si>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</si>
  <si>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</si>
  <si>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</si>
  <si>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</si>
  <si>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</si>
  <si>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</si>
  <si>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</si>
  <si>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</si>
  <si>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</si>
  <si>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</si>
  <si>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</si>
  <si>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</si>
  <si>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</si>
  <si>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</si>
  <si>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</si>
  <si>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</si>
  <si>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</si>
  <si>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</si>
  <si>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</si>
  <si>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</si>
  <si>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</si>
  <si>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</si>
  <si>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</si>
  <si>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</si>
  <si>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</si>
  <si>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</si>
  <si>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</si>
  <si>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</si>
  <si>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</si>
  <si>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</si>
  <si>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</si>
  <si>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</si>
  <si>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</si>
  <si>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</si>
  <si>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</si>
  <si>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</si>
  <si>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</si>
  <si>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</si>
  <si>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</si>
  <si>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</si>
  <si>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</si>
  <si>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</si>
  <si>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</si>
  <si>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</si>
  <si>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</si>
  <si>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</si>
  <si>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</si>
  <si>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</si>
  <si>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</si>
  <si>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</si>
  <si>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</si>
  <si>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</si>
  <si>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</si>
  <si>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</si>
  <si>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</si>
  <si>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</si>
  <si>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</si>
  <si>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</si>
  <si>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</si>
  <si>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</si>
  <si>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</si>
  <si>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</si>
  <si>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</si>
  <si>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</si>
  <si>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</si>
  <si>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</si>
  <si>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</si>
  <si>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</si>
  <si>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</si>
  <si>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</si>
  <si>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</si>
  <si>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</si>
  <si>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</si>
  <si>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</si>
  <si>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</si>
  <si>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</si>
  <si>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1.40</t>
  </si>
  <si>
    <t>▲ 3.07</t>
  </si>
  <si>
    <t>▲ 1.49</t>
  </si>
  <si>
    <t>▲ 8.41</t>
  </si>
  <si>
    <t>奄美市水道事業会計</t>
  </si>
  <si>
    <t>一般会計</t>
  </si>
  <si>
    <t>奄美市公共下水道事業特別会計</t>
  </si>
  <si>
    <t>奄美市介護保険事業特別会計</t>
  </si>
  <si>
    <t>奄美市国民健康保険事業特別会計</t>
  </si>
  <si>
    <t>▲ 4.42</t>
  </si>
  <si>
    <t>▲ 3.35</t>
  </si>
  <si>
    <t>▲ 2.37</t>
  </si>
  <si>
    <t>▲ 1.30</t>
  </si>
  <si>
    <t>奄美市農業集落排水事業特別会計</t>
  </si>
  <si>
    <t>奄美市ふるさと創生人材育成資金特別会計</t>
  </si>
  <si>
    <t>奄美市交通災害共済特別会計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</si>
  <si>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</si>
  <si>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</si>
  <si>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</si>
  <si>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</si>
  <si>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</si>
  <si>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</si>
  <si>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</si>
  <si>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</si>
  <si>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奄美市開発公社</t>
    <rPh sb="0" eb="2">
      <t>アマミ</t>
    </rPh>
    <rPh sb="2" eb="3">
      <t>シ</t>
    </rPh>
    <rPh sb="3" eb="5">
      <t>カイハツ</t>
    </rPh>
    <rPh sb="5" eb="7">
      <t>コウシャ</t>
    </rPh>
    <phoneticPr fontId="1"/>
  </si>
  <si>
    <t>奄美市農業研究センター</t>
  </si>
  <si>
    <t>奄美市名瀬米飯給食センター</t>
  </si>
  <si>
    <t>名瀬中央青果</t>
  </si>
  <si>
    <t>名瀬建設工事残土管理公社</t>
  </si>
  <si>
    <t>マングローブ公社</t>
  </si>
  <si>
    <t>奄美大島風力発電</t>
  </si>
  <si>
    <t>奄美広域中小企業勤労者福祉サービスセンター</t>
  </si>
  <si>
    <t>まちづくり奄美</t>
  </si>
  <si>
    <t>-</t>
    <phoneticPr fontId="2"/>
  </si>
  <si>
    <t>-</t>
    <phoneticPr fontId="2"/>
  </si>
  <si>
    <t>-</t>
    <phoneticPr fontId="2"/>
  </si>
  <si>
    <t>-</t>
    <phoneticPr fontId="2"/>
  </si>
  <si>
    <t>-</t>
    <phoneticPr fontId="2"/>
  </si>
  <si>
    <t>-</t>
    <phoneticPr fontId="2"/>
  </si>
  <si>
    <t>-</t>
    <phoneticPr fontId="2"/>
  </si>
  <si>
    <t>-</t>
    <phoneticPr fontId="2"/>
  </si>
  <si>
    <t>-</t>
    <phoneticPr fontId="2"/>
  </si>
  <si>
    <t>鹿児島県市町村総合事務組合</t>
  </si>
  <si>
    <t>奄美群島広域事務組合</t>
  </si>
  <si>
    <t>奄美大島地区介護保険一部事務組合</t>
  </si>
  <si>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</si>
  <si>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</si>
  <si>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大島農業共済事務組合</t>
    <phoneticPr fontId="2"/>
  </si>
  <si>
    <t>大島地区消防組合</t>
    <phoneticPr fontId="2"/>
  </si>
  <si>
    <t>大島地区衛生組合(一般会計)</t>
    <rPh sb="9" eb="11">
      <t>イッパン</t>
    </rPh>
    <rPh sb="11" eb="13">
      <t>カイケイ</t>
    </rPh>
    <phoneticPr fontId="2"/>
  </si>
  <si>
    <t>大島地区衛生組合(と畜場特別会計)</t>
    <rPh sb="10" eb="11">
      <t>チク</t>
    </rPh>
    <rPh sb="11" eb="12">
      <t>ジョウ</t>
    </rPh>
    <rPh sb="12" eb="14">
      <t>トクベツ</t>
    </rPh>
    <rPh sb="14" eb="16">
      <t>カイケイ</t>
    </rPh>
    <phoneticPr fontId="2"/>
  </si>
  <si>
    <t>-</t>
    <phoneticPr fontId="2"/>
  </si>
  <si>
    <t>-</t>
    <phoneticPr fontId="2"/>
  </si>
  <si>
    <t>-</t>
    <phoneticPr fontId="2"/>
  </si>
  <si>
    <t>-</t>
    <phoneticPr fontId="2"/>
  </si>
  <si>
    <t>-</t>
    <phoneticPr fontId="2"/>
  </si>
  <si>
    <t>-</t>
    <phoneticPr fontId="2"/>
  </si>
  <si>
    <t>合併まちづくり基金</t>
    <phoneticPr fontId="5"/>
  </si>
  <si>
    <t>庁舎整備基金</t>
    <phoneticPr fontId="5"/>
  </si>
  <si>
    <t>地域振興基金</t>
    <phoneticPr fontId="5"/>
  </si>
  <si>
    <t>過疎地域自立促進特別事業基金</t>
    <phoneticPr fontId="5"/>
  </si>
  <si>
    <t>公共施設整備事業基金</t>
    <phoneticPr fontId="5"/>
  </si>
  <si>
    <t>-</t>
    <phoneticPr fontId="2"/>
  </si>
  <si>
    <t>-</t>
    <phoneticPr fontId="2"/>
  </si>
  <si>
    <t>-</t>
    <phoneticPr fontId="2"/>
  </si>
  <si>
    <t>-</t>
    <phoneticPr fontId="2"/>
  </si>
  <si>
    <t>-</t>
    <phoneticPr fontId="2"/>
  </si>
  <si>
    <t>-</t>
    <phoneticPr fontId="2"/>
  </si>
  <si>
    <t>-</t>
    <phoneticPr fontId="2"/>
  </si>
  <si>
    <t>〇</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</si>
  <si>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</si>
  <si>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</si>
  <si>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</si>
  <si>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</si>
  <si>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</si>
  <si>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</si>
  <si>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</si>
  <si>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</si>
  <si>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</si>
  <si>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</si>
  <si>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</si>
  <si>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</si>
  <si>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</si>
  <si>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</si>
  <si>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</si>
  <si>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</si>
  <si>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本庁舎建設事業や給食センター建設事業等の大型公共事業に伴う地方債の新規発行による地方債現在高の増加があったものの，基準財政需要額の増加等により，昨年度と比較して19.5ポイント減少している。一方有形固定資産減価償却率については，本庁舎建設事業で一部が完成したことで有形固定資産額の増加により1.1%減少した。今後，大型公共施設の着工や将来の公共施設の更新に係る地方債の発行額の増加により将来負担比率の上昇が見込まれるため，地方債の償還，更新費用の財源を確保するため基金への積立を行い，各公共施設について点検・診断，長寿命化計画の策定をすすめ適正な施設管理に努める。</t>
    <rPh sb="56" eb="58">
      <t>ゲンザイ</t>
    </rPh>
    <rPh sb="70" eb="72">
      <t>キジュン</t>
    </rPh>
    <rPh sb="72" eb="74">
      <t>ザイセイ</t>
    </rPh>
    <rPh sb="74" eb="76">
      <t>ジュヨウ</t>
    </rPh>
    <rPh sb="76" eb="77">
      <t>ガク</t>
    </rPh>
    <rPh sb="78" eb="80">
      <t>ゾウカ</t>
    </rPh>
    <rPh sb="80" eb="81">
      <t>ナド</t>
    </rPh>
    <rPh sb="101" eb="103">
      <t>ゲンショウ</t>
    </rPh>
    <phoneticPr fontId="5"/>
  </si>
  <si>
    <t>　将来負担比率については，本庁舎建設事業や給食センター建設事業等の大型公共事業に伴う地方債の新規発行による地方債現在高の増加があったものの，基準財政需要額の増加等により，昨年度と比較して19.5ポイント減少している。実質公債比率は本庁舎建設事業に係る地方債の償還を開始したことに伴う元利償還金が増加したことで昨年度より0.2ポイント増加した。本庁舎建設事業等の大型公共事業が継続することにより地方債の発行額及び償還額が増加する見込であり，将来負担比率・実質公債比率共に上昇することが予想されるが，奄美市第２次財政計画で定めた起債発行枠を遵守することにより将来負担比率や実質公債比率の低減に努める。</t>
    <rPh sb="80" eb="81">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</si>
</sst>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font>
    <font>
      <sz val="10"/>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97DA-4A68-A20B-DB239F3F82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89478</c:v>
                </c:pt>
                <c:pt idx="1">
                  <c:v>88661</c:v>
                </c:pt>
                <c:pt idx="2">
                  <c:v>111168</c:v>
                </c:pt>
                <c:pt idx="3">
                  <c:v>175882</c:v>
                </c:pt>
                <c:pt idx="4">
                  <c:v>140164</c:v>
                </c:pt>
              </c:numCache>
            </c:numRef>
          </c:val>
          <c:smooth val="0"/>
          <c:extLst>
            <c:ext xmlns:c16="http://schemas.microsoft.com/office/drawing/2014/chart" uri="{C3380CC4-5D6E-409C-BE32-E72D297353CC}">
              <c16:uniqueId val="{00000001-97DA-4A68-A20B-DB239F3F82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6.22</c:v>
                </c:pt>
                <c:pt idx="1">
                  <c:v>5.46</c:v>
                </c:pt>
                <c:pt idx="2">
                  <c:v>4.95</c:v>
                </c:pt>
                <c:pt idx="3">
                  <c:v>6.11</c:v>
                </c:pt>
                <c:pt idx="4">
                  <c:v>3.8</c:v>
                </c:pt>
              </c:numCache>
            </c:numRef>
          </c:val>
          <c:extLst>
            <c:ext xmlns:c16="http://schemas.microsoft.com/office/drawing/2014/chart" uri="{C3380CC4-5D6E-409C-BE32-E72D297353CC}">
              <c16:uniqueId val="{00000000-D3A5-4C55-B472-58130F8B8C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20.260000000000002</c:v>
                </c:pt>
                <c:pt idx="1">
                  <c:v>23.14</c:v>
                </c:pt>
                <c:pt idx="2">
                  <c:v>23.6</c:v>
                </c:pt>
                <c:pt idx="3">
                  <c:v>23.34</c:v>
                </c:pt>
                <c:pt idx="4">
                  <c:v>20.420000000000002</c:v>
                </c:pt>
              </c:numCache>
            </c:numRef>
          </c:val>
          <c:extLst>
            <c:ext xmlns:c16="http://schemas.microsoft.com/office/drawing/2014/chart" uri="{C3380CC4-5D6E-409C-BE32-E72D297353CC}">
              <c16:uniqueId val="{00000001-D3A5-4C55-B472-58130F8B8C1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0.94</c:v>
                </c:pt>
                <c:pt idx="1">
                  <c:v>-1.4</c:v>
                </c:pt>
                <c:pt idx="2">
                  <c:v>-3.07</c:v>
                </c:pt>
                <c:pt idx="3">
                  <c:v>-1.49</c:v>
                </c:pt>
                <c:pt idx="4">
                  <c:v>-8.41</c:v>
                </c:pt>
              </c:numCache>
            </c:numRef>
          </c:val>
          <c:smooth val="0"/>
          <c:extLst>
            <c:ext xmlns:c16="http://schemas.microsoft.com/office/drawing/2014/chart" uri="{C3380CC4-5D6E-409C-BE32-E72D297353CC}">
              <c16:uniqueId val="{00000002-D3A5-4C55-B472-58130F8B8C1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7986-482F-8701-893B27A810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86-482F-8701-893B27A81047}"/>
            </c:ext>
          </c:extLst>
        </c:ser>
        <c:ser>
          <c:idx val="2"/>
          <c:order val="2"/>
          <c:tx>
            <c:strRef>
              <c:f>データシート!$A$29</c:f>
              <c:strCache>
                <c:ptCount val="1"/>
                <c:pt idx="0">
                  <c:v>奄美市交通災害共済特別会計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7986-482F-8701-893B27A81047}"/>
            </c:ext>
          </c:extLst>
        </c:ser>
        <c:ser>
          <c:idx val="3"/>
          <c:order val="3"/>
          <c:tx>
            <c:strRef>
              <c:f>データシート!$A$30</c:f>
              <c:strCache>
                <c:ptCount val="1"/>
                <c:pt idx="0">
                  <c:v>奄美市ふるさと創生人材育成資金特別会計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0.04</c:v>
                </c:pt>
                <c:pt idx="4">
                  <c:v>#N/A</c:v>
                </c:pt>
                <c:pt idx="5">
                  <c:v>0.06</c:v>
                </c:pt>
                <c:pt idx="6">
                  <c:v>#N/A</c:v>
                </c:pt>
                <c:pt idx="7">
                  <c:v>0.06</c:v>
                </c:pt>
                <c:pt idx="8">
                  <c:v>#N/A</c:v>
                </c:pt>
                <c:pt idx="9">
                  <c:v>0.11</c:v>
                </c:pt>
              </c:numCache>
            </c:numRef>
          </c:val>
          <c:extLst>
            <c:ext xmlns:c16="http://schemas.microsoft.com/office/drawing/2014/chart" uri="{C3380CC4-5D6E-409C-BE32-E72D297353CC}">
              <c16:uniqueId val="{00000003-7986-482F-8701-893B27A81047}"/>
            </c:ext>
          </c:extLst>
        </c:ser>
        <c:ser>
          <c:idx val="4"/>
          <c:order val="4"/>
          <c:tx>
            <c:strRef>
              <c:f>データシート!$A$31</c:f>
              <c:strCache>
                <c:ptCount val="1"/>
                <c:pt idx="0">
                  <c:v>奄美市農業集落排水事業特別会計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0.17</c:v>
                </c:pt>
              </c:numCache>
            </c:numRef>
          </c:val>
          <c:extLst>
            <c:ext xmlns:c16="http://schemas.microsoft.com/office/drawing/2014/chart" uri="{C3380CC4-5D6E-409C-BE32-E72D297353CC}">
              <c16:uniqueId val="{00000004-7986-482F-8701-893B27A81047}"/>
            </c:ext>
          </c:extLst>
        </c:ser>
        <c:ser>
          <c:idx val="5"/>
          <c:order val="5"/>
          <c:tx>
            <c:strRef>
              <c:f>データシート!$A$32</c:f>
              <c:strCache>
                <c:ptCount val="1"/>
                <c:pt idx="0">
                  <c:v>奄美市国民健康保険事業特別会計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4.42</c:v>
                </c:pt>
                <c:pt idx="1">
                  <c:v>#N/A</c:v>
                </c:pt>
                <c:pt idx="2">
                  <c:v>3.35</c:v>
                </c:pt>
                <c:pt idx="3">
                  <c:v>#N/A</c:v>
                </c:pt>
                <c:pt idx="4">
                  <c:v>2.37</c:v>
                </c:pt>
                <c:pt idx="5">
                  <c:v>#N/A</c:v>
                </c:pt>
                <c:pt idx="6">
                  <c:v>1.3</c:v>
                </c:pt>
                <c:pt idx="7">
                  <c:v>#N/A</c:v>
                </c:pt>
                <c:pt idx="8">
                  <c:v>#N/A</c:v>
                </c:pt>
                <c:pt idx="9">
                  <c:v>0.28999999999999998</c:v>
                </c:pt>
              </c:numCache>
            </c:numRef>
          </c:val>
          <c:extLst>
            <c:ext xmlns:c16="http://schemas.microsoft.com/office/drawing/2014/chart" uri="{C3380CC4-5D6E-409C-BE32-E72D297353CC}">
              <c16:uniqueId val="{00000005-7986-482F-8701-893B27A81047}"/>
            </c:ext>
          </c:extLst>
        </c:ser>
        <c:ser>
          <c:idx val="6"/>
          <c:order val="6"/>
          <c:tx>
            <c:strRef>
              <c:f>データシート!$A$33</c:f>
              <c:strCache>
                <c:ptCount val="1"/>
                <c:pt idx="0">
                  <c:v>奄美市介護保険事業特別会計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0.37</c:v>
                </c:pt>
                <c:pt idx="2">
                  <c:v>#N/A</c:v>
                </c:pt>
                <c:pt idx="3">
                  <c:v>0.62</c:v>
                </c:pt>
                <c:pt idx="4">
                  <c:v>#N/A</c:v>
                </c:pt>
                <c:pt idx="5">
                  <c:v>0.67</c:v>
                </c:pt>
                <c:pt idx="6">
                  <c:v>#N/A</c:v>
                </c:pt>
                <c:pt idx="7">
                  <c:v>0.92</c:v>
                </c:pt>
                <c:pt idx="8">
                  <c:v>#N/A</c:v>
                </c:pt>
                <c:pt idx="9">
                  <c:v>0.54</c:v>
                </c:pt>
              </c:numCache>
            </c:numRef>
          </c:val>
          <c:extLst>
            <c:ext xmlns:c16="http://schemas.microsoft.com/office/drawing/2014/chart" uri="{C3380CC4-5D6E-409C-BE32-E72D297353CC}">
              <c16:uniqueId val="{00000006-7986-482F-8701-893B27A81047}"/>
            </c:ext>
          </c:extLst>
        </c:ser>
        <c:ser>
          <c:idx val="7"/>
          <c:order val="7"/>
          <c:tx>
            <c:strRef>
              <c:f>データシート!$A$34</c:f>
              <c:strCache>
                <c:ptCount val="1"/>
                <c:pt idx="0">
                  <c:v>奄美市公共下水道事業特別会計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0.02</c:v>
                </c:pt>
                <c:pt idx="8">
                  <c:v>#N/A</c:v>
                </c:pt>
                <c:pt idx="9">
                  <c:v>0.78</c:v>
                </c:pt>
              </c:numCache>
            </c:numRef>
          </c:val>
          <c:extLst>
            <c:ext xmlns:c16="http://schemas.microsoft.com/office/drawing/2014/chart" uri="{C3380CC4-5D6E-409C-BE32-E72D297353CC}">
              <c16:uniqueId val="{00000007-7986-482F-8701-893B27A810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6.21</c:v>
                </c:pt>
                <c:pt idx="2">
                  <c:v>#N/A</c:v>
                </c:pt>
                <c:pt idx="3">
                  <c:v>5.45</c:v>
                </c:pt>
                <c:pt idx="4">
                  <c:v>#N/A</c:v>
                </c:pt>
                <c:pt idx="5">
                  <c:v>4.9400000000000004</c:v>
                </c:pt>
                <c:pt idx="6">
                  <c:v>#N/A</c:v>
                </c:pt>
                <c:pt idx="7">
                  <c:v>6.1</c:v>
                </c:pt>
                <c:pt idx="8">
                  <c:v>#N/A</c:v>
                </c:pt>
                <c:pt idx="9">
                  <c:v>3.8</c:v>
                </c:pt>
              </c:numCache>
            </c:numRef>
          </c:val>
          <c:extLst>
            <c:ext xmlns:c16="http://schemas.microsoft.com/office/drawing/2014/chart" uri="{C3380CC4-5D6E-409C-BE32-E72D297353CC}">
              <c16:uniqueId val="{00000008-7986-482F-8701-893B27A81047}"/>
            </c:ext>
          </c:extLst>
        </c:ser>
        <c:ser>
          <c:idx val="9"/>
          <c:order val="9"/>
          <c:tx>
            <c:strRef>
              <c:f>データシート!$A$36</c:f>
              <c:strCache>
                <c:ptCount val="1"/>
                <c:pt idx="0">
                  <c:v>奄美市水道事業会計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14.18</c:v>
                </c:pt>
                <c:pt idx="2">
                  <c:v>#N/A</c:v>
                </c:pt>
                <c:pt idx="3">
                  <c:v>15.55</c:v>
                </c:pt>
                <c:pt idx="4">
                  <c:v>#N/A</c:v>
                </c:pt>
                <c:pt idx="5">
                  <c:v>15.42</c:v>
                </c:pt>
                <c:pt idx="6">
                  <c:v>#N/A</c:v>
                </c:pt>
                <c:pt idx="7">
                  <c:v>16.100000000000001</c:v>
                </c:pt>
                <c:pt idx="8">
                  <c:v>#N/A</c:v>
                </c:pt>
                <c:pt idx="9">
                  <c:v>17.809999999999999</c:v>
                </c:pt>
              </c:numCache>
            </c:numRef>
          </c:val>
          <c:extLst>
            <c:ext xmlns:c16="http://schemas.microsoft.com/office/drawing/2014/chart" uri="{C3380CC4-5D6E-409C-BE32-E72D297353CC}">
              <c16:uniqueId val="{00000009-7986-482F-8701-893B27A810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3423</c:v>
                </c:pt>
                <c:pt idx="5">
                  <c:v>3439</c:v>
                </c:pt>
                <c:pt idx="8">
                  <c:v>3511</c:v>
                </c:pt>
                <c:pt idx="11">
                  <c:v>3610</c:v>
                </c:pt>
                <c:pt idx="14">
                  <c:v>3696</c:v>
                </c:pt>
              </c:numCache>
            </c:numRef>
          </c:val>
          <c:extLst>
            <c:ext xmlns:c16="http://schemas.microsoft.com/office/drawing/2014/chart" uri="{C3380CC4-5D6E-409C-BE32-E72D297353CC}">
              <c16:uniqueId val="{00000000-B42F-4DF2-9FDE-0C69A708BD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3</c:v>
                </c:pt>
                <c:pt idx="3">
                  <c:v>2</c:v>
                </c:pt>
                <c:pt idx="6">
                  <c:v>1</c:v>
                </c:pt>
                <c:pt idx="9">
                  <c:v>1</c:v>
                </c:pt>
                <c:pt idx="12">
                  <c:v>1</c:v>
                </c:pt>
              </c:numCache>
            </c:numRef>
          </c:val>
          <c:extLst>
            <c:ext xmlns:c16="http://schemas.microsoft.com/office/drawing/2014/chart" uri="{C3380CC4-5D6E-409C-BE32-E72D297353CC}">
              <c16:uniqueId val="{00000001-B42F-4DF2-9FDE-0C69A708BD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2F-4DF2-9FDE-0C69A708BD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78</c:v>
                </c:pt>
                <c:pt idx="3">
                  <c:v>83</c:v>
                </c:pt>
                <c:pt idx="6">
                  <c:v>74</c:v>
                </c:pt>
                <c:pt idx="9">
                  <c:v>74</c:v>
                </c:pt>
                <c:pt idx="12">
                  <c:v>71</c:v>
                </c:pt>
              </c:numCache>
            </c:numRef>
          </c:val>
          <c:extLst>
            <c:ext xmlns:c16="http://schemas.microsoft.com/office/drawing/2014/chart" uri="{C3380CC4-5D6E-409C-BE32-E72D297353CC}">
              <c16:uniqueId val="{00000003-B42F-4DF2-9FDE-0C69A708BD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700</c:v>
                </c:pt>
                <c:pt idx="3">
                  <c:v>711</c:v>
                </c:pt>
                <c:pt idx="6">
                  <c:v>731</c:v>
                </c:pt>
                <c:pt idx="9">
                  <c:v>709</c:v>
                </c:pt>
                <c:pt idx="12">
                  <c:v>784</c:v>
                </c:pt>
              </c:numCache>
            </c:numRef>
          </c:val>
          <c:extLst>
            <c:ext xmlns:c16="http://schemas.microsoft.com/office/drawing/2014/chart" uri="{C3380CC4-5D6E-409C-BE32-E72D297353CC}">
              <c16:uniqueId val="{00000004-B42F-4DF2-9FDE-0C69A708BD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2F-4DF2-9FDE-0C69A708BD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2F-4DF2-9FDE-0C69A708BD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3897</c:v>
                </c:pt>
                <c:pt idx="3">
                  <c:v>3914</c:v>
                </c:pt>
                <c:pt idx="6">
                  <c:v>3992</c:v>
                </c:pt>
                <c:pt idx="9">
                  <c:v>4098</c:v>
                </c:pt>
                <c:pt idx="12">
                  <c:v>4167</c:v>
                </c:pt>
              </c:numCache>
            </c:numRef>
          </c:val>
          <c:extLst>
            <c:ext xmlns:c16="http://schemas.microsoft.com/office/drawing/2014/chart" uri="{C3380CC4-5D6E-409C-BE32-E72D297353CC}">
              <c16:uniqueId val="{00000007-B42F-4DF2-9FDE-0C69A708BD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1255</c:v>
                </c:pt>
                <c:pt idx="2">
                  <c:v>#N/A</c:v>
                </c:pt>
                <c:pt idx="3">
                  <c:v>#N/A</c:v>
                </c:pt>
                <c:pt idx="4">
                  <c:v>1271</c:v>
                </c:pt>
                <c:pt idx="5">
                  <c:v>#N/A</c:v>
                </c:pt>
                <c:pt idx="6">
                  <c:v>#N/A</c:v>
                </c:pt>
                <c:pt idx="7">
                  <c:v>1287</c:v>
                </c:pt>
                <c:pt idx="8">
                  <c:v>#N/A</c:v>
                </c:pt>
                <c:pt idx="9">
                  <c:v>#N/A</c:v>
                </c:pt>
                <c:pt idx="10">
                  <c:v>1272</c:v>
                </c:pt>
                <c:pt idx="11">
                  <c:v>#N/A</c:v>
                </c:pt>
                <c:pt idx="12">
                  <c:v>#N/A</c:v>
                </c:pt>
                <c:pt idx="13">
                  <c:v>1327</c:v>
                </c:pt>
                <c:pt idx="14">
                  <c:v>#N/A</c:v>
                </c:pt>
              </c:numCache>
            </c:numRef>
          </c:val>
          <c:smooth val="0"/>
          <c:extLst>
            <c:ext xmlns:c16="http://schemas.microsoft.com/office/drawing/2014/chart" uri="{C3380CC4-5D6E-409C-BE32-E72D297353CC}">
              <c16:uniqueId val="{00000008-B42F-4DF2-9FDE-0C69A708BD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33659</c:v>
                </c:pt>
                <c:pt idx="5">
                  <c:v>31989</c:v>
                </c:pt>
                <c:pt idx="8">
                  <c:v>32847</c:v>
                </c:pt>
                <c:pt idx="11">
                  <c:v>34281</c:v>
                </c:pt>
                <c:pt idx="14">
                  <c:v>37244</c:v>
                </c:pt>
              </c:numCache>
            </c:numRef>
          </c:val>
          <c:extLst>
            <c:ext xmlns:c16="http://schemas.microsoft.com/office/drawing/2014/chart" uri="{C3380CC4-5D6E-409C-BE32-E72D297353CC}">
              <c16:uniqueId val="{00000000-C89C-46B6-8080-86D2083C92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1509</c:v>
                </c:pt>
                <c:pt idx="5">
                  <c:v>1424</c:v>
                </c:pt>
                <c:pt idx="8">
                  <c:v>1592</c:v>
                </c:pt>
                <c:pt idx="11">
                  <c:v>1488</c:v>
                </c:pt>
                <c:pt idx="14">
                  <c:v>1528</c:v>
                </c:pt>
              </c:numCache>
            </c:numRef>
          </c:val>
          <c:extLst>
            <c:ext xmlns:c16="http://schemas.microsoft.com/office/drawing/2014/chart" uri="{C3380CC4-5D6E-409C-BE32-E72D297353CC}">
              <c16:uniqueId val="{00000001-C89C-46B6-8080-86D2083C92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9337</c:v>
                </c:pt>
                <c:pt idx="5">
                  <c:v>10798</c:v>
                </c:pt>
                <c:pt idx="8">
                  <c:v>11367</c:v>
                </c:pt>
                <c:pt idx="11">
                  <c:v>11219</c:v>
                </c:pt>
                <c:pt idx="14">
                  <c:v>11326</c:v>
                </c:pt>
              </c:numCache>
            </c:numRef>
          </c:val>
          <c:extLst>
            <c:ext xmlns:c16="http://schemas.microsoft.com/office/drawing/2014/chart" uri="{C3380CC4-5D6E-409C-BE32-E72D297353CC}">
              <c16:uniqueId val="{00000002-C89C-46B6-8080-86D2083C92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9C-46B6-8080-86D2083C92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9C-46B6-8080-86D2083C92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96</c:v>
                </c:pt>
                <c:pt idx="3">
                  <c:v>472</c:v>
                </c:pt>
                <c:pt idx="6">
                  <c:v>284</c:v>
                </c:pt>
                <c:pt idx="9">
                  <c:v>284</c:v>
                </c:pt>
                <c:pt idx="12">
                  <c:v>371</c:v>
                </c:pt>
              </c:numCache>
            </c:numRef>
          </c:val>
          <c:extLst>
            <c:ext xmlns:c16="http://schemas.microsoft.com/office/drawing/2014/chart" uri="{C3380CC4-5D6E-409C-BE32-E72D297353CC}">
              <c16:uniqueId val="{00000005-C89C-46B6-8080-86D2083C92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3716</c:v>
                </c:pt>
                <c:pt idx="3">
                  <c:v>3704</c:v>
                </c:pt>
                <c:pt idx="6">
                  <c:v>3482</c:v>
                </c:pt>
                <c:pt idx="9">
                  <c:v>3235</c:v>
                </c:pt>
                <c:pt idx="12">
                  <c:v>3012</c:v>
                </c:pt>
              </c:numCache>
            </c:numRef>
          </c:val>
          <c:extLst>
            <c:ext xmlns:c16="http://schemas.microsoft.com/office/drawing/2014/chart" uri="{C3380CC4-5D6E-409C-BE32-E72D297353CC}">
              <c16:uniqueId val="{00000006-C89C-46B6-8080-86D2083C92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464</c:v>
                </c:pt>
                <c:pt idx="3">
                  <c:v>406</c:v>
                </c:pt>
                <c:pt idx="6">
                  <c:v>329</c:v>
                </c:pt>
                <c:pt idx="9">
                  <c:v>252</c:v>
                </c:pt>
                <c:pt idx="12">
                  <c:v>168</c:v>
                </c:pt>
              </c:numCache>
            </c:numRef>
          </c:val>
          <c:extLst>
            <c:ext xmlns:c16="http://schemas.microsoft.com/office/drawing/2014/chart" uri="{C3380CC4-5D6E-409C-BE32-E72D297353CC}">
              <c16:uniqueId val="{00000007-C89C-46B6-8080-86D2083C92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8726</c:v>
                </c:pt>
                <c:pt idx="3">
                  <c:v>9088</c:v>
                </c:pt>
                <c:pt idx="6">
                  <c:v>9340</c:v>
                </c:pt>
                <c:pt idx="9">
                  <c:v>9121</c:v>
                </c:pt>
                <c:pt idx="12">
                  <c:v>9280</c:v>
                </c:pt>
              </c:numCache>
            </c:numRef>
          </c:val>
          <c:extLst>
            <c:ext xmlns:c16="http://schemas.microsoft.com/office/drawing/2014/chart" uri="{C3380CC4-5D6E-409C-BE32-E72D297353CC}">
              <c16:uniqueId val="{00000008-C89C-46B6-8080-86D2083C92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89C-46B6-8080-86D2083C92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37197</c:v>
                </c:pt>
                <c:pt idx="3">
                  <c:v>37701</c:v>
                </c:pt>
                <c:pt idx="6">
                  <c:v>39379</c:v>
                </c:pt>
                <c:pt idx="9">
                  <c:v>42466</c:v>
                </c:pt>
                <c:pt idx="12">
                  <c:v>42934</c:v>
                </c:pt>
              </c:numCache>
            </c:numRef>
          </c:val>
          <c:extLst>
            <c:ext xmlns:c16="http://schemas.microsoft.com/office/drawing/2014/chart" uri="{C3380CC4-5D6E-409C-BE32-E72D297353CC}">
              <c16:uniqueId val="{0000000A-C89C-46B6-8080-86D2083C92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5694</c:v>
                </c:pt>
                <c:pt idx="2">
                  <c:v>#N/A</c:v>
                </c:pt>
                <c:pt idx="3">
                  <c:v>#N/A</c:v>
                </c:pt>
                <c:pt idx="4">
                  <c:v>7160</c:v>
                </c:pt>
                <c:pt idx="5">
                  <c:v>#N/A</c:v>
                </c:pt>
                <c:pt idx="6">
                  <c:v>#N/A</c:v>
                </c:pt>
                <c:pt idx="7">
                  <c:v>7007</c:v>
                </c:pt>
                <c:pt idx="8">
                  <c:v>#N/A</c:v>
                </c:pt>
                <c:pt idx="9">
                  <c:v>#N/A</c:v>
                </c:pt>
                <c:pt idx="10">
                  <c:v>8371</c:v>
                </c:pt>
                <c:pt idx="11">
                  <c:v>#N/A</c:v>
                </c:pt>
                <c:pt idx="12">
                  <c:v>#N/A</c:v>
                </c:pt>
                <c:pt idx="13">
                  <c:v>5667</c:v>
                </c:pt>
                <c:pt idx="14">
                  <c:v>#N/A</c:v>
                </c:pt>
              </c:numCache>
            </c:numRef>
          </c:val>
          <c:smooth val="0"/>
          <c:extLst>
            <c:ext xmlns:c16="http://schemas.microsoft.com/office/drawing/2014/chart" uri="{C3380CC4-5D6E-409C-BE32-E72D297353CC}">
              <c16:uniqueId val="{0000000B-C89C-46B6-8080-86D2083C92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3975</c:v>
                </c:pt>
                <c:pt idx="1">
                  <c:v>3943</c:v>
                </c:pt>
                <c:pt idx="2">
                  <c:v>3438</c:v>
                </c:pt>
              </c:numCache>
            </c:numRef>
          </c:val>
          <c:extLst>
            <c:ext xmlns:c16="http://schemas.microsoft.com/office/drawing/2014/chart" uri="{C3380CC4-5D6E-409C-BE32-E72D297353CC}">
              <c16:uniqueId val="{00000000-34A9-4E6C-A87F-D2AABE9C11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1128</c:v>
                </c:pt>
                <c:pt idx="1">
                  <c:v>1525</c:v>
                </c:pt>
                <c:pt idx="2">
                  <c:v>1622</c:v>
                </c:pt>
              </c:numCache>
            </c:numRef>
          </c:val>
          <c:extLst>
            <c:ext xmlns:c16="http://schemas.microsoft.com/office/drawing/2014/chart" uri="{C3380CC4-5D6E-409C-BE32-E72D297353CC}">
              <c16:uniqueId val="{00000001-34A9-4E6C-A87F-D2AABE9C11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9173</c:v>
                </c:pt>
                <c:pt idx="1">
                  <c:v>8765</c:v>
                </c:pt>
                <c:pt idx="2">
                  <c:v>9366</c:v>
                </c:pt>
              </c:numCache>
            </c:numRef>
          </c:val>
          <c:extLst>
            <c:ext xmlns:c16="http://schemas.microsoft.com/office/drawing/2014/chart" uri="{C3380CC4-5D6E-409C-BE32-E72D297353CC}">
              <c16:uniqueId val="{00000002-34A9-4E6C-A87F-D2AABE9C11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{B1EBF93A-30AA-4739-B58C-5651FD6F6A9A}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706-4BAA-9DC8-2BAC6C3275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{CF2253B9-5839-4A1D-B485-5BD302AA8C65}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06-4BAA-9DC8-2BAC6C3275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{A7D53968-47D5-4E44-B60A-2E1B39ABD85A}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06-4BAA-9DC8-2BAC6C3275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{AF01A19A-E82E-4179-AAA9-59773D93A01B}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06-4BAA-9DC8-2BAC6C3275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{36A39041-4F2D-435E-8820-2B3E9809E011}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06-4BAA-9DC8-2BAC6C3275C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{C6892069-B04F-4226-8C07-0951DF755A9A}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706-4BAA-9DC8-2BAC6C3275C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{45D07F99-94A4-4A93-BE57-4B25F3B7BB60}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706-4BAA-9DC8-2BAC6C3275C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{CD9C6020-8B6A-497E-843B-6941FA8ADACE}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706-4BAA-9DC8-2BAC6C3275C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{445BD870-0AB8-4F31-B6AD-388FC21BD608}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706-4BAA-9DC8-2BAC6C3275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c:v>
                </c:pt>
                <c:pt idx="16">
                  <c:v>65.2</c:v>
                </c:pt>
                <c:pt idx="24">
                  <c:v>62.1</c:v>
                </c:pt>
                <c:pt idx="32">
                  <c:v>61</c:v>
                </c:pt>
              </c:numCache>
            </c:numRef>
          </c:xVal>
          <c:yVal>
            <c:numRef>
              <c:f>公会計指標分析・財政指標組合せ分析表!$BP$51:$DC$51</c:f>
              <c:numCache>
                <c:formatCode>#,##0.0;"▲ "#,##0.0</c:formatCode>
                <c:ptCount val="40"/>
                <c:pt idx="8">
                  <c:v>51.9</c:v>
                </c:pt>
                <c:pt idx="16">
                  <c:v>51.5</c:v>
                </c:pt>
                <c:pt idx="24">
                  <c:v>61.6</c:v>
                </c:pt>
                <c:pt idx="32">
                  <c:v>42.1</c:v>
                </c:pt>
              </c:numCache>
            </c:numRef>
          </c:yVal>
          <c:smooth val="0"/>
          <c:extLst>
            <c:ext xmlns:c16="http://schemas.microsoft.com/office/drawing/2014/chart" uri="{C3380CC4-5D6E-409C-BE32-E72D297353CC}">
              <c16:uniqueId val="{00000009-A706-4BAA-9DC8-2BAC6C3275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{46EFC33D-F5C6-4023-AF2F-7D223C161AC6}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706-4BAA-9DC8-2BAC6C3275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{40437949-4421-4A7D-AF84-8B924A166A1D}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06-4BAA-9DC8-2BAC6C3275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{7FF78AB9-F7FE-491B-A6DB-6B2D228FE50F}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06-4BAA-9DC8-2BAC6C3275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{4E4167F4-8442-40E5-903B-9C6E0527F9BC}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06-4BAA-9DC8-2BAC6C3275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{219893A0-595D-4158-BAB2-686F12DE80B9}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06-4BAA-9DC8-2BAC6C3275C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{434D4844-DAF1-4AF4-8336-4A1B4476DB72}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706-4BAA-9DC8-2BAC6C3275C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{8C1BD5D7-EBBE-46D6-8927-7372AC829303}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706-4BAA-9DC8-2BAC6C3275C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{1C6FFE2A-E86C-47B3-B8F9-354500323CCE}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706-4BAA-9DC8-2BAC6C3275C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{E1B38709-B0FC-4A38-96E0-641C7462F206}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706-4BAA-9DC8-2BAC6C3275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58.8</c:v>
                </c:pt>
                <c:pt idx="16">
                  <c:v>59.4</c:v>
                </c:pt>
                <c:pt idx="24">
                  <c:v>60.7</c:v>
                </c:pt>
                <c:pt idx="32">
                  <c:v>66.599999999999994</c:v>
                </c:pt>
              </c:numCache>
            </c:numRef>
          </c:xVal>
          <c:yVal>
            <c:numRef>
              <c:f>公会計指標分析・財政指標組合せ分析表!$BP$55:$DC$55</c:f>
              <c:numCache>
                <c:formatCode>#,##0.0;"▲ "#,##0.0</c:formatCode>
                <c:ptCount val="40"/>
                <c:pt idx="8">
                  <c:v>36.6</c:v>
                </c:pt>
                <c:pt idx="16">
                  <c:v>37.700000000000003</c:v>
                </c:pt>
                <c:pt idx="24">
                  <c:v>37.9</c:v>
                </c:pt>
                <c:pt idx="32">
                  <c:v>38.700000000000003</c:v>
                </c:pt>
              </c:numCache>
            </c:numRef>
          </c:yVal>
          <c:smooth val="0"/>
          <c:extLst>
            <c:ext xmlns:c16="http://schemas.microsoft.com/office/drawing/2014/chart" uri="{C3380CC4-5D6E-409C-BE32-E72D297353CC}">
              <c16:uniqueId val="{00000013-A706-4BAA-9DC8-2BAC6C3275C3}"/>
            </c:ext>
          </c:extLst>
        </c:ser>
        <c:dLbls>
          <c:showLegendKey val="0"/>
          <c:showVal val="1"/>
          <c:showCatName val="0"/>
          <c:showSerName val="0"/>
          <c:showPercent val="0"/>
          <c:showBubbleSize val="0"/>
        </c:dLbls>
        <c:axId val="46179840"/>
        <c:axId val="46181760"/>
      </c:scatterChart>
      <c:valAx>
        <c:axId val="46179840"/>
        <c:scaling>
          <c:orientation val="minMax"/>
          <c:max val="67.3"/>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88E-2"/>
                  <c:y val="-6.0023172708946526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{591D6075-9672-4EEC-929D-68A5FE77CB47}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6EF-4AAA-90F7-359C976886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{20FBCF32-7A24-48F5-8697-EF43BA6410C8}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EF-4AAA-90F7-359C976886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{CBBD0920-2CB8-4763-B866-28A171B57ADD}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EF-4AAA-90F7-359C976886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{EBA2F568-0FCA-4A39-9A0D-7E8059AB57F7}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EF-4AAA-90F7-359C976886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{BB89D9B4-2FB8-402F-B3E2-3D7EBD4512CE}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EF-4AAA-90F7-359C9768866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{66442A82-4CF9-424C-85DD-1F2D24D14DB7}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6EF-4AAA-90F7-359C9768866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{32367CF2-C5EF-45D7-9D18-A18BDA7CE615}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6EF-4AAA-90F7-359C9768866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{1DAA7467-0899-4AF4-A9F7-0AA70580BFA6}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6EF-4AAA-90F7-359C9768866A}"/>
                </c:ext>
              </c:extLst>
            </c:dLbl>
            <c:dLbl>
              <c:idx val="32"/>
              <c:layout>
                <c:manualLayout>
                  <c:x val="-1.8171803637232468E-2"/>
                  <c:y val="-6.481012146664136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{FB6F8515-9A5B-4D72-8FBB-6276B03FA596}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6EF-4AAA-90F7-359C976886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c:v>
                </c:pt>
                <c:pt idx="16">
                  <c:v>9.1999999999999993</c:v>
                </c:pt>
                <c:pt idx="24">
                  <c:v>9.3000000000000007</c:v>
                </c:pt>
                <c:pt idx="32">
                  <c:v>9.5</c:v>
                </c:pt>
              </c:numCache>
            </c:numRef>
          </c:xVal>
          <c:yVal>
            <c:numRef>
              <c:f>公会計指標分析・財政指標組合せ分析表!$BP$73:$DC$73</c:f>
              <c:numCache>
                <c:formatCode>#,##0.0;"▲ "#,##0.0</c:formatCode>
                <c:ptCount val="40"/>
                <c:pt idx="0">
                  <c:v>40.700000000000003</c:v>
                </c:pt>
                <c:pt idx="8">
                  <c:v>51.9</c:v>
                </c:pt>
                <c:pt idx="16">
                  <c:v>51.5</c:v>
                </c:pt>
                <c:pt idx="24">
                  <c:v>61.6</c:v>
                </c:pt>
                <c:pt idx="32">
                  <c:v>42.1</c:v>
                </c:pt>
              </c:numCache>
            </c:numRef>
          </c:yVal>
          <c:smooth val="0"/>
          <c:extLst>
            <c:ext xmlns:c16="http://schemas.microsoft.com/office/drawing/2014/chart" uri="{C3380CC4-5D6E-409C-BE32-E72D297353CC}">
              <c16:uniqueId val="{00000009-86EF-4AAA-90F7-359C976886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{520AEB2E-FE30-4CC2-A4F3-1B41D30715A5}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6EF-4AAA-90F7-359C976886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{D9022667-6D79-443F-9EB3-C50F45D40AF3}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EF-4AAA-90F7-359C976886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{DE84C1B1-912E-4ECD-8821-F50D1278BE23}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EF-4AAA-90F7-359C976886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{65022291-73CD-446C-B2F7-203B708479BF}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EF-4AAA-90F7-359C976886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{308C5264-A522-495D-A4AD-A361A58A111A}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EF-4AAA-90F7-359C9768866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{1422E6C0-AB1A-44FD-ADAC-B4B080E523AA}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6EF-4AAA-90F7-359C9768866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{0DA0DFFD-F8D0-402D-B9FF-11741E4C838D}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6EF-4AAA-90F7-359C9768866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{D1DC0937-6D99-4A4A-B268-69344158AD09}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6EF-4AAA-90F7-359C9768866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{D44D35A7-85A2-4F5E-9EE0-E76A5833A646}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6EF-4AAA-90F7-359C976886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86EF-4AAA-90F7-359C9768866A}"/>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accent1">
                  <a:lumMod val="75000"/>
                </a:schemeClr>
              </a:solidFill>
              <a:latin typeface="+mn-ea"/>
              <a:ea typeface="+mn-ea"/>
            </a:rPr>
            <a:t>　</a:t>
          </a:r>
          <a:r>
            <a:rPr kumimoji="1" lang="ja-JP" altLang="en-US" sz="1200">
              <a:solidFill>
                <a:sysClr val="windowText" lastClr="000000"/>
              </a:solidFill>
              <a:latin typeface="+mn-ea"/>
              <a:ea typeface="+mn-ea"/>
            </a:rPr>
            <a:t>実質公債費比率（分子）の主な増加要因には，前年度決算と比べて，元利償還金の額が</a:t>
          </a:r>
          <a:r>
            <a:rPr kumimoji="1" lang="en-US" altLang="ja-JP" sz="1200">
              <a:solidFill>
                <a:sysClr val="windowText" lastClr="000000"/>
              </a:solidFill>
              <a:latin typeface="+mn-ea"/>
              <a:ea typeface="+mn-ea"/>
            </a:rPr>
            <a:t>69,371</a:t>
          </a:r>
          <a:r>
            <a:rPr kumimoji="1" lang="ja-JP" altLang="en-US" sz="1200">
              <a:solidFill>
                <a:sysClr val="windowText" lastClr="000000"/>
              </a:solidFill>
              <a:latin typeface="+mn-ea"/>
              <a:ea typeface="+mn-ea"/>
            </a:rPr>
            <a:t>千円増加したことにより，元利償還金等（Ａ）総計が</a:t>
          </a:r>
          <a:r>
            <a:rPr kumimoji="1" lang="en-US" altLang="ja-JP" sz="1200">
              <a:solidFill>
                <a:sysClr val="windowText" lastClr="000000"/>
              </a:solidFill>
              <a:latin typeface="+mn-ea"/>
              <a:ea typeface="+mn-ea"/>
            </a:rPr>
            <a:t>141,543</a:t>
          </a:r>
          <a:r>
            <a:rPr kumimoji="1" lang="ja-JP" altLang="en-US" sz="1200">
              <a:solidFill>
                <a:sysClr val="windowText" lastClr="000000"/>
              </a:solidFill>
              <a:latin typeface="+mn-ea"/>
              <a:ea typeface="+mn-ea"/>
            </a:rPr>
            <a:t>千円増額となったことが挙げられる。</a:t>
          </a:r>
        </a:p>
        <a:p>
          <a:r>
            <a:rPr kumimoji="1" lang="ja-JP" altLang="en-US" sz="1200">
              <a:solidFill>
                <a:sysClr val="windowText" lastClr="000000"/>
              </a:solidFill>
              <a:latin typeface="+mn-ea"/>
              <a:ea typeface="+mn-ea"/>
            </a:rPr>
            <a:t>　今後とも，公債費による財政負担の度合いを高めないよう努める。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地方債について満期一括償還を行っていないため，満期一括償還の財源とする基金の積立は行っていない。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　将来負担比率（分子）の主な減少要因は，前年度決算に比べて，充当可能基金が</a:t>
          </a:r>
          <a:r>
            <a:rPr kumimoji="1" lang="en-US" altLang="ja-JP" sz="1200">
              <a:latin typeface="+mn-ea"/>
              <a:ea typeface="+mn-ea"/>
            </a:rPr>
            <a:t>107,929</a:t>
          </a:r>
          <a:r>
            <a:rPr kumimoji="1" lang="ja-JP" altLang="en-US" sz="1200">
              <a:latin typeface="+mn-ea"/>
              <a:ea typeface="+mn-ea"/>
            </a:rPr>
            <a:t>千円増え，また基準財政需要額算入見込額が</a:t>
          </a:r>
          <a:r>
            <a:rPr kumimoji="1" lang="en-US" altLang="ja-JP" sz="1200">
              <a:latin typeface="+mn-ea"/>
              <a:ea typeface="+mn-ea"/>
            </a:rPr>
            <a:t>2,963,521</a:t>
          </a:r>
          <a:r>
            <a:rPr kumimoji="1" lang="ja-JP" altLang="en-US" sz="1200">
              <a:latin typeface="+mn-ea"/>
              <a:ea typeface="+mn-ea"/>
            </a:rPr>
            <a:t>千円増額となったことで，充当可能財源等（</a:t>
          </a:r>
          <a:r>
            <a:rPr kumimoji="1" lang="en-US" altLang="ja-JP" sz="1200">
              <a:latin typeface="+mn-ea"/>
              <a:ea typeface="+mn-ea"/>
            </a:rPr>
            <a:t>B</a:t>
          </a:r>
          <a:r>
            <a:rPr kumimoji="1" lang="ja-JP" altLang="en-US" sz="1200">
              <a:latin typeface="+mn-ea"/>
              <a:ea typeface="+mn-ea"/>
            </a:rPr>
            <a:t>）総計が</a:t>
          </a:r>
          <a:r>
            <a:rPr kumimoji="1" lang="en-US" altLang="ja-JP" sz="1200">
              <a:latin typeface="+mn-ea"/>
              <a:ea typeface="+mn-ea"/>
            </a:rPr>
            <a:t>3,110,764</a:t>
          </a:r>
          <a:r>
            <a:rPr kumimoji="1" lang="ja-JP" altLang="en-US" sz="1200">
              <a:latin typeface="+mn-ea"/>
              <a:ea typeface="+mn-ea"/>
            </a:rPr>
            <a:t>千円増額したことが挙げられる。</a:t>
          </a:r>
        </a:p>
        <a:p>
          <a:r>
            <a:rPr kumimoji="1" lang="ja-JP" altLang="en-US" sz="1200">
              <a:latin typeface="+mn-ea"/>
              <a:ea typeface="+mn-ea"/>
            </a:rPr>
            <a:t>　今後とも，起債枠の上限を堅持し地方債現在高の縮減に努めるとともに，公債費など義務的経費の削減を中心とする行財政改革を推進し，財政の健全化に努める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鹿児島県奄美市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ea"/>
              <a:ea typeface="+mn-ea"/>
              <a:cs typeface="+mn-cs"/>
            </a:rPr>
            <a:t>基金全体の残高が前年度決算より増加した理由は，減債基金，その他特定目的基金において，積み立て額が繰り入れ額を上回っており，</a:t>
          </a:r>
          <a:r>
            <a:rPr kumimoji="1" lang="en-US" altLang="ja-JP" sz="1100">
              <a:solidFill>
                <a:sysClr val="windowText" lastClr="000000"/>
              </a:solidFill>
              <a:effectLst/>
              <a:latin typeface="+mn-ea"/>
              <a:ea typeface="+mn-ea"/>
              <a:cs typeface="+mn-cs"/>
            </a:rPr>
            <a:t>193,022</a:t>
          </a:r>
          <a:r>
            <a:rPr kumimoji="1" lang="ja-JP" altLang="en-US" sz="1100">
              <a:solidFill>
                <a:sysClr val="windowText" lastClr="000000"/>
              </a:solidFill>
              <a:effectLst/>
              <a:latin typeface="+mn-ea"/>
              <a:ea typeface="+mn-ea"/>
              <a:cs typeface="+mn-cs"/>
            </a:rPr>
            <a:t>千円増加したため。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ea"/>
              <a:ea typeface="+mn-ea"/>
              <a:cs typeface="+mn-cs"/>
            </a:rPr>
            <a:t>基金全体の方針として，基金の目的に沿った事業の財源として必要な額を繰り入れるとともに，引き続き，基金積み立てを図っていく方針である。</a:t>
          </a:r>
          <a:endParaRPr kumimoji="1" lang="en-US" altLang="ja-JP" sz="1100">
            <a:solidFill>
              <a:sysClr val="windowText" lastClr="000000"/>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・庁舎整備基金は，奄美市庁舎の計画的な整備に必要な資金を積み立てるために設置された基金である。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・合併まちづくり基金は，旧名瀬市，旧住用村及び旧笠利町の合併に伴う住民の一体感の醸成並びに個性ある地域・集落の活性化及び均衡ある発展に資するために設置された基金である。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・地域振興基金は，奄美市の地域振興に要する経費に充てるために設置された基金である。</a:t>
          </a:r>
          <a:endParaRPr lang="ja-JP" altLang="ja-JP">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・庁舎整備基金残高が前年度決算より減少した理由は，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年度の庁舎整備事業の財源及びその地方債償還分として</a:t>
          </a:r>
          <a:r>
            <a:rPr kumimoji="1" lang="en-US" altLang="ja-JP" sz="1100">
              <a:solidFill>
                <a:sysClr val="windowText" lastClr="000000"/>
              </a:solidFill>
              <a:effectLst/>
              <a:latin typeface="+mn-lt"/>
              <a:ea typeface="+mn-ea"/>
              <a:cs typeface="+mn-cs"/>
            </a:rPr>
            <a:t>108,961</a:t>
          </a:r>
          <a:r>
            <a:rPr kumimoji="1" lang="ja-JP" altLang="ja-JP" sz="1100">
              <a:solidFill>
                <a:sysClr val="windowText" lastClr="000000"/>
              </a:solidFill>
              <a:effectLst/>
              <a:latin typeface="+mn-lt"/>
              <a:ea typeface="+mn-ea"/>
              <a:cs typeface="+mn-cs"/>
            </a:rPr>
            <a:t>千円繰り入れたため。</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・地域振興基金残高が前年度決算より</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した理由は，</a:t>
          </a:r>
          <a:r>
            <a:rPr kumimoji="1" lang="ja-JP" altLang="en-US" sz="1100">
              <a:solidFill>
                <a:sysClr val="windowText" lastClr="000000"/>
              </a:solidFill>
              <a:effectLst/>
              <a:latin typeface="+mn-lt"/>
              <a:ea typeface="+mn-ea"/>
              <a:cs typeface="+mn-cs"/>
            </a:rPr>
            <a:t>地方創生関連事業及び世界自然遺産登録推進事業などの財源として</a:t>
          </a:r>
          <a:r>
            <a:rPr kumimoji="1" lang="en-US" altLang="ja-JP" sz="1100">
              <a:solidFill>
                <a:sysClr val="windowText" lastClr="000000"/>
              </a:solidFill>
              <a:effectLst/>
              <a:latin typeface="+mn-lt"/>
              <a:ea typeface="+mn-ea"/>
              <a:cs typeface="+mn-cs"/>
            </a:rPr>
            <a:t>353,090</a:t>
          </a:r>
          <a:r>
            <a:rPr kumimoji="1" lang="ja-JP" altLang="en-US" sz="1100">
              <a:solidFill>
                <a:sysClr val="windowText" lastClr="000000"/>
              </a:solidFill>
              <a:effectLst/>
              <a:latin typeface="+mn-lt"/>
              <a:ea typeface="+mn-ea"/>
              <a:cs typeface="+mn-cs"/>
            </a:rPr>
            <a:t>千円繰り入れたが，財政調整基金から</a:t>
          </a:r>
          <a:r>
            <a:rPr kumimoji="1" lang="en-US" altLang="ja-JP" sz="1100">
              <a:solidFill>
                <a:sysClr val="windowText" lastClr="000000"/>
              </a:solidFill>
              <a:effectLst/>
              <a:latin typeface="+mn-lt"/>
              <a:ea typeface="+mn-ea"/>
              <a:cs typeface="+mn-cs"/>
            </a:rPr>
            <a:t>500,000</a:t>
          </a:r>
          <a:r>
            <a:rPr kumimoji="1" lang="ja-JP" altLang="en-US" sz="1100">
              <a:solidFill>
                <a:sysClr val="windowText" lastClr="000000"/>
              </a:solidFill>
              <a:effectLst/>
              <a:latin typeface="+mn-lt"/>
              <a:ea typeface="+mn-ea"/>
              <a:cs typeface="+mn-cs"/>
            </a:rPr>
            <a:t>千円を積み替え，また</a:t>
          </a:r>
          <a:r>
            <a:rPr kumimoji="1" lang="ja-JP" altLang="ja-JP" sz="1100">
              <a:solidFill>
                <a:sysClr val="windowText" lastClr="000000"/>
              </a:solidFill>
              <a:effectLst/>
              <a:latin typeface="+mn-lt"/>
              <a:ea typeface="+mn-ea"/>
              <a:cs typeface="+mn-cs"/>
            </a:rPr>
            <a:t>繰越金など</a:t>
          </a:r>
          <a:r>
            <a:rPr kumimoji="1" lang="en-US" altLang="ja-JP" sz="1100">
              <a:solidFill>
                <a:sysClr val="windowText" lastClr="000000"/>
              </a:solidFill>
              <a:effectLst/>
              <a:latin typeface="+mn-lt"/>
              <a:ea typeface="+mn-ea"/>
              <a:cs typeface="+mn-cs"/>
            </a:rPr>
            <a:t>200,793</a:t>
          </a:r>
          <a:r>
            <a:rPr kumimoji="1" lang="ja-JP" altLang="ja-JP" sz="1100">
              <a:solidFill>
                <a:sysClr val="windowText" lastClr="000000"/>
              </a:solidFill>
              <a:effectLst/>
              <a:latin typeface="+mn-lt"/>
              <a:ea typeface="+mn-ea"/>
              <a:cs typeface="+mn-cs"/>
            </a:rPr>
            <a:t>千円を積み立てた</a:t>
          </a:r>
          <a:r>
            <a:rPr kumimoji="1" lang="ja-JP" altLang="en-US" sz="1100">
              <a:solidFill>
                <a:sysClr val="windowText" lastClr="000000"/>
              </a:solidFill>
              <a:effectLst/>
              <a:latin typeface="+mn-lt"/>
              <a:ea typeface="+mn-ea"/>
              <a:cs typeface="+mn-cs"/>
            </a:rPr>
            <a:t>ため。</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・過疎地域自立促進特別事業基金が前年度決算より増加した理由は，後年度の過疎地域の自立促進に向けたソフト事業の財源として</a:t>
          </a:r>
          <a:r>
            <a:rPr kumimoji="1" lang="en-US" altLang="ja-JP" sz="1100">
              <a:solidFill>
                <a:sysClr val="windowText" lastClr="000000"/>
              </a:solidFill>
              <a:effectLst/>
              <a:latin typeface="+mn-lt"/>
              <a:ea typeface="+mn-ea"/>
              <a:cs typeface="+mn-cs"/>
            </a:rPr>
            <a:t>167,466</a:t>
          </a:r>
          <a:r>
            <a:rPr kumimoji="1" lang="ja-JP" altLang="ja-JP" sz="1100">
              <a:solidFill>
                <a:sysClr val="windowText" lastClr="000000"/>
              </a:solidFill>
              <a:effectLst/>
              <a:latin typeface="+mn-lt"/>
              <a:ea typeface="+mn-ea"/>
              <a:cs typeface="+mn-cs"/>
            </a:rPr>
            <a:t>千円を積み立てたため。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・公共施設整備事業基金が前年度決算より増加した理由は，大型事業（</a:t>
          </a:r>
          <a:r>
            <a:rPr kumimoji="1" lang="ja-JP" altLang="en-US" sz="1100">
              <a:solidFill>
                <a:sysClr val="windowText" lastClr="000000"/>
              </a:solidFill>
              <a:effectLst/>
              <a:latin typeface="+mn-lt"/>
              <a:ea typeface="+mn-ea"/>
              <a:cs typeface="+mn-cs"/>
            </a:rPr>
            <a:t>市民交流センター建設事業</a:t>
          </a:r>
          <a:r>
            <a:rPr kumimoji="1" lang="ja-JP" altLang="ja-JP" sz="1100">
              <a:solidFill>
                <a:sysClr val="windowText" lastClr="000000"/>
              </a:solidFill>
              <a:effectLst/>
              <a:latin typeface="+mn-lt"/>
              <a:ea typeface="+mn-ea"/>
              <a:cs typeface="+mn-cs"/>
            </a:rPr>
            <a:t>等）に係る地方債償還財源分として減債基金へ積替えを行うため</a:t>
          </a:r>
          <a:r>
            <a:rPr kumimoji="1" lang="en-US" altLang="ja-JP" sz="1100">
              <a:solidFill>
                <a:sysClr val="windowText" lastClr="000000"/>
              </a:solidFill>
              <a:effectLst/>
              <a:latin typeface="+mn-lt"/>
              <a:ea typeface="+mn-ea"/>
              <a:cs typeface="+mn-cs"/>
            </a:rPr>
            <a:t>183,776</a:t>
          </a:r>
          <a:r>
            <a:rPr kumimoji="1" lang="ja-JP" altLang="ja-JP" sz="1100">
              <a:solidFill>
                <a:sysClr val="windowText" lastClr="000000"/>
              </a:solidFill>
              <a:effectLst/>
              <a:latin typeface="+mn-lt"/>
              <a:ea typeface="+mn-ea"/>
              <a:cs typeface="+mn-cs"/>
            </a:rPr>
            <a:t>千円を繰入を行ったが，</a:t>
          </a:r>
          <a:r>
            <a:rPr kumimoji="1" lang="ja-JP" altLang="en-US" sz="1100">
              <a:solidFill>
                <a:sysClr val="windowText" lastClr="000000"/>
              </a:solidFill>
              <a:effectLst/>
              <a:latin typeface="+mn-lt"/>
              <a:ea typeface="+mn-ea"/>
              <a:cs typeface="+mn-cs"/>
            </a:rPr>
            <a:t>財政調整基金から</a:t>
          </a:r>
          <a:r>
            <a:rPr kumimoji="1" lang="en-US" altLang="ja-JP" sz="1100">
              <a:solidFill>
                <a:sysClr val="windowText" lastClr="000000"/>
              </a:solidFill>
              <a:effectLst/>
              <a:latin typeface="+mn-lt"/>
              <a:ea typeface="+mn-ea"/>
              <a:cs typeface="+mn-cs"/>
            </a:rPr>
            <a:t>200,000</a:t>
          </a:r>
          <a:r>
            <a:rPr kumimoji="1" lang="ja-JP" altLang="en-US" sz="1100">
              <a:solidFill>
                <a:sysClr val="windowText" lastClr="000000"/>
              </a:solidFill>
              <a:effectLst/>
              <a:latin typeface="+mn-lt"/>
              <a:ea typeface="+mn-ea"/>
              <a:cs typeface="+mn-cs"/>
            </a:rPr>
            <a:t>千円を積み替え，</a:t>
          </a:r>
          <a:r>
            <a:rPr kumimoji="1" lang="ja-JP" altLang="ja-JP" sz="1100">
              <a:solidFill>
                <a:sysClr val="windowText" lastClr="000000"/>
              </a:solidFill>
              <a:effectLst/>
              <a:latin typeface="+mn-lt"/>
              <a:ea typeface="+mn-ea"/>
              <a:cs typeface="+mn-cs"/>
            </a:rPr>
            <a:t>繰越金など</a:t>
          </a:r>
          <a:r>
            <a:rPr kumimoji="1" lang="en-US" altLang="ja-JP" sz="1100">
              <a:solidFill>
                <a:sysClr val="windowText" lastClr="000000"/>
              </a:solidFill>
              <a:effectLst/>
              <a:latin typeface="+mn-lt"/>
              <a:ea typeface="+mn-ea"/>
              <a:cs typeface="+mn-cs"/>
            </a:rPr>
            <a:t>150,989</a:t>
          </a:r>
          <a:r>
            <a:rPr kumimoji="1" lang="ja-JP" altLang="ja-JP" sz="1100">
              <a:solidFill>
                <a:sysClr val="windowText" lastClr="000000"/>
              </a:solidFill>
              <a:effectLst/>
              <a:latin typeface="+mn-lt"/>
              <a:ea typeface="+mn-ea"/>
              <a:cs typeface="+mn-cs"/>
            </a:rPr>
            <a:t>千円を積み立てたため。</a:t>
          </a:r>
          <a:endParaRPr lang="ja-JP" altLang="ja-JP" sz="1400">
            <a:solidFill>
              <a:sysClr val="windowText" lastClr="000000"/>
            </a:solidFill>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・庁舎整備基金においては，引き続き，庁舎整備事業の財源及びその地方債償還分を確保するために積み立てるとともに，必要に応じて庁舎整備基金から繰り入れる予定である。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・地域振興基金においては，地方創生を推進する地方創生関連経費などの財源として繰り入れを見込むとともに，その財源確保のための積み立てを図る方針である。</a:t>
          </a:r>
          <a:endParaRPr lang="ja-JP" altLang="ja-JP">
            <a:effectLst/>
          </a:endParaRPr>
        </a:p>
        <a:p>
          <a:r>
            <a:rPr kumimoji="1" lang="ja-JP" altLang="ja-JP" sz="1100">
              <a:solidFill>
                <a:sysClr val="windowText" lastClr="000000"/>
              </a:solidFill>
              <a:effectLst/>
              <a:latin typeface="+mn-lt"/>
              <a:ea typeface="+mn-ea"/>
              <a:cs typeface="+mn-cs"/>
            </a:rPr>
            <a:t>・過疎地域自立促進特別事業基金においては，引き続き将来の過疎地域の自立促進に向けたソフトの事業の財源として積み立てを行い，財源を確保していく予定である。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・公共施設整備事業基金においては，公共施設の更新，長寿命化のための財源として繰り入れを見込むとともに，その財源確保のための積み立てを図る方針である。</a:t>
          </a:r>
          <a:endParaRPr lang="ja-JP" altLang="ja-JP" sz="1400">
            <a:solidFill>
              <a:sysClr val="windowText" lastClr="000000"/>
            </a:solidFill>
            <a:effectLst/>
          </a:endParaRPr>
        </a:p>
        <a:p>
          <a:endParaRPr kumimoji="1" lang="en-US" altLang="ja-JP"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財政調整基金残高が前年度決算より減少した理由は，前年度決算剰余金等を</a:t>
          </a:r>
          <a:r>
            <a:rPr kumimoji="1" lang="en-US" altLang="ja-JP" sz="1100">
              <a:solidFill>
                <a:sysClr val="windowText" lastClr="000000"/>
              </a:solidFill>
              <a:effectLst/>
              <a:latin typeface="+mn-lt"/>
              <a:ea typeface="+mn-ea"/>
              <a:cs typeface="+mn-cs"/>
            </a:rPr>
            <a:t>522,587</a:t>
          </a:r>
          <a:r>
            <a:rPr kumimoji="1" lang="ja-JP" altLang="ja-JP" sz="1100">
              <a:solidFill>
                <a:sysClr val="windowText" lastClr="000000"/>
              </a:solidFill>
              <a:effectLst/>
              <a:latin typeface="+mn-lt"/>
              <a:ea typeface="+mn-ea"/>
              <a:cs typeface="+mn-cs"/>
            </a:rPr>
            <a:t>千円を積み立てたが</a:t>
          </a:r>
          <a:r>
            <a:rPr kumimoji="1" lang="ja-JP" altLang="en-US" sz="1100">
              <a:solidFill>
                <a:sysClr val="windowText" lastClr="000000"/>
              </a:solidFill>
              <a:effectLst/>
              <a:latin typeface="+mn-lt"/>
              <a:ea typeface="+mn-ea"/>
              <a:cs typeface="+mn-cs"/>
            </a:rPr>
            <a:t>地域振興基金及び公共施設整備基金へ積み替えを行ったことなど</a:t>
          </a:r>
          <a:r>
            <a:rPr kumimoji="1" lang="ja-JP" altLang="ja-JP" sz="1100">
              <a:solidFill>
                <a:sysClr val="windowText" lastClr="000000"/>
              </a:solidFill>
              <a:effectLst/>
              <a:latin typeface="+mn-lt"/>
              <a:ea typeface="+mn-ea"/>
              <a:cs typeface="+mn-cs"/>
            </a:rPr>
            <a:t>で，財政調整基金繰入額が</a:t>
          </a:r>
          <a:r>
            <a:rPr kumimoji="1" lang="en-US" altLang="ja-JP" sz="1100">
              <a:solidFill>
                <a:sysClr val="windowText" lastClr="000000"/>
              </a:solidFill>
              <a:effectLst/>
              <a:latin typeface="+mn-lt"/>
              <a:ea typeface="+mn-ea"/>
              <a:cs typeface="+mn-cs"/>
            </a:rPr>
            <a:t>1,027,673</a:t>
          </a:r>
          <a:r>
            <a:rPr kumimoji="1" lang="ja-JP" altLang="ja-JP" sz="1100">
              <a:solidFill>
                <a:sysClr val="windowText" lastClr="000000"/>
              </a:solidFill>
              <a:effectLst/>
              <a:latin typeface="+mn-lt"/>
              <a:ea typeface="+mn-ea"/>
              <a:cs typeface="+mn-cs"/>
            </a:rPr>
            <a:t>千円生じたため。</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災害対応等の財源を確保するため，引き続き，財政調整基金への積み立てを図る方針である。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accent1">
                  <a:lumMod val="75000"/>
                </a:schemeClr>
              </a:solidFill>
              <a:effectLst/>
              <a:latin typeface="+mn-lt"/>
              <a:ea typeface="+mn-ea"/>
              <a:cs typeface="+mn-cs"/>
            </a:rPr>
            <a:t>　</a:t>
          </a:r>
          <a:r>
            <a:rPr kumimoji="1" lang="ja-JP" altLang="ja-JP" sz="1100">
              <a:solidFill>
                <a:sysClr val="windowText" lastClr="000000"/>
              </a:solidFill>
              <a:effectLst/>
              <a:latin typeface="+mn-lt"/>
              <a:ea typeface="+mn-ea"/>
              <a:cs typeface="+mn-cs"/>
            </a:rPr>
            <a:t>減債基金残高が前年度決算より増えた理由は，庁舎整備事業等に係る地方債償還などのために</a:t>
          </a:r>
          <a:r>
            <a:rPr kumimoji="1" lang="en-US" altLang="ja-JP" sz="1100">
              <a:solidFill>
                <a:sysClr val="windowText" lastClr="000000"/>
              </a:solidFill>
              <a:effectLst/>
              <a:latin typeface="+mn-lt"/>
              <a:ea typeface="+mn-ea"/>
              <a:cs typeface="+mn-cs"/>
            </a:rPr>
            <a:t>36,195</a:t>
          </a:r>
          <a:r>
            <a:rPr kumimoji="1" lang="ja-JP" altLang="ja-JP" sz="1100">
              <a:solidFill>
                <a:sysClr val="windowText" lastClr="000000"/>
              </a:solidFill>
              <a:effectLst/>
              <a:latin typeface="+mn-lt"/>
              <a:ea typeface="+mn-ea"/>
              <a:cs typeface="+mn-cs"/>
            </a:rPr>
            <a:t>千円を繰り入れたが，市民交流センター建設，</a:t>
          </a:r>
          <a:r>
            <a:rPr kumimoji="1" lang="ja-JP" altLang="en-US" sz="1100">
              <a:solidFill>
                <a:sysClr val="windowText" lastClr="000000"/>
              </a:solidFill>
              <a:effectLst/>
              <a:latin typeface="+mn-lt"/>
              <a:ea typeface="+mn-ea"/>
              <a:cs typeface="+mn-cs"/>
            </a:rPr>
            <a:t>子育て・保健・福祉複合施設建設</a:t>
          </a:r>
          <a:r>
            <a:rPr kumimoji="1" lang="ja-JP" altLang="ja-JP" sz="1100">
              <a:solidFill>
                <a:sysClr val="windowText" lastClr="000000"/>
              </a:solidFill>
              <a:effectLst/>
              <a:latin typeface="+mn-lt"/>
              <a:ea typeface="+mn-ea"/>
              <a:cs typeface="+mn-cs"/>
            </a:rPr>
            <a:t>事業等に係る地方債償還財源分を確保するために</a:t>
          </a:r>
          <a:r>
            <a:rPr kumimoji="1" lang="en-US" altLang="ja-JP" sz="1100">
              <a:solidFill>
                <a:sysClr val="windowText" lastClr="000000"/>
              </a:solidFill>
              <a:effectLst/>
              <a:latin typeface="+mn-lt"/>
              <a:ea typeface="+mn-ea"/>
              <a:cs typeface="+mn-cs"/>
            </a:rPr>
            <a:t>133,334</a:t>
          </a:r>
          <a:r>
            <a:rPr kumimoji="1" lang="ja-JP" altLang="ja-JP" sz="1100">
              <a:solidFill>
                <a:sysClr val="windowText" lastClr="000000"/>
              </a:solidFill>
              <a:effectLst/>
              <a:latin typeface="+mn-lt"/>
              <a:ea typeface="+mn-ea"/>
              <a:cs typeface="+mn-cs"/>
            </a:rPr>
            <a:t>千円積み立てたため。</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当面の間，大規模なハード事業（市民交流センター建設事業等）が見込まれることから，引き続き，地方債償還財源を確保するために積み立てを図る方針である。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43,267
43,123
308.33
36,153,979
35,337,826
640,474
16,840,841
42,934,284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旧庁舎解体により有形固定資産償却率が</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に比べて減少したが，その他の施設については老朽化が進んでいる。</a:t>
          </a:r>
          <a:r>
            <a:rPr kumimoji="1" lang="ja-JP" altLang="en-US" sz="1100">
              <a:solidFill>
                <a:sysClr val="windowText" lastClr="000000"/>
              </a:solidFill>
              <a:effectLst/>
              <a:latin typeface="+mn-lt"/>
              <a:ea typeface="+mn-ea"/>
              <a:cs typeface="+mn-cs"/>
            </a:rPr>
            <a:t>令和３年度</a:t>
          </a:r>
          <a:r>
            <a:rPr kumimoji="1" lang="ja-JP" altLang="ja-JP" sz="1100">
              <a:solidFill>
                <a:sysClr val="windowText" lastClr="000000"/>
              </a:solidFill>
              <a:effectLst/>
              <a:latin typeface="+mn-lt"/>
              <a:ea typeface="+mn-ea"/>
              <a:cs typeface="+mn-cs"/>
            </a:rPr>
            <a:t>中に公共施設等総合管理計画を見直し，今後の施設の点検・診断等，適正な施設管理に努める。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楕円 80"/>
        <xdr:cNvSpPr/>
      </xdr:nvSpPr>
      <xdr:spPr>
        <a:xfrm>
          <a:off x="4711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125535</xdr:rowOff>
    </xdr:from>
    <xdr:ext cx="405111" cy="259045"/>
    <xdr:sp macro="" textlink="">
      <xdr:nvSpPr>
        <xdr:cNvPr id="82" name="有形固定資産減価償却率該当値テキスト"/>
        <xdr:cNvSpPr txBox="1"/>
      </xdr:nvSpPr>
      <xdr:spPr>
        <a:xfrm>
          <a:off x="4813300" y="586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3" name="楕円 82"/>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153458</xdr:rowOff>
    </xdr:from>
    <xdr:to>
      <xdr:col>23</xdr:col>
      <xdr:colOff>85725</xdr:colOff>
      <xdr:row>31</xdr:row>
      <xdr:rowOff>21590</xdr:rowOff>
    </xdr:to>
    <xdr:cxnSp macro="">
      <xdr:nvCxnSpPr>
        <xdr:cNvPr id="84" name="直線コネクタ 83"/>
        <xdr:cNvCxnSpPr/>
      </xdr:nvCxnSpPr>
      <xdr:spPr>
        <a:xfrm flipV="1">
          <a:off x="4051300" y="606848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82338</xdr:rowOff>
    </xdr:from>
    <xdr:to>
      <xdr:col>15</xdr:col>
      <xdr:colOff>187325</xdr:colOff>
      <xdr:row>32</xdr:row>
      <xdr:rowOff>12488</xdr:rowOff>
    </xdr:to>
    <xdr:sp macro="" textlink="">
      <xdr:nvSpPr>
        <xdr:cNvPr id="85" name="楕円 84"/>
        <xdr:cNvSpPr/>
      </xdr:nvSpPr>
      <xdr:spPr>
        <a:xfrm>
          <a:off x="3238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133138</xdr:rowOff>
    </xdr:to>
    <xdr:cxnSp macro="">
      <xdr:nvCxnSpPr>
        <xdr:cNvPr id="86" name="直線コネクタ 85"/>
        <xdr:cNvCxnSpPr/>
      </xdr:nvCxnSpPr>
      <xdr:spPr>
        <a:xfrm flipV="1">
          <a:off x="3289300" y="6108065"/>
          <a:ext cx="762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39158</xdr:rowOff>
    </xdr:from>
    <xdr:to>
      <xdr:col>11</xdr:col>
      <xdr:colOff>187325</xdr:colOff>
      <xdr:row>31</xdr:row>
      <xdr:rowOff>140758</xdr:rowOff>
    </xdr:to>
    <xdr:sp macro="" textlink="">
      <xdr:nvSpPr>
        <xdr:cNvPr id="87" name="楕円 86"/>
        <xdr:cNvSpPr/>
      </xdr:nvSpPr>
      <xdr:spPr>
        <a:xfrm>
          <a:off x="2476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89958</xdr:rowOff>
    </xdr:from>
    <xdr:to>
      <xdr:col>15</xdr:col>
      <xdr:colOff>136525</xdr:colOff>
      <xdr:row>31</xdr:row>
      <xdr:rowOff>133138</xdr:rowOff>
    </xdr:to>
    <xdr:cxnSp macro="">
      <xdr:nvCxnSpPr>
        <xdr:cNvPr id="88" name="直線コネクタ 87"/>
        <xdr:cNvCxnSpPr/>
      </xdr:nvCxnSpPr>
      <xdr:spPr>
        <a:xfrm>
          <a:off x="2527300" y="617643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9"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0" name="n_2ave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93" name="n_1main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3615</xdr:rowOff>
    </xdr:from>
    <xdr:ext cx="405111" cy="259045"/>
    <xdr:sp macro="" textlink="">
      <xdr:nvSpPr>
        <xdr:cNvPr id="94" name="n_2mainValue有形固定資産減価償却率"/>
        <xdr:cNvSpPr txBox="1"/>
      </xdr:nvSpPr>
      <xdr:spPr>
        <a:xfrm>
          <a:off x="3086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131885</xdr:rowOff>
    </xdr:from>
    <xdr:ext cx="405111" cy="259045"/>
    <xdr:sp macro="" textlink="">
      <xdr:nvSpPr>
        <xdr:cNvPr id="95" name="n_3mainValue有形固定資産減価償却率"/>
        <xdr:cNvSpPr txBox="1"/>
      </xdr:nvSpPr>
      <xdr:spPr>
        <a:xfrm>
          <a:off x="23247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債務償還比率については本庁舎建設事業，名瀬・住用地区給食センター建設事業等の大型事業に伴う地方債発行による地方債残高の増加もあり，団体平均を上回っている状況である。</a:t>
          </a:r>
          <a:endParaRPr lang="ja-JP" altLang="ja-JP">
            <a:effectLst/>
          </a:endParaRPr>
        </a:p>
        <a:p>
          <a:r>
            <a:rPr kumimoji="1" lang="ja-JP" altLang="ja-JP" sz="1100">
              <a:solidFill>
                <a:schemeClr val="dk1"/>
              </a:solidFill>
              <a:effectLst/>
              <a:latin typeface="+mn-lt"/>
              <a:ea typeface="+mn-ea"/>
              <a:cs typeface="+mn-cs"/>
            </a:rPr>
            <a:t>「奄美市財政計画」による地方債発行枠（</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億円）を堅持し債務償還比率の縮減に努める。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3" name="テキスト ボックス 122"/>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27" name="直線コネクタ 126"/>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28"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29" name="直線コネクタ 128"/>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0"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1" name="直線コネクタ 130"/>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32" name="債務償還比率平均値テキスト"/>
        <xdr:cNvSpPr txBox="1"/>
      </xdr:nvSpPr>
      <xdr:spPr>
        <a:xfrm>
          <a:off x="14846300" y="58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3" name="フローチャート: 判断 132"/>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4" name="フローチャート: 判断 133"/>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5" name="フローチャート: 判断 134"/>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6" name="フローチャート: 判断 135"/>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37" name="フローチャート: 判断 136"/>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143" name="楕円 142"/>
        <xdr:cNvSpPr/>
      </xdr:nvSpPr>
      <xdr:spPr>
        <a:xfrm>
          <a:off x="14744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137630</xdr:rowOff>
    </xdr:from>
    <xdr:ext cx="469744" cy="259045"/>
    <xdr:sp macro="" textlink="">
      <xdr:nvSpPr>
        <xdr:cNvPr id="144" name="債務償還比率該当値テキスト"/>
        <xdr:cNvSpPr txBox="1"/>
      </xdr:nvSpPr>
      <xdr:spPr>
        <a:xfrm>
          <a:off x="14846300" y="605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110472</xdr:rowOff>
    </xdr:from>
    <xdr:to>
      <xdr:col>72</xdr:col>
      <xdr:colOff>123825</xdr:colOff>
      <xdr:row>31</xdr:row>
      <xdr:rowOff>40622</xdr:rowOff>
    </xdr:to>
    <xdr:sp macro="" textlink="">
      <xdr:nvSpPr>
        <xdr:cNvPr id="145" name="楕円 144"/>
        <xdr:cNvSpPr/>
      </xdr:nvSpPr>
      <xdr:spPr>
        <a:xfrm>
          <a:off x="14033500" y="60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161272</xdr:rowOff>
    </xdr:from>
    <xdr:to>
      <xdr:col>76</xdr:col>
      <xdr:colOff>22225</xdr:colOff>
      <xdr:row>31</xdr:row>
      <xdr:rowOff>38553</xdr:rowOff>
    </xdr:to>
    <xdr:cxnSp macro="">
      <xdr:nvCxnSpPr>
        <xdr:cNvPr id="146" name="直線コネクタ 145"/>
        <xdr:cNvCxnSpPr/>
      </xdr:nvCxnSpPr>
      <xdr:spPr>
        <a:xfrm>
          <a:off x="14084300" y="6076297"/>
          <a:ext cx="711200" cy="4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56343</xdr:rowOff>
    </xdr:from>
    <xdr:to>
      <xdr:col>68</xdr:col>
      <xdr:colOff>123825</xdr:colOff>
      <xdr:row>30</xdr:row>
      <xdr:rowOff>157943</xdr:rowOff>
    </xdr:to>
    <xdr:sp macro="" textlink="">
      <xdr:nvSpPr>
        <xdr:cNvPr id="147" name="楕円 146"/>
        <xdr:cNvSpPr/>
      </xdr:nvSpPr>
      <xdr:spPr>
        <a:xfrm>
          <a:off x="13271500" y="59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107143</xdr:rowOff>
    </xdr:from>
    <xdr:to>
      <xdr:col>72</xdr:col>
      <xdr:colOff>73025</xdr:colOff>
      <xdr:row>30</xdr:row>
      <xdr:rowOff>161272</xdr:rowOff>
    </xdr:to>
    <xdr:cxnSp macro="">
      <xdr:nvCxnSpPr>
        <xdr:cNvPr id="148" name="直線コネクタ 147"/>
        <xdr:cNvCxnSpPr/>
      </xdr:nvCxnSpPr>
      <xdr:spPr>
        <a:xfrm>
          <a:off x="13322300" y="6022168"/>
          <a:ext cx="762000" cy="5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24420</xdr:rowOff>
    </xdr:from>
    <xdr:to>
      <xdr:col>64</xdr:col>
      <xdr:colOff>123825</xdr:colOff>
      <xdr:row>30</xdr:row>
      <xdr:rowOff>126020</xdr:rowOff>
    </xdr:to>
    <xdr:sp macro="" textlink="">
      <xdr:nvSpPr>
        <xdr:cNvPr id="149" name="楕円 148"/>
        <xdr:cNvSpPr/>
      </xdr:nvSpPr>
      <xdr:spPr>
        <a:xfrm>
          <a:off x="12509500" y="59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75220</xdr:rowOff>
    </xdr:from>
    <xdr:to>
      <xdr:col>68</xdr:col>
      <xdr:colOff>73025</xdr:colOff>
      <xdr:row>30</xdr:row>
      <xdr:rowOff>107143</xdr:rowOff>
    </xdr:to>
    <xdr:cxnSp macro="">
      <xdr:nvCxnSpPr>
        <xdr:cNvPr id="150" name="直線コネクタ 149"/>
        <xdr:cNvCxnSpPr/>
      </xdr:nvCxnSpPr>
      <xdr:spPr>
        <a:xfrm>
          <a:off x="12560300" y="5990245"/>
          <a:ext cx="762000" cy="3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3601</xdr:rowOff>
    </xdr:from>
    <xdr:to>
      <xdr:col>60</xdr:col>
      <xdr:colOff>123825</xdr:colOff>
      <xdr:row>30</xdr:row>
      <xdr:rowOff>105201</xdr:rowOff>
    </xdr:to>
    <xdr:sp macro="" textlink="">
      <xdr:nvSpPr>
        <xdr:cNvPr id="151" name="楕円 150"/>
        <xdr:cNvSpPr/>
      </xdr:nvSpPr>
      <xdr:spPr>
        <a:xfrm>
          <a:off x="11747500" y="59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54401</xdr:rowOff>
    </xdr:from>
    <xdr:to>
      <xdr:col>64</xdr:col>
      <xdr:colOff>73025</xdr:colOff>
      <xdr:row>30</xdr:row>
      <xdr:rowOff>75220</xdr:rowOff>
    </xdr:to>
    <xdr:cxnSp macro="">
      <xdr:nvCxnSpPr>
        <xdr:cNvPr id="152" name="直線コネクタ 151"/>
        <xdr:cNvCxnSpPr/>
      </xdr:nvCxnSpPr>
      <xdr:spPr>
        <a:xfrm>
          <a:off x="11798300" y="5969426"/>
          <a:ext cx="762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53" name="n_1aveValue債務償還比率"/>
        <xdr:cNvSpPr txBox="1"/>
      </xdr:nvSpPr>
      <xdr:spPr>
        <a:xfrm>
          <a:off x="1383672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4" name="n_2aveValue債務償還比率"/>
        <xdr:cNvSpPr txBox="1"/>
      </xdr:nvSpPr>
      <xdr:spPr>
        <a:xfrm>
          <a:off x="13087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55" name="n_3aveValue債務償還比率"/>
        <xdr:cNvSpPr txBox="1"/>
      </xdr:nvSpPr>
      <xdr:spPr>
        <a:xfrm>
          <a:off x="12325427" y="5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74230</xdr:rowOff>
    </xdr:from>
    <xdr:ext cx="469744" cy="259045"/>
    <xdr:sp macro="" textlink="">
      <xdr:nvSpPr>
        <xdr:cNvPr id="156" name="n_4aveValue債務償還比率"/>
        <xdr:cNvSpPr txBox="1"/>
      </xdr:nvSpPr>
      <xdr:spPr>
        <a:xfrm>
          <a:off x="11563427" y="56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31749</xdr:rowOff>
    </xdr:from>
    <xdr:ext cx="469744" cy="259045"/>
    <xdr:sp macro="" textlink="">
      <xdr:nvSpPr>
        <xdr:cNvPr id="157" name="n_1mainValue債務償還比率"/>
        <xdr:cNvSpPr txBox="1"/>
      </xdr:nvSpPr>
      <xdr:spPr>
        <a:xfrm>
          <a:off x="13836727" y="611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149070</xdr:rowOff>
    </xdr:from>
    <xdr:ext cx="469744" cy="259045"/>
    <xdr:sp macro="" textlink="">
      <xdr:nvSpPr>
        <xdr:cNvPr id="158" name="n_2mainValue債務償還比率"/>
        <xdr:cNvSpPr txBox="1"/>
      </xdr:nvSpPr>
      <xdr:spPr>
        <a:xfrm>
          <a:off x="13087427" y="606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117147</xdr:rowOff>
    </xdr:from>
    <xdr:ext cx="469744" cy="259045"/>
    <xdr:sp macro="" textlink="">
      <xdr:nvSpPr>
        <xdr:cNvPr id="159" name="n_3mainValue債務償還比率"/>
        <xdr:cNvSpPr txBox="1"/>
      </xdr:nvSpPr>
      <xdr:spPr>
        <a:xfrm>
          <a:off x="12325427" y="603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96328</xdr:rowOff>
    </xdr:from>
    <xdr:ext cx="469744" cy="259045"/>
    <xdr:sp macro="" textlink="">
      <xdr:nvSpPr>
        <xdr:cNvPr id="160" name="n_4mainValue債務償還比率"/>
        <xdr:cNvSpPr txBox="1"/>
      </xdr:nvSpPr>
      <xdr:spPr>
        <a:xfrm>
          <a:off x="11563427" y="60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43,267
43,123
308.33
36,153,979
35,337,826
640,474
16,840,841
42,934,284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27305</xdr:rowOff>
    </xdr:from>
    <xdr:to>
      <xdr:col>20</xdr:col>
      <xdr:colOff>38100</xdr:colOff>
      <xdr:row>38</xdr:row>
      <xdr:rowOff>128905</xdr:rowOff>
    </xdr:to>
    <xdr:sp macro="" textlink="">
      <xdr:nvSpPr>
        <xdr:cNvPr id="75" name="楕円 74"/>
        <xdr:cNvSpPr/>
      </xdr:nvSpPr>
      <xdr:spPr>
        <a:xfrm>
          <a:off x="3746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78105</xdr:rowOff>
    </xdr:from>
    <xdr:to>
      <xdr:col>24</xdr:col>
      <xdr:colOff>63500</xdr:colOff>
      <xdr:row>38</xdr:row>
      <xdr:rowOff>97155</xdr:rowOff>
    </xdr:to>
    <xdr:cxnSp macro="">
      <xdr:nvCxnSpPr>
        <xdr:cNvPr id="76" name="直線コネクタ 75"/>
        <xdr:cNvCxnSpPr/>
      </xdr:nvCxnSpPr>
      <xdr:spPr>
        <a:xfrm>
          <a:off x="3797300" y="65932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61595</xdr:rowOff>
    </xdr:from>
    <xdr:to>
      <xdr:col>15</xdr:col>
      <xdr:colOff>101600</xdr:colOff>
      <xdr:row>37</xdr:row>
      <xdr:rowOff>163195</xdr:rowOff>
    </xdr:to>
    <xdr:sp macro="" textlink="">
      <xdr:nvSpPr>
        <xdr:cNvPr id="77" name="楕円 76"/>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38</xdr:row>
      <xdr:rowOff>78105</xdr:rowOff>
    </xdr:to>
    <xdr:cxnSp macro="">
      <xdr:nvCxnSpPr>
        <xdr:cNvPr id="78" name="直線コネクタ 77"/>
        <xdr:cNvCxnSpPr/>
      </xdr:nvCxnSpPr>
      <xdr:spPr>
        <a:xfrm>
          <a:off x="2908300" y="64560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9" name="楕円 78"/>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112395</xdr:rowOff>
    </xdr:to>
    <xdr:cxnSp macro="">
      <xdr:nvCxnSpPr>
        <xdr:cNvPr id="80" name="直線コネクタ 79"/>
        <xdr:cNvCxnSpPr/>
      </xdr:nvCxnSpPr>
      <xdr:spPr>
        <a:xfrm>
          <a:off x="2019300" y="64312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1" name="n_1ave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2"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3" name="n_3ave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4"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120032</xdr:rowOff>
    </xdr:from>
    <xdr:ext cx="405111" cy="259045"/>
    <xdr:sp macro="" textlink="">
      <xdr:nvSpPr>
        <xdr:cNvPr id="85" name="n_1mainValue【道路】&#10;有形固定資産減価償却率"/>
        <xdr:cNvSpPr txBox="1"/>
      </xdr:nvSpPr>
      <xdr:spPr>
        <a:xfrm>
          <a:off x="3582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6" name="n_2mainValue【道路】&#10;有形固定資産減価償却率"/>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7" name="n_3mainValue【道路】&#10;有形固定資産減価償却率"/>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8" name="直線コネクタ 97"/>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9" name="テキスト ボックス 98"/>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0" name="直線コネクタ 9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1" name="テキスト ボックス 100"/>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2" name="直線コネクタ 101"/>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3" name="テキスト ボックス 102"/>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6" name="直線コネクタ 105"/>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7" name="テキスト ボックス 106"/>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9" name="テキスト ボックス 108"/>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0" name="直線コネクタ 109"/>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1" name="テキスト ボックス 110"/>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5" name="直線コネクタ 114"/>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6"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17" name="直線コネクタ 116"/>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18"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19" name="直線コネクタ 118"/>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135929</xdr:rowOff>
    </xdr:from>
    <xdr:ext cx="534377" cy="259045"/>
    <xdr:sp macro="" textlink="">
      <xdr:nvSpPr>
        <xdr:cNvPr id="120" name="【道路】&#10;一人当たり延長平均値テキスト"/>
        <xdr:cNvSpPr txBox="1"/>
      </xdr:nvSpPr>
      <xdr:spPr>
        <a:xfrm>
          <a:off x="10515600" y="682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1" name="フローチャート: 判断 120"/>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2" name="フローチャート: 判断 121"/>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3" name="フローチャート: 判断 122"/>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4" name="フローチャート: 判断 123"/>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5" name="フローチャート: 判断 124"/>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77064</xdr:rowOff>
    </xdr:from>
    <xdr:to>
      <xdr:col>55</xdr:col>
      <xdr:colOff>50800</xdr:colOff>
      <xdr:row>40</xdr:row>
      <xdr:rowOff>7214</xdr:rowOff>
    </xdr:to>
    <xdr:sp macro="" textlink="">
      <xdr:nvSpPr>
        <xdr:cNvPr id="131" name="楕円 130"/>
        <xdr:cNvSpPr/>
      </xdr:nvSpPr>
      <xdr:spPr>
        <a:xfrm>
          <a:off x="10426700" y="67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99941</xdr:rowOff>
    </xdr:from>
    <xdr:ext cx="534377" cy="259045"/>
    <xdr:sp macro="" textlink="">
      <xdr:nvSpPr>
        <xdr:cNvPr id="132" name="【道路】&#10;一人当たり延長該当値テキスト"/>
        <xdr:cNvSpPr txBox="1"/>
      </xdr:nvSpPr>
      <xdr:spPr>
        <a:xfrm>
          <a:off x="10515600" y="66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81464</xdr:rowOff>
    </xdr:from>
    <xdr:to>
      <xdr:col>50</xdr:col>
      <xdr:colOff>165100</xdr:colOff>
      <xdr:row>40</xdr:row>
      <xdr:rowOff>11614</xdr:rowOff>
    </xdr:to>
    <xdr:sp macro="" textlink="">
      <xdr:nvSpPr>
        <xdr:cNvPr id="133" name="楕円 132"/>
        <xdr:cNvSpPr/>
      </xdr:nvSpPr>
      <xdr:spPr>
        <a:xfrm>
          <a:off x="9588500" y="67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127864</xdr:rowOff>
    </xdr:from>
    <xdr:to>
      <xdr:col>55</xdr:col>
      <xdr:colOff>0</xdr:colOff>
      <xdr:row>39</xdr:row>
      <xdr:rowOff>132264</xdr:rowOff>
    </xdr:to>
    <xdr:cxnSp macro="">
      <xdr:nvCxnSpPr>
        <xdr:cNvPr id="134" name="直線コネクタ 133"/>
        <xdr:cNvCxnSpPr/>
      </xdr:nvCxnSpPr>
      <xdr:spPr>
        <a:xfrm flipV="1">
          <a:off x="9639300" y="6814414"/>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96123</xdr:rowOff>
    </xdr:from>
    <xdr:to>
      <xdr:col>46</xdr:col>
      <xdr:colOff>38100</xdr:colOff>
      <xdr:row>41</xdr:row>
      <xdr:rowOff>26273</xdr:rowOff>
    </xdr:to>
    <xdr:sp macro="" textlink="">
      <xdr:nvSpPr>
        <xdr:cNvPr id="135" name="楕円 134"/>
        <xdr:cNvSpPr/>
      </xdr:nvSpPr>
      <xdr:spPr>
        <a:xfrm>
          <a:off x="8699500" y="6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132264</xdr:rowOff>
    </xdr:from>
    <xdr:to>
      <xdr:col>50</xdr:col>
      <xdr:colOff>114300</xdr:colOff>
      <xdr:row>40</xdr:row>
      <xdr:rowOff>146923</xdr:rowOff>
    </xdr:to>
    <xdr:cxnSp macro="">
      <xdr:nvCxnSpPr>
        <xdr:cNvPr id="136" name="直線コネクタ 135"/>
        <xdr:cNvCxnSpPr/>
      </xdr:nvCxnSpPr>
      <xdr:spPr>
        <a:xfrm flipV="1">
          <a:off x="8750300" y="6818814"/>
          <a:ext cx="889000" cy="18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99695</xdr:rowOff>
    </xdr:from>
    <xdr:to>
      <xdr:col>41</xdr:col>
      <xdr:colOff>101600</xdr:colOff>
      <xdr:row>41</xdr:row>
      <xdr:rowOff>29845</xdr:rowOff>
    </xdr:to>
    <xdr:sp macro="" textlink="">
      <xdr:nvSpPr>
        <xdr:cNvPr id="137" name="楕円 136"/>
        <xdr:cNvSpPr/>
      </xdr:nvSpPr>
      <xdr:spPr>
        <a:xfrm>
          <a:off x="7810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146923</xdr:rowOff>
    </xdr:from>
    <xdr:to>
      <xdr:col>45</xdr:col>
      <xdr:colOff>177800</xdr:colOff>
      <xdr:row>40</xdr:row>
      <xdr:rowOff>150495</xdr:rowOff>
    </xdr:to>
    <xdr:cxnSp macro="">
      <xdr:nvCxnSpPr>
        <xdr:cNvPr id="138" name="直線コネクタ 137"/>
        <xdr:cNvCxnSpPr/>
      </xdr:nvCxnSpPr>
      <xdr:spPr>
        <a:xfrm flipV="1">
          <a:off x="7861300" y="7004923"/>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60434</xdr:rowOff>
    </xdr:from>
    <xdr:ext cx="534377" cy="259045"/>
    <xdr:sp macro="" textlink="">
      <xdr:nvSpPr>
        <xdr:cNvPr id="139" name="n_1aveValue【道路】&#10;一人当たり延長"/>
        <xdr:cNvSpPr txBox="1"/>
      </xdr:nvSpPr>
      <xdr:spPr>
        <a:xfrm>
          <a:off x="9359411" y="69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0"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1"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42" name="n_4aveValue【道路】&#10;一人当たり延長"/>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28141</xdr:rowOff>
    </xdr:from>
    <xdr:ext cx="534377" cy="259045"/>
    <xdr:sp macro="" textlink="">
      <xdr:nvSpPr>
        <xdr:cNvPr id="143" name="n_1mainValue【道路】&#10;一人当たり延長"/>
        <xdr:cNvSpPr txBox="1"/>
      </xdr:nvSpPr>
      <xdr:spPr>
        <a:xfrm>
          <a:off x="9359411" y="65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17400</xdr:rowOff>
    </xdr:from>
    <xdr:ext cx="534377" cy="259045"/>
    <xdr:sp macro="" textlink="">
      <xdr:nvSpPr>
        <xdr:cNvPr id="144" name="n_2mainValue【道路】&#10;一人当たり延長"/>
        <xdr:cNvSpPr txBox="1"/>
      </xdr:nvSpPr>
      <xdr:spPr>
        <a:xfrm>
          <a:off x="8483111" y="70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20972</xdr:rowOff>
    </xdr:from>
    <xdr:ext cx="534377" cy="259045"/>
    <xdr:sp macro="" textlink="">
      <xdr:nvSpPr>
        <xdr:cNvPr id="145" name="n_3mainValue【道路】&#10;一人当たり延長"/>
        <xdr:cNvSpPr txBox="1"/>
      </xdr:nvSpPr>
      <xdr:spPr>
        <a:xfrm>
          <a:off x="7594111" y="70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69" name="直線コネクタ 168"/>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0"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1" name="直線コネクタ 170"/>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2"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3" name="直線コネクタ 172"/>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154957</xdr:rowOff>
    </xdr:from>
    <xdr:ext cx="405111" cy="259045"/>
    <xdr:sp macro="" textlink="">
      <xdr:nvSpPr>
        <xdr:cNvPr id="174" name="【橋りょう・トンネル】&#10;有形固定資産減価償却率平均値テキスト"/>
        <xdr:cNvSpPr txBox="1"/>
      </xdr:nvSpPr>
      <xdr:spPr>
        <a:xfrm>
          <a:off x="4673600" y="10441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75" name="フローチャート: 判断 174"/>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76" name="フローチャート: 判断 175"/>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77" name="フローチャート: 判断 176"/>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8" name="フローチャート: 判断 177"/>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79" name="フローチャート: 判断 178"/>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168275</xdr:rowOff>
    </xdr:from>
    <xdr:to>
      <xdr:col>24</xdr:col>
      <xdr:colOff>114300</xdr:colOff>
      <xdr:row>63</xdr:row>
      <xdr:rowOff>98425</xdr:rowOff>
    </xdr:to>
    <xdr:sp macro="" textlink="">
      <xdr:nvSpPr>
        <xdr:cNvPr id="185" name="楕円 184"/>
        <xdr:cNvSpPr/>
      </xdr:nvSpPr>
      <xdr:spPr>
        <a:xfrm>
          <a:off x="45847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146702</xdr:rowOff>
    </xdr:from>
    <xdr:ext cx="405111" cy="259045"/>
    <xdr:sp macro="" textlink="">
      <xdr:nvSpPr>
        <xdr:cNvPr id="186" name="【橋りょう・トンネル】&#10;有形固定資産減価償却率該当値テキスト"/>
        <xdr:cNvSpPr txBox="1"/>
      </xdr:nvSpPr>
      <xdr:spPr>
        <a:xfrm>
          <a:off x="4673600"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8255</xdr:rowOff>
    </xdr:from>
    <xdr:to>
      <xdr:col>20</xdr:col>
      <xdr:colOff>38100</xdr:colOff>
      <xdr:row>63</xdr:row>
      <xdr:rowOff>109855</xdr:rowOff>
    </xdr:to>
    <xdr:sp macro="" textlink="">
      <xdr:nvSpPr>
        <xdr:cNvPr id="187" name="楕円 186"/>
        <xdr:cNvSpPr/>
      </xdr:nvSpPr>
      <xdr:spPr>
        <a:xfrm>
          <a:off x="3746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47625</xdr:rowOff>
    </xdr:from>
    <xdr:to>
      <xdr:col>24</xdr:col>
      <xdr:colOff>63500</xdr:colOff>
      <xdr:row>63</xdr:row>
      <xdr:rowOff>59055</xdr:rowOff>
    </xdr:to>
    <xdr:cxnSp macro="">
      <xdr:nvCxnSpPr>
        <xdr:cNvPr id="188" name="直線コネクタ 187"/>
        <xdr:cNvCxnSpPr/>
      </xdr:nvCxnSpPr>
      <xdr:spPr>
        <a:xfrm flipV="1">
          <a:off x="3797300" y="108489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4445</xdr:rowOff>
    </xdr:from>
    <xdr:to>
      <xdr:col>15</xdr:col>
      <xdr:colOff>101600</xdr:colOff>
      <xdr:row>63</xdr:row>
      <xdr:rowOff>106045</xdr:rowOff>
    </xdr:to>
    <xdr:sp macro="" textlink="">
      <xdr:nvSpPr>
        <xdr:cNvPr id="189" name="楕円 188"/>
        <xdr:cNvSpPr/>
      </xdr:nvSpPr>
      <xdr:spPr>
        <a:xfrm>
          <a:off x="2857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55245</xdr:rowOff>
    </xdr:from>
    <xdr:to>
      <xdr:col>19</xdr:col>
      <xdr:colOff>177800</xdr:colOff>
      <xdr:row>63</xdr:row>
      <xdr:rowOff>59055</xdr:rowOff>
    </xdr:to>
    <xdr:cxnSp macro="">
      <xdr:nvCxnSpPr>
        <xdr:cNvPr id="190" name="直線コネクタ 189"/>
        <xdr:cNvCxnSpPr/>
      </xdr:nvCxnSpPr>
      <xdr:spPr>
        <a:xfrm>
          <a:off x="2908300" y="108565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168275</xdr:rowOff>
    </xdr:from>
    <xdr:to>
      <xdr:col>10</xdr:col>
      <xdr:colOff>165100</xdr:colOff>
      <xdr:row>63</xdr:row>
      <xdr:rowOff>98425</xdr:rowOff>
    </xdr:to>
    <xdr:sp macro="" textlink="">
      <xdr:nvSpPr>
        <xdr:cNvPr id="191" name="楕円 190"/>
        <xdr:cNvSpPr/>
      </xdr:nvSpPr>
      <xdr:spPr>
        <a:xfrm>
          <a:off x="196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47625</xdr:rowOff>
    </xdr:from>
    <xdr:to>
      <xdr:col>15</xdr:col>
      <xdr:colOff>50800</xdr:colOff>
      <xdr:row>63</xdr:row>
      <xdr:rowOff>55245</xdr:rowOff>
    </xdr:to>
    <xdr:cxnSp macro="">
      <xdr:nvCxnSpPr>
        <xdr:cNvPr id="192" name="直線コネクタ 191"/>
        <xdr:cNvCxnSpPr/>
      </xdr:nvCxnSpPr>
      <xdr:spPr>
        <a:xfrm>
          <a:off x="2019300" y="108489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193" name="n_1aveValue【橋りょう・トンネル】&#10;有形固定資産減価償却率"/>
        <xdr:cNvSpPr txBox="1"/>
      </xdr:nvSpPr>
      <xdr:spPr>
        <a:xfrm>
          <a:off x="35820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194" name="n_2aveValue【橋りょう・トンネル】&#10;有形固定資産減価償却率"/>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5"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160672</xdr:rowOff>
    </xdr:from>
    <xdr:ext cx="405111" cy="259045"/>
    <xdr:sp macro="" textlink="">
      <xdr:nvSpPr>
        <xdr:cNvPr id="196" name="n_4aveValue【橋りょう・トンネル】&#10;有形固定資産減価償却率"/>
        <xdr:cNvSpPr txBox="1"/>
      </xdr:nvSpPr>
      <xdr:spPr>
        <a:xfrm>
          <a:off x="9277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100982</xdr:rowOff>
    </xdr:from>
    <xdr:ext cx="405111" cy="259045"/>
    <xdr:sp macro="" textlink="">
      <xdr:nvSpPr>
        <xdr:cNvPr id="197" name="n_1mainValue【橋りょう・トンネル】&#10;有形固定資産減価償却率"/>
        <xdr:cNvSpPr txBox="1"/>
      </xdr:nvSpPr>
      <xdr:spPr>
        <a:xfrm>
          <a:off x="35820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97172</xdr:rowOff>
    </xdr:from>
    <xdr:ext cx="405111" cy="259045"/>
    <xdr:sp macro="" textlink="">
      <xdr:nvSpPr>
        <xdr:cNvPr id="198" name="n_2mainValue【橋りょう・トンネル】&#10;有形固定資産減価償却率"/>
        <xdr:cNvSpPr txBox="1"/>
      </xdr:nvSpPr>
      <xdr:spPr>
        <a:xfrm>
          <a:off x="27057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89552</xdr:rowOff>
    </xdr:from>
    <xdr:ext cx="405111" cy="259045"/>
    <xdr:sp macro="" textlink="">
      <xdr:nvSpPr>
        <xdr:cNvPr id="199" name="n_3mainValue【橋りょう・トンネル】&#10;有形固定資産減価償却率"/>
        <xdr:cNvSpPr txBox="1"/>
      </xdr:nvSpPr>
      <xdr:spPr>
        <a:xfrm>
          <a:off x="1816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1" name="テキスト ボックス 21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3" name="テキスト ボックス 21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5" name="テキスト ボックス 21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7" name="テキスト ボックス 21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9" name="テキスト ボックス 21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1" name="テキスト ボックス 22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25" name="直線コネクタ 224"/>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26"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27" name="直線コネクタ 226"/>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28"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29" name="直線コネクタ 228"/>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116264</xdr:rowOff>
    </xdr:from>
    <xdr:ext cx="599010" cy="259045"/>
    <xdr:sp macro="" textlink="">
      <xdr:nvSpPr>
        <xdr:cNvPr id="230" name="【橋りょう・トンネル】&#10;一人当たり有形固定資産（償却資産）額平均値テキスト"/>
        <xdr:cNvSpPr txBox="1"/>
      </xdr:nvSpPr>
      <xdr:spPr>
        <a:xfrm>
          <a:off x="10515600" y="1057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31" name="フローチャート: 判断 230"/>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32" name="フローチャート: 判断 231"/>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33" name="フローチャート: 判断 232"/>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34" name="フローチャート: 判断 233"/>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35" name="フローチャート: 判断 234"/>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34144</xdr:rowOff>
    </xdr:from>
    <xdr:to>
      <xdr:col>55</xdr:col>
      <xdr:colOff>50800</xdr:colOff>
      <xdr:row>61</xdr:row>
      <xdr:rowOff>135744</xdr:rowOff>
    </xdr:to>
    <xdr:sp macro="" textlink="">
      <xdr:nvSpPr>
        <xdr:cNvPr id="241" name="楕円 240"/>
        <xdr:cNvSpPr/>
      </xdr:nvSpPr>
      <xdr:spPr>
        <a:xfrm>
          <a:off x="10426700" y="1049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57021</xdr:rowOff>
    </xdr:from>
    <xdr:ext cx="599010" cy="259045"/>
    <xdr:sp macro="" textlink="">
      <xdr:nvSpPr>
        <xdr:cNvPr id="242" name="【橋りょう・トンネル】&#10;一人当たり有形固定資産（償却資産）額該当値テキスト"/>
        <xdr:cNvSpPr txBox="1"/>
      </xdr:nvSpPr>
      <xdr:spPr>
        <a:xfrm>
          <a:off x="10515600" y="1034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43435</xdr:rowOff>
    </xdr:from>
    <xdr:to>
      <xdr:col>50</xdr:col>
      <xdr:colOff>165100</xdr:colOff>
      <xdr:row>61</xdr:row>
      <xdr:rowOff>145035</xdr:rowOff>
    </xdr:to>
    <xdr:sp macro="" textlink="">
      <xdr:nvSpPr>
        <xdr:cNvPr id="243" name="楕円 242"/>
        <xdr:cNvSpPr/>
      </xdr:nvSpPr>
      <xdr:spPr>
        <a:xfrm>
          <a:off x="9588500" y="105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84944</xdr:rowOff>
    </xdr:from>
    <xdr:to>
      <xdr:col>55</xdr:col>
      <xdr:colOff>0</xdr:colOff>
      <xdr:row>61</xdr:row>
      <xdr:rowOff>94235</xdr:rowOff>
    </xdr:to>
    <xdr:cxnSp macro="">
      <xdr:nvCxnSpPr>
        <xdr:cNvPr id="244" name="直線コネクタ 243"/>
        <xdr:cNvCxnSpPr/>
      </xdr:nvCxnSpPr>
      <xdr:spPr>
        <a:xfrm flipV="1">
          <a:off x="9639300" y="10543394"/>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51783</xdr:rowOff>
    </xdr:from>
    <xdr:to>
      <xdr:col>46</xdr:col>
      <xdr:colOff>38100</xdr:colOff>
      <xdr:row>61</xdr:row>
      <xdr:rowOff>153383</xdr:rowOff>
    </xdr:to>
    <xdr:sp macro="" textlink="">
      <xdr:nvSpPr>
        <xdr:cNvPr id="245" name="楕円 244"/>
        <xdr:cNvSpPr/>
      </xdr:nvSpPr>
      <xdr:spPr>
        <a:xfrm>
          <a:off x="8699500" y="1051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94235</xdr:rowOff>
    </xdr:from>
    <xdr:to>
      <xdr:col>50</xdr:col>
      <xdr:colOff>114300</xdr:colOff>
      <xdr:row>61</xdr:row>
      <xdr:rowOff>102583</xdr:rowOff>
    </xdr:to>
    <xdr:cxnSp macro="">
      <xdr:nvCxnSpPr>
        <xdr:cNvPr id="246" name="直線コネクタ 245"/>
        <xdr:cNvCxnSpPr/>
      </xdr:nvCxnSpPr>
      <xdr:spPr>
        <a:xfrm flipV="1">
          <a:off x="8750300" y="10552685"/>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57665</xdr:rowOff>
    </xdr:from>
    <xdr:to>
      <xdr:col>41</xdr:col>
      <xdr:colOff>101600</xdr:colOff>
      <xdr:row>61</xdr:row>
      <xdr:rowOff>159265</xdr:rowOff>
    </xdr:to>
    <xdr:sp macro="" textlink="">
      <xdr:nvSpPr>
        <xdr:cNvPr id="247" name="楕円 246"/>
        <xdr:cNvSpPr/>
      </xdr:nvSpPr>
      <xdr:spPr>
        <a:xfrm>
          <a:off x="7810500" y="105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102583</xdr:rowOff>
    </xdr:from>
    <xdr:to>
      <xdr:col>45</xdr:col>
      <xdr:colOff>177800</xdr:colOff>
      <xdr:row>61</xdr:row>
      <xdr:rowOff>108465</xdr:rowOff>
    </xdr:to>
    <xdr:cxnSp macro="">
      <xdr:nvCxnSpPr>
        <xdr:cNvPr id="248" name="直線コネクタ 247"/>
        <xdr:cNvCxnSpPr/>
      </xdr:nvCxnSpPr>
      <xdr:spPr>
        <a:xfrm flipV="1">
          <a:off x="7861300" y="10561033"/>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64356</xdr:rowOff>
    </xdr:from>
    <xdr:ext cx="599010" cy="259045"/>
    <xdr:sp macro="" textlink="">
      <xdr:nvSpPr>
        <xdr:cNvPr id="249" name="n_1aveValue【橋りょう・トンネル】&#10;一人当たり有形固定資産（償却資産）額"/>
        <xdr:cNvSpPr txBox="1"/>
      </xdr:nvSpPr>
      <xdr:spPr>
        <a:xfrm>
          <a:off x="93270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46249</xdr:rowOff>
    </xdr:from>
    <xdr:ext cx="599010" cy="259045"/>
    <xdr:sp macro="" textlink="">
      <xdr:nvSpPr>
        <xdr:cNvPr id="250" name="n_2aveValue【橋りょう・トンネル】&#10;一人当たり有形固定資産（償却資産）額"/>
        <xdr:cNvSpPr txBox="1"/>
      </xdr:nvSpPr>
      <xdr:spPr>
        <a:xfrm>
          <a:off x="8450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99363</xdr:rowOff>
    </xdr:from>
    <xdr:ext cx="599010" cy="259045"/>
    <xdr:sp macro="" textlink="">
      <xdr:nvSpPr>
        <xdr:cNvPr id="251" name="n_3aveValue【橋りょう・トンネル】&#10;一人当たり有形固定資産（償却資産）額"/>
        <xdr:cNvSpPr txBox="1"/>
      </xdr:nvSpPr>
      <xdr:spPr>
        <a:xfrm>
          <a:off x="7561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52" name="n_4aveValue【橋りょう・トンネル】&#10;一人当たり有形固定資産（償却資産）額"/>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161562</xdr:rowOff>
    </xdr:from>
    <xdr:ext cx="599010" cy="259045"/>
    <xdr:sp macro="" textlink="">
      <xdr:nvSpPr>
        <xdr:cNvPr id="253" name="n_1mainValue【橋りょう・トンネル】&#10;一人当たり有形固定資産（償却資産）額"/>
        <xdr:cNvSpPr txBox="1"/>
      </xdr:nvSpPr>
      <xdr:spPr>
        <a:xfrm>
          <a:off x="9327095" y="1027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169910</xdr:rowOff>
    </xdr:from>
    <xdr:ext cx="599010" cy="259045"/>
    <xdr:sp macro="" textlink="">
      <xdr:nvSpPr>
        <xdr:cNvPr id="254" name="n_2mainValue【橋りょう・トンネル】&#10;一人当たり有形固定資産（償却資産）額"/>
        <xdr:cNvSpPr txBox="1"/>
      </xdr:nvSpPr>
      <xdr:spPr>
        <a:xfrm>
          <a:off x="8450795" y="1028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4342</xdr:rowOff>
    </xdr:from>
    <xdr:ext cx="599010" cy="259045"/>
    <xdr:sp macro="" textlink="">
      <xdr:nvSpPr>
        <xdr:cNvPr id="255" name="n_3mainValue【橋りょう・トンネル】&#10;一人当たり有形固定資産（償却資産）額"/>
        <xdr:cNvSpPr txBox="1"/>
      </xdr:nvSpPr>
      <xdr:spPr>
        <a:xfrm>
          <a:off x="7561795" y="1029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80" name="直線コネクタ 279"/>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81"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82" name="直線コネクタ 281"/>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83"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84" name="直線コネクタ 283"/>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50182</xdr:rowOff>
    </xdr:from>
    <xdr:ext cx="405111" cy="259045"/>
    <xdr:sp macro="" textlink="">
      <xdr:nvSpPr>
        <xdr:cNvPr id="285" name="【公営住宅】&#10;有形固定資産減価償却率平均値テキスト"/>
        <xdr:cNvSpPr txBox="1"/>
      </xdr:nvSpPr>
      <xdr:spPr>
        <a:xfrm>
          <a:off x="4673600" y="1410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86" name="フローチャート: 判断 285"/>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87" name="フローチャート: 判断 286"/>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288" name="フローチャート: 判断 287"/>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89" name="フローチャート: 判断 288"/>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90" name="フローチャート: 判断 289"/>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xdr:rowOff>
    </xdr:from>
    <xdr:to>
      <xdr:col>24</xdr:col>
      <xdr:colOff>114300</xdr:colOff>
      <xdr:row>84</xdr:row>
      <xdr:rowOff>106045</xdr:rowOff>
    </xdr:to>
    <xdr:sp macro="" textlink="">
      <xdr:nvSpPr>
        <xdr:cNvPr id="296" name="楕円 295"/>
        <xdr:cNvSpPr/>
      </xdr:nvSpPr>
      <xdr:spPr>
        <a:xfrm>
          <a:off x="45847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154322</xdr:rowOff>
    </xdr:from>
    <xdr:ext cx="405111" cy="259045"/>
    <xdr:sp macro="" textlink="">
      <xdr:nvSpPr>
        <xdr:cNvPr id="297" name="【公営住宅】&#10;有形固定資産減価償却率該当値テキスト"/>
        <xdr:cNvSpPr txBox="1"/>
      </xdr:nvSpPr>
      <xdr:spPr>
        <a:xfrm>
          <a:off x="4673600"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149225</xdr:rowOff>
    </xdr:from>
    <xdr:to>
      <xdr:col>20</xdr:col>
      <xdr:colOff>38100</xdr:colOff>
      <xdr:row>84</xdr:row>
      <xdr:rowOff>79375</xdr:rowOff>
    </xdr:to>
    <xdr:sp macro="" textlink="">
      <xdr:nvSpPr>
        <xdr:cNvPr id="298" name="楕円 297"/>
        <xdr:cNvSpPr/>
      </xdr:nvSpPr>
      <xdr:spPr>
        <a:xfrm>
          <a:off x="3746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28575</xdr:rowOff>
    </xdr:from>
    <xdr:to>
      <xdr:col>24</xdr:col>
      <xdr:colOff>63500</xdr:colOff>
      <xdr:row>84</xdr:row>
      <xdr:rowOff>55245</xdr:rowOff>
    </xdr:to>
    <xdr:cxnSp macro="">
      <xdr:nvCxnSpPr>
        <xdr:cNvPr id="299" name="直線コネクタ 298"/>
        <xdr:cNvCxnSpPr/>
      </xdr:nvCxnSpPr>
      <xdr:spPr>
        <a:xfrm>
          <a:off x="3797300" y="144303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300" name="楕円 299"/>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28575</xdr:rowOff>
    </xdr:to>
    <xdr:cxnSp macro="">
      <xdr:nvCxnSpPr>
        <xdr:cNvPr id="301" name="直線コネクタ 300"/>
        <xdr:cNvCxnSpPr/>
      </xdr:nvCxnSpPr>
      <xdr:spPr>
        <a:xfrm>
          <a:off x="2908300" y="14401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302" name="楕円 301"/>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84</xdr:row>
      <xdr:rowOff>0</xdr:rowOff>
    </xdr:to>
    <xdr:cxnSp macro="">
      <xdr:nvCxnSpPr>
        <xdr:cNvPr id="303" name="直線コネクタ 302"/>
        <xdr:cNvCxnSpPr/>
      </xdr:nvCxnSpPr>
      <xdr:spPr>
        <a:xfrm>
          <a:off x="2019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166388</xdr:rowOff>
    </xdr:from>
    <xdr:ext cx="405111" cy="259045"/>
    <xdr:sp macro="" textlink="">
      <xdr:nvSpPr>
        <xdr:cNvPr id="304" name="n_1aveValue【公営住宅】&#10;有形固定資産減価償却率"/>
        <xdr:cNvSpPr txBox="1"/>
      </xdr:nvSpPr>
      <xdr:spPr>
        <a:xfrm>
          <a:off x="35820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135907</xdr:rowOff>
    </xdr:from>
    <xdr:ext cx="405111" cy="259045"/>
    <xdr:sp macro="" textlink="">
      <xdr:nvSpPr>
        <xdr:cNvPr id="305" name="n_2aveValue【公営住宅】&#10;有形固定資産減価償却率"/>
        <xdr:cNvSpPr txBox="1"/>
      </xdr:nvSpPr>
      <xdr:spPr>
        <a:xfrm>
          <a:off x="2705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107332</xdr:rowOff>
    </xdr:from>
    <xdr:ext cx="405111" cy="259045"/>
    <xdr:sp macro="" textlink="">
      <xdr:nvSpPr>
        <xdr:cNvPr id="306" name="n_3aveValue【公営住宅】&#10;有形固定資産減価償却率"/>
        <xdr:cNvSpPr txBox="1"/>
      </xdr:nvSpPr>
      <xdr:spPr>
        <a:xfrm>
          <a:off x="1816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07"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70502</xdr:rowOff>
    </xdr:from>
    <xdr:ext cx="405111" cy="259045"/>
    <xdr:sp macro="" textlink="">
      <xdr:nvSpPr>
        <xdr:cNvPr id="308" name="n_1mainValue【公営住宅】&#10;有形固定資産減価償却率"/>
        <xdr:cNvSpPr txBox="1"/>
      </xdr:nvSpPr>
      <xdr:spPr>
        <a:xfrm>
          <a:off x="3582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309" name="n_2mainValue【公営住宅】&#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310" name="n_3mainValue【公営住宅】&#10;有形固定資産減価償却率"/>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24" name="テキスト ボックス 32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6" name="テキスト ボックス 32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8" name="テキスト ボックス 32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32" name="直線コネクタ 331"/>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33"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34" name="直線コネクタ 333"/>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35"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36" name="直線コネクタ 335"/>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73489</xdr:rowOff>
    </xdr:from>
    <xdr:ext cx="469744" cy="259045"/>
    <xdr:sp macro="" textlink="">
      <xdr:nvSpPr>
        <xdr:cNvPr id="337" name="【公営住宅】&#10;一人当たり面積平均値テキスト"/>
        <xdr:cNvSpPr txBox="1"/>
      </xdr:nvSpPr>
      <xdr:spPr>
        <a:xfrm>
          <a:off x="10515600" y="14646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38" name="フローチャート: 判断 337"/>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39" name="フローチャート: 判断 338"/>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40" name="フローチャート: 判断 339"/>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41" name="フローチャート: 判断 340"/>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42" name="フローチャート: 判断 341"/>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85117</xdr:rowOff>
    </xdr:from>
    <xdr:to>
      <xdr:col>55</xdr:col>
      <xdr:colOff>50800</xdr:colOff>
      <xdr:row>86</xdr:row>
      <xdr:rowOff>15267</xdr:rowOff>
    </xdr:to>
    <xdr:sp macro="" textlink="">
      <xdr:nvSpPr>
        <xdr:cNvPr id="348" name="楕円 347"/>
        <xdr:cNvSpPr/>
      </xdr:nvSpPr>
      <xdr:spPr>
        <a:xfrm>
          <a:off x="10426700" y="1465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44494</xdr:rowOff>
    </xdr:from>
    <xdr:ext cx="469744" cy="259045"/>
    <xdr:sp macro="" textlink="">
      <xdr:nvSpPr>
        <xdr:cNvPr id="349" name="【公営住宅】&#10;一人当たり面積該当値テキスト"/>
        <xdr:cNvSpPr txBox="1"/>
      </xdr:nvSpPr>
      <xdr:spPr>
        <a:xfrm>
          <a:off x="10515600" y="1444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85117</xdr:rowOff>
    </xdr:from>
    <xdr:to>
      <xdr:col>50</xdr:col>
      <xdr:colOff>165100</xdr:colOff>
      <xdr:row>86</xdr:row>
      <xdr:rowOff>15267</xdr:rowOff>
    </xdr:to>
    <xdr:sp macro="" textlink="">
      <xdr:nvSpPr>
        <xdr:cNvPr id="350" name="楕円 349"/>
        <xdr:cNvSpPr/>
      </xdr:nvSpPr>
      <xdr:spPr>
        <a:xfrm>
          <a:off x="9588500" y="1465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135917</xdr:rowOff>
    </xdr:from>
    <xdr:to>
      <xdr:col>55</xdr:col>
      <xdr:colOff>0</xdr:colOff>
      <xdr:row>85</xdr:row>
      <xdr:rowOff>135917</xdr:rowOff>
    </xdr:to>
    <xdr:cxnSp macro="">
      <xdr:nvCxnSpPr>
        <xdr:cNvPr id="351" name="直線コネクタ 350"/>
        <xdr:cNvCxnSpPr/>
      </xdr:nvCxnSpPr>
      <xdr:spPr>
        <a:xfrm>
          <a:off x="9639300" y="14709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87998</xdr:rowOff>
    </xdr:from>
    <xdr:to>
      <xdr:col>46</xdr:col>
      <xdr:colOff>38100</xdr:colOff>
      <xdr:row>86</xdr:row>
      <xdr:rowOff>18148</xdr:rowOff>
    </xdr:to>
    <xdr:sp macro="" textlink="">
      <xdr:nvSpPr>
        <xdr:cNvPr id="352" name="楕円 351"/>
        <xdr:cNvSpPr/>
      </xdr:nvSpPr>
      <xdr:spPr>
        <a:xfrm>
          <a:off x="8699500" y="146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135917</xdr:rowOff>
    </xdr:from>
    <xdr:to>
      <xdr:col>50</xdr:col>
      <xdr:colOff>114300</xdr:colOff>
      <xdr:row>85</xdr:row>
      <xdr:rowOff>138798</xdr:rowOff>
    </xdr:to>
    <xdr:cxnSp macro="">
      <xdr:nvCxnSpPr>
        <xdr:cNvPr id="353" name="直線コネクタ 352"/>
        <xdr:cNvCxnSpPr/>
      </xdr:nvCxnSpPr>
      <xdr:spPr>
        <a:xfrm flipV="1">
          <a:off x="8750300" y="14709167"/>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88729</xdr:rowOff>
    </xdr:from>
    <xdr:to>
      <xdr:col>41</xdr:col>
      <xdr:colOff>101600</xdr:colOff>
      <xdr:row>86</xdr:row>
      <xdr:rowOff>18879</xdr:rowOff>
    </xdr:to>
    <xdr:sp macro="" textlink="">
      <xdr:nvSpPr>
        <xdr:cNvPr id="354" name="楕円 353"/>
        <xdr:cNvSpPr/>
      </xdr:nvSpPr>
      <xdr:spPr>
        <a:xfrm>
          <a:off x="7810500" y="146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138798</xdr:rowOff>
    </xdr:from>
    <xdr:to>
      <xdr:col>45</xdr:col>
      <xdr:colOff>177800</xdr:colOff>
      <xdr:row>85</xdr:row>
      <xdr:rowOff>139529</xdr:rowOff>
    </xdr:to>
    <xdr:cxnSp macro="">
      <xdr:nvCxnSpPr>
        <xdr:cNvPr id="355" name="直線コネクタ 354"/>
        <xdr:cNvCxnSpPr/>
      </xdr:nvCxnSpPr>
      <xdr:spPr>
        <a:xfrm flipV="1">
          <a:off x="7861300" y="1471204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11241</xdr:rowOff>
    </xdr:from>
    <xdr:ext cx="469744" cy="259045"/>
    <xdr:sp macro="" textlink="">
      <xdr:nvSpPr>
        <xdr:cNvPr id="356" name="n_1aveValue【公営住宅】&#10;一人当たり面積"/>
        <xdr:cNvSpPr txBox="1"/>
      </xdr:nvSpPr>
      <xdr:spPr>
        <a:xfrm>
          <a:off x="9391727" y="1475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15174</xdr:rowOff>
    </xdr:from>
    <xdr:ext cx="469744" cy="259045"/>
    <xdr:sp macro="" textlink="">
      <xdr:nvSpPr>
        <xdr:cNvPr id="357" name="n_2aveValue【公営住宅】&#10;一人当たり面積"/>
        <xdr:cNvSpPr txBox="1"/>
      </xdr:nvSpPr>
      <xdr:spPr>
        <a:xfrm>
          <a:off x="8515427" y="147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15653</xdr:rowOff>
    </xdr:from>
    <xdr:ext cx="469744" cy="259045"/>
    <xdr:sp macro="" textlink="">
      <xdr:nvSpPr>
        <xdr:cNvPr id="358" name="n_3aveValue【公営住宅】&#10;一人当たり面積"/>
        <xdr:cNvSpPr txBox="1"/>
      </xdr:nvSpPr>
      <xdr:spPr>
        <a:xfrm>
          <a:off x="76264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59" name="n_4aveValue【公営住宅】&#10;一人当たり面積"/>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31794</xdr:rowOff>
    </xdr:from>
    <xdr:ext cx="469744" cy="259045"/>
    <xdr:sp macro="" textlink="">
      <xdr:nvSpPr>
        <xdr:cNvPr id="360" name="n_1mainValue【公営住宅】&#10;一人当たり面積"/>
        <xdr:cNvSpPr txBox="1"/>
      </xdr:nvSpPr>
      <xdr:spPr>
        <a:xfrm>
          <a:off x="9391727" y="1443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34675</xdr:rowOff>
    </xdr:from>
    <xdr:ext cx="469744" cy="259045"/>
    <xdr:sp macro="" textlink="">
      <xdr:nvSpPr>
        <xdr:cNvPr id="361" name="n_2mainValue【公営住宅】&#10;一人当たり面積"/>
        <xdr:cNvSpPr txBox="1"/>
      </xdr:nvSpPr>
      <xdr:spPr>
        <a:xfrm>
          <a:off x="8515427" y="1443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35406</xdr:rowOff>
    </xdr:from>
    <xdr:ext cx="469744" cy="259045"/>
    <xdr:sp macro="" textlink="">
      <xdr:nvSpPr>
        <xdr:cNvPr id="362" name="n_3mainValue【公営住宅】&#10;一人当たり面積"/>
        <xdr:cNvSpPr txBox="1"/>
      </xdr:nvSpPr>
      <xdr:spPr>
        <a:xfrm>
          <a:off x="7626427" y="144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108</xdr:row>
      <xdr:rowOff>130084</xdr:rowOff>
    </xdr:to>
    <xdr:cxnSp macro="">
      <xdr:nvCxnSpPr>
        <xdr:cNvPr id="388" name="直線コネクタ 387"/>
        <xdr:cNvCxnSpPr/>
      </xdr:nvCxnSpPr>
      <xdr:spPr>
        <a:xfrm flipV="1">
          <a:off x="4634865" y="17304476"/>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133911</xdr:rowOff>
    </xdr:from>
    <xdr:ext cx="405111" cy="259045"/>
    <xdr:sp macro="" textlink="">
      <xdr:nvSpPr>
        <xdr:cNvPr id="389" name="【港湾・漁港】&#10;有形固定資産減価償却率最小値テキスト"/>
        <xdr:cNvSpPr txBox="1"/>
      </xdr:nvSpPr>
      <xdr:spPr>
        <a:xfrm>
          <a:off x="4673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130084</xdr:rowOff>
    </xdr:from>
    <xdr:to>
      <xdr:col>24</xdr:col>
      <xdr:colOff>152400</xdr:colOff>
      <xdr:row>108</xdr:row>
      <xdr:rowOff>130084</xdr:rowOff>
    </xdr:to>
    <xdr:cxnSp macro="">
      <xdr:nvCxnSpPr>
        <xdr:cNvPr id="390" name="直線コネクタ 389"/>
        <xdr:cNvCxnSpPr/>
      </xdr:nvCxnSpPr>
      <xdr:spPr>
        <a:xfrm>
          <a:off x="4546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91" name="【港湾・漁港】&#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92" name="直線コネクタ 391"/>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79301</xdr:rowOff>
    </xdr:from>
    <xdr:ext cx="405111" cy="259045"/>
    <xdr:sp macro="" textlink="">
      <xdr:nvSpPr>
        <xdr:cNvPr id="393" name="【港湾・漁港】&#10;有形固定資産減価償却率平均値テキスト"/>
        <xdr:cNvSpPr txBox="1"/>
      </xdr:nvSpPr>
      <xdr:spPr>
        <a:xfrm>
          <a:off x="4673600" y="1791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394" name="フローチャート: 判断 393"/>
        <xdr:cNvSpPr/>
      </xdr:nvSpPr>
      <xdr:spPr>
        <a:xfrm>
          <a:off x="4584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28666</xdr:rowOff>
    </xdr:from>
    <xdr:to>
      <xdr:col>20</xdr:col>
      <xdr:colOff>38100</xdr:colOff>
      <xdr:row>105</xdr:row>
      <xdr:rowOff>130266</xdr:rowOff>
    </xdr:to>
    <xdr:sp macro="" textlink="">
      <xdr:nvSpPr>
        <xdr:cNvPr id="395" name="フローチャート: 判断 394"/>
        <xdr:cNvSpPr/>
      </xdr:nvSpPr>
      <xdr:spPr>
        <a:xfrm>
          <a:off x="3746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33564</xdr:rowOff>
    </xdr:from>
    <xdr:to>
      <xdr:col>15</xdr:col>
      <xdr:colOff>101600</xdr:colOff>
      <xdr:row>105</xdr:row>
      <xdr:rowOff>135164</xdr:rowOff>
    </xdr:to>
    <xdr:sp macro="" textlink="">
      <xdr:nvSpPr>
        <xdr:cNvPr id="396" name="フローチャート: 判断 395"/>
        <xdr:cNvSpPr/>
      </xdr:nvSpPr>
      <xdr:spPr>
        <a:xfrm>
          <a:off x="2857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397" name="フローチャート: 判断 396"/>
        <xdr:cNvSpPr/>
      </xdr:nvSpPr>
      <xdr:spPr>
        <a:xfrm>
          <a:off x="1968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98" name="フローチャート: 判断 397"/>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04" name="楕円 403"/>
        <xdr:cNvSpPr/>
      </xdr:nvSpPr>
      <xdr:spPr>
        <a:xfrm>
          <a:off x="4584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405" name="【港湾・漁港】&#10;有形固定資産減価償却率該当値テキスト"/>
        <xdr:cNvSpPr txBox="1"/>
      </xdr:nvSpPr>
      <xdr:spPr>
        <a:xfrm>
          <a:off x="4673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406" name="楕円 405"/>
        <xdr:cNvSpPr/>
      </xdr:nvSpPr>
      <xdr:spPr>
        <a:xfrm>
          <a:off x="3746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105</xdr:row>
      <xdr:rowOff>133350</xdr:rowOff>
    </xdr:to>
    <xdr:cxnSp macro="">
      <xdr:nvCxnSpPr>
        <xdr:cNvPr id="407" name="直線コネクタ 406"/>
        <xdr:cNvCxnSpPr/>
      </xdr:nvCxnSpPr>
      <xdr:spPr>
        <a:xfrm>
          <a:off x="3797300" y="1810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146793</xdr:rowOff>
    </xdr:from>
    <xdr:ext cx="405111" cy="259045"/>
    <xdr:sp macro="" textlink="">
      <xdr:nvSpPr>
        <xdr:cNvPr id="408" name="n_1aveValue【港湾・漁港】&#10;有形固定資産減価償却率"/>
        <xdr:cNvSpPr txBox="1"/>
      </xdr:nvSpPr>
      <xdr:spPr>
        <a:xfrm>
          <a:off x="35820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151691</xdr:rowOff>
    </xdr:from>
    <xdr:ext cx="405111" cy="259045"/>
    <xdr:sp macro="" textlink="">
      <xdr:nvSpPr>
        <xdr:cNvPr id="409" name="n_2aveValue【港湾・漁港】&#10;有形固定資産減価償却率"/>
        <xdr:cNvSpPr txBox="1"/>
      </xdr:nvSpPr>
      <xdr:spPr>
        <a:xfrm>
          <a:off x="2705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128832</xdr:rowOff>
    </xdr:from>
    <xdr:ext cx="405111" cy="259045"/>
    <xdr:sp macro="" textlink="">
      <xdr:nvSpPr>
        <xdr:cNvPr id="410" name="n_3aveValue【港湾・漁港】&#10;有形固定資産減価償却率"/>
        <xdr:cNvSpPr txBox="1"/>
      </xdr:nvSpPr>
      <xdr:spPr>
        <a:xfrm>
          <a:off x="1816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11" name="n_4aveValue【港湾・漁港】&#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142620</xdr:rowOff>
    </xdr:from>
    <xdr:ext cx="405111" cy="259045"/>
    <xdr:sp macro="" textlink="">
      <xdr:nvSpPr>
        <xdr:cNvPr id="412" name="n_1mainValue【港湾・漁港】&#10;有形固定資産減価償却率"/>
        <xdr:cNvSpPr txBox="1"/>
      </xdr:nvSpPr>
      <xdr:spPr>
        <a:xfrm>
          <a:off x="3582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3" name="直線コネクタ 42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4" name="テキスト ボックス 42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5" name="直線コネクタ 42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6" name="テキスト ボックス 425"/>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7" name="直線コネクタ 42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28" name="テキスト ボックス 427"/>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9" name="直線コネクタ 42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0" name="テキスト ボックス 42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1" name="直線コネクタ 43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2" name="テキスト ボックス 43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3" name="直線コネクタ 43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4" name="テキスト ボックス 433"/>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6" name="テキスト ボックス 43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129558</xdr:rowOff>
    </xdr:from>
    <xdr:to>
      <xdr:col>54</xdr:col>
      <xdr:colOff>189865</xdr:colOff>
      <xdr:row>109</xdr:row>
      <xdr:rowOff>33756</xdr:rowOff>
    </xdr:to>
    <xdr:cxnSp macro="">
      <xdr:nvCxnSpPr>
        <xdr:cNvPr id="438" name="直線コネクタ 437"/>
        <xdr:cNvCxnSpPr/>
      </xdr:nvCxnSpPr>
      <xdr:spPr>
        <a:xfrm flipV="1">
          <a:off x="10476865" y="17103108"/>
          <a:ext cx="0" cy="161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37583</xdr:rowOff>
    </xdr:from>
    <xdr:ext cx="378565" cy="259045"/>
    <xdr:sp macro="" textlink="">
      <xdr:nvSpPr>
        <xdr:cNvPr id="439" name="【港湾・漁港】&#10;一人当たり有形固定資産（償却資産）額最小値テキスト"/>
        <xdr:cNvSpPr txBox="1"/>
      </xdr:nvSpPr>
      <xdr:spPr>
        <a:xfrm>
          <a:off x="10515600" y="1872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33756</xdr:rowOff>
    </xdr:from>
    <xdr:to>
      <xdr:col>55</xdr:col>
      <xdr:colOff>88900</xdr:colOff>
      <xdr:row>109</xdr:row>
      <xdr:rowOff>33756</xdr:rowOff>
    </xdr:to>
    <xdr:cxnSp macro="">
      <xdr:nvCxnSpPr>
        <xdr:cNvPr id="440" name="直線コネクタ 439"/>
        <xdr:cNvCxnSpPr/>
      </xdr:nvCxnSpPr>
      <xdr:spPr>
        <a:xfrm>
          <a:off x="10388600" y="1872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76235</xdr:rowOff>
    </xdr:from>
    <xdr:ext cx="599010" cy="259045"/>
    <xdr:sp macro="" textlink="">
      <xdr:nvSpPr>
        <xdr:cNvPr id="441" name="【港湾・漁港】&#10;一人当たり有形固定資産（償却資産）額最大値テキスト"/>
        <xdr:cNvSpPr txBox="1"/>
      </xdr:nvSpPr>
      <xdr:spPr>
        <a:xfrm>
          <a:off x="10515600" y="1687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129558</xdr:rowOff>
    </xdr:from>
    <xdr:to>
      <xdr:col>55</xdr:col>
      <xdr:colOff>88900</xdr:colOff>
      <xdr:row>99</xdr:row>
      <xdr:rowOff>129558</xdr:rowOff>
    </xdr:to>
    <xdr:cxnSp macro="">
      <xdr:nvCxnSpPr>
        <xdr:cNvPr id="442" name="直線コネクタ 441"/>
        <xdr:cNvCxnSpPr/>
      </xdr:nvCxnSpPr>
      <xdr:spPr>
        <a:xfrm>
          <a:off x="10388600" y="1710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96234</xdr:rowOff>
    </xdr:from>
    <xdr:ext cx="599010" cy="259045"/>
    <xdr:sp macro="" textlink="">
      <xdr:nvSpPr>
        <xdr:cNvPr id="443" name="【港湾・漁港】&#10;一人当たり有形固定資産（償却資産）額平均値テキスト"/>
        <xdr:cNvSpPr txBox="1"/>
      </xdr:nvSpPr>
      <xdr:spPr>
        <a:xfrm>
          <a:off x="10515600" y="1809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73357</xdr:rowOff>
    </xdr:from>
    <xdr:to>
      <xdr:col>55</xdr:col>
      <xdr:colOff>50800</xdr:colOff>
      <xdr:row>107</xdr:row>
      <xdr:rowOff>3507</xdr:rowOff>
    </xdr:to>
    <xdr:sp macro="" textlink="">
      <xdr:nvSpPr>
        <xdr:cNvPr id="444" name="フローチャート: 判断 443"/>
        <xdr:cNvSpPr/>
      </xdr:nvSpPr>
      <xdr:spPr>
        <a:xfrm>
          <a:off x="10426700" y="1824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58446</xdr:rowOff>
    </xdr:from>
    <xdr:to>
      <xdr:col>50</xdr:col>
      <xdr:colOff>165100</xdr:colOff>
      <xdr:row>106</xdr:row>
      <xdr:rowOff>160046</xdr:rowOff>
    </xdr:to>
    <xdr:sp macro="" textlink="">
      <xdr:nvSpPr>
        <xdr:cNvPr id="445" name="フローチャート: 判断 444"/>
        <xdr:cNvSpPr/>
      </xdr:nvSpPr>
      <xdr:spPr>
        <a:xfrm>
          <a:off x="9588500" y="182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80404</xdr:rowOff>
    </xdr:from>
    <xdr:to>
      <xdr:col>46</xdr:col>
      <xdr:colOff>38100</xdr:colOff>
      <xdr:row>107</xdr:row>
      <xdr:rowOff>10554</xdr:rowOff>
    </xdr:to>
    <xdr:sp macro="" textlink="">
      <xdr:nvSpPr>
        <xdr:cNvPr id="446" name="フローチャート: 判断 445"/>
        <xdr:cNvSpPr/>
      </xdr:nvSpPr>
      <xdr:spPr>
        <a:xfrm>
          <a:off x="8699500" y="1825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27130</xdr:rowOff>
    </xdr:from>
    <xdr:to>
      <xdr:col>41</xdr:col>
      <xdr:colOff>101600</xdr:colOff>
      <xdr:row>106</xdr:row>
      <xdr:rowOff>128730</xdr:rowOff>
    </xdr:to>
    <xdr:sp macro="" textlink="">
      <xdr:nvSpPr>
        <xdr:cNvPr id="447" name="フローチャート: 判断 446"/>
        <xdr:cNvSpPr/>
      </xdr:nvSpPr>
      <xdr:spPr>
        <a:xfrm>
          <a:off x="7810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156307</xdr:rowOff>
    </xdr:from>
    <xdr:to>
      <xdr:col>36</xdr:col>
      <xdr:colOff>165100</xdr:colOff>
      <xdr:row>107</xdr:row>
      <xdr:rowOff>86457</xdr:rowOff>
    </xdr:to>
    <xdr:sp macro="" textlink="">
      <xdr:nvSpPr>
        <xdr:cNvPr id="448" name="フローチャート: 判断 447"/>
        <xdr:cNvSpPr/>
      </xdr:nvSpPr>
      <xdr:spPr>
        <a:xfrm>
          <a:off x="6921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154406</xdr:rowOff>
    </xdr:from>
    <xdr:to>
      <xdr:col>55</xdr:col>
      <xdr:colOff>50800</xdr:colOff>
      <xdr:row>109</xdr:row>
      <xdr:rowOff>84556</xdr:rowOff>
    </xdr:to>
    <xdr:sp macro="" textlink="">
      <xdr:nvSpPr>
        <xdr:cNvPr id="454" name="楕円 453"/>
        <xdr:cNvSpPr/>
      </xdr:nvSpPr>
      <xdr:spPr>
        <a:xfrm>
          <a:off x="10426700" y="186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69333</xdr:rowOff>
    </xdr:from>
    <xdr:ext cx="378565" cy="259045"/>
    <xdr:sp macro="" textlink="">
      <xdr:nvSpPr>
        <xdr:cNvPr id="455" name="【港湾・漁港】&#10;一人当たり有形固定資産（償却資産）額該当値テキスト"/>
        <xdr:cNvSpPr txBox="1"/>
      </xdr:nvSpPr>
      <xdr:spPr>
        <a:xfrm>
          <a:off x="10515600" y="18585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154409</xdr:rowOff>
    </xdr:from>
    <xdr:to>
      <xdr:col>50</xdr:col>
      <xdr:colOff>165100</xdr:colOff>
      <xdr:row>109</xdr:row>
      <xdr:rowOff>84559</xdr:rowOff>
    </xdr:to>
    <xdr:sp macro="" textlink="">
      <xdr:nvSpPr>
        <xdr:cNvPr id="456" name="楕円 455"/>
        <xdr:cNvSpPr/>
      </xdr:nvSpPr>
      <xdr:spPr>
        <a:xfrm>
          <a:off x="9588500" y="1867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33756</xdr:rowOff>
    </xdr:from>
    <xdr:to>
      <xdr:col>55</xdr:col>
      <xdr:colOff>0</xdr:colOff>
      <xdr:row>109</xdr:row>
      <xdr:rowOff>33759</xdr:rowOff>
    </xdr:to>
    <xdr:cxnSp macro="">
      <xdr:nvCxnSpPr>
        <xdr:cNvPr id="457" name="直線コネクタ 456"/>
        <xdr:cNvCxnSpPr/>
      </xdr:nvCxnSpPr>
      <xdr:spPr>
        <a:xfrm flipV="1">
          <a:off x="9639300" y="18721806"/>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5123</xdr:rowOff>
    </xdr:from>
    <xdr:ext cx="599010" cy="259045"/>
    <xdr:sp macro="" textlink="">
      <xdr:nvSpPr>
        <xdr:cNvPr id="458" name="n_1aveValue【港湾・漁港】&#10;一人当たり有形固定資産（償却資産）額"/>
        <xdr:cNvSpPr txBox="1"/>
      </xdr:nvSpPr>
      <xdr:spPr>
        <a:xfrm>
          <a:off x="9327095" y="1800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27081</xdr:rowOff>
    </xdr:from>
    <xdr:ext cx="599010" cy="259045"/>
    <xdr:sp macro="" textlink="">
      <xdr:nvSpPr>
        <xdr:cNvPr id="459" name="n_2aveValue【港湾・漁港】&#10;一人当たり有形固定資産（償却資産）額"/>
        <xdr:cNvSpPr txBox="1"/>
      </xdr:nvSpPr>
      <xdr:spPr>
        <a:xfrm>
          <a:off x="8450795" y="1802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145257</xdr:rowOff>
    </xdr:from>
    <xdr:ext cx="599010" cy="259045"/>
    <xdr:sp macro="" textlink="">
      <xdr:nvSpPr>
        <xdr:cNvPr id="460" name="n_3aveValue【港湾・漁港】&#10;一人当たり有形固定資産（償却資産）額"/>
        <xdr:cNvSpPr txBox="1"/>
      </xdr:nvSpPr>
      <xdr:spPr>
        <a:xfrm>
          <a:off x="7561795" y="1797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102984</xdr:rowOff>
    </xdr:from>
    <xdr:ext cx="599010" cy="259045"/>
    <xdr:sp macro="" textlink="">
      <xdr:nvSpPr>
        <xdr:cNvPr id="461" name="n_4aveValue【港湾・漁港】&#10;一人当たり有形固定資産（償却資産）額"/>
        <xdr:cNvSpPr txBox="1"/>
      </xdr:nvSpPr>
      <xdr:spPr>
        <a:xfrm>
          <a:off x="6672795" y="181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75686</xdr:rowOff>
    </xdr:from>
    <xdr:ext cx="378565" cy="259045"/>
    <xdr:sp macro="" textlink="">
      <xdr:nvSpPr>
        <xdr:cNvPr id="462" name="n_1mainValue【港湾・漁港】&#10;一人当たり有形固定資産（償却資産）額"/>
        <xdr:cNvSpPr txBox="1"/>
      </xdr:nvSpPr>
      <xdr:spPr>
        <a:xfrm>
          <a:off x="9437317" y="1876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5" name="テキスト ボックス 47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3" name="テキスト ボックス 48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5" name="テキスト ボックス 48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87" name="直線コネクタ 486"/>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88"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89" name="直線コネクタ 488"/>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90"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91" name="直線コネクタ 490"/>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153052</xdr:rowOff>
    </xdr:from>
    <xdr:ext cx="405111" cy="259045"/>
    <xdr:sp macro="" textlink="">
      <xdr:nvSpPr>
        <xdr:cNvPr id="492" name="【認定こども園・幼稚園・保育所】&#10;有形固定資産減価償却率平均値テキスト"/>
        <xdr:cNvSpPr txBox="1"/>
      </xdr:nvSpPr>
      <xdr:spPr>
        <a:xfrm>
          <a:off x="16357600" y="615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93" name="フローチャート: 判断 492"/>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94" name="フローチャート: 判断 493"/>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95" name="フローチャート: 判断 494"/>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96" name="フローチャート: 判断 495"/>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497" name="フローチャート: 判断 496"/>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503" name="楕円 502"/>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504" name="【認定こども園・幼稚園・保育所】&#10;有形固定資産減価償却率該当値テキスト"/>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109220</xdr:rowOff>
    </xdr:from>
    <xdr:to>
      <xdr:col>81</xdr:col>
      <xdr:colOff>101600</xdr:colOff>
      <xdr:row>39</xdr:row>
      <xdr:rowOff>39370</xdr:rowOff>
    </xdr:to>
    <xdr:sp macro="" textlink="">
      <xdr:nvSpPr>
        <xdr:cNvPr id="505" name="楕円 504"/>
        <xdr:cNvSpPr/>
      </xdr:nvSpPr>
      <xdr:spPr>
        <a:xfrm>
          <a:off x="1543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160020</xdr:rowOff>
    </xdr:to>
    <xdr:cxnSp macro="">
      <xdr:nvCxnSpPr>
        <xdr:cNvPr id="506" name="直線コネクタ 505"/>
        <xdr:cNvCxnSpPr/>
      </xdr:nvCxnSpPr>
      <xdr:spPr>
        <a:xfrm flipV="1">
          <a:off x="15481300" y="66103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50165</xdr:rowOff>
    </xdr:from>
    <xdr:to>
      <xdr:col>76</xdr:col>
      <xdr:colOff>165100</xdr:colOff>
      <xdr:row>38</xdr:row>
      <xdr:rowOff>151765</xdr:rowOff>
    </xdr:to>
    <xdr:sp macro="" textlink="">
      <xdr:nvSpPr>
        <xdr:cNvPr id="507" name="楕円 506"/>
        <xdr:cNvSpPr/>
      </xdr:nvSpPr>
      <xdr:spPr>
        <a:xfrm>
          <a:off x="14541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100965</xdr:rowOff>
    </xdr:from>
    <xdr:to>
      <xdr:col>81</xdr:col>
      <xdr:colOff>50800</xdr:colOff>
      <xdr:row>38</xdr:row>
      <xdr:rowOff>160020</xdr:rowOff>
    </xdr:to>
    <xdr:cxnSp macro="">
      <xdr:nvCxnSpPr>
        <xdr:cNvPr id="508" name="直線コネクタ 507"/>
        <xdr:cNvCxnSpPr/>
      </xdr:nvCxnSpPr>
      <xdr:spPr>
        <a:xfrm>
          <a:off x="14592300" y="66160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23495</xdr:rowOff>
    </xdr:from>
    <xdr:to>
      <xdr:col>72</xdr:col>
      <xdr:colOff>38100</xdr:colOff>
      <xdr:row>38</xdr:row>
      <xdr:rowOff>125095</xdr:rowOff>
    </xdr:to>
    <xdr:sp macro="" textlink="">
      <xdr:nvSpPr>
        <xdr:cNvPr id="509" name="楕円 508"/>
        <xdr:cNvSpPr/>
      </xdr:nvSpPr>
      <xdr:spPr>
        <a:xfrm>
          <a:off x="13652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74295</xdr:rowOff>
    </xdr:from>
    <xdr:to>
      <xdr:col>76</xdr:col>
      <xdr:colOff>114300</xdr:colOff>
      <xdr:row>38</xdr:row>
      <xdr:rowOff>100965</xdr:rowOff>
    </xdr:to>
    <xdr:cxnSp macro="">
      <xdr:nvCxnSpPr>
        <xdr:cNvPr id="510" name="直線コネクタ 509"/>
        <xdr:cNvCxnSpPr/>
      </xdr:nvCxnSpPr>
      <xdr:spPr>
        <a:xfrm>
          <a:off x="13703300" y="65893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67327</xdr:rowOff>
    </xdr:from>
    <xdr:ext cx="405111" cy="259045"/>
    <xdr:sp macro="" textlink="">
      <xdr:nvSpPr>
        <xdr:cNvPr id="511" name="n_1aveValue【認定こども園・幼稚園・保育所】&#10;有形固定資産減価償却率"/>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12"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513" name="n_3aveValue【認定こども園・幼稚園・保育所】&#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514" name="n_4aveValue【認定こども園・幼稚園・保育所】&#10;有形固定資産減価償却率"/>
        <xdr:cNvSpPr txBox="1"/>
      </xdr:nvSpPr>
      <xdr:spPr>
        <a:xfrm>
          <a:off x="12611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30497</xdr:rowOff>
    </xdr:from>
    <xdr:ext cx="405111" cy="259045"/>
    <xdr:sp macro="" textlink="">
      <xdr:nvSpPr>
        <xdr:cNvPr id="515" name="n_1mainValue【認定こども園・幼稚園・保育所】&#10;有形固定資産減価償却率"/>
        <xdr:cNvSpPr txBox="1"/>
      </xdr:nvSpPr>
      <xdr:spPr>
        <a:xfrm>
          <a:off x="15266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142892</xdr:rowOff>
    </xdr:from>
    <xdr:ext cx="405111" cy="259045"/>
    <xdr:sp macro="" textlink="">
      <xdr:nvSpPr>
        <xdr:cNvPr id="516" name="n_2mainValue【認定こども園・幼稚園・保育所】&#10;有形固定資産減価償却率"/>
        <xdr:cNvSpPr txBox="1"/>
      </xdr:nvSpPr>
      <xdr:spPr>
        <a:xfrm>
          <a:off x="14389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17" name="n_3mainValue【認定こども園・幼稚園・保育所】&#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8" name="直線コネクタ 52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9" name="テキスト ボックス 52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0" name="直線コネクタ 52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1" name="テキスト ボックス 53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2" name="直線コネクタ 53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3" name="テキスト ボックス 53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4" name="直線コネクタ 53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35" name="テキスト ボックス 53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6" name="直線コネクタ 53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7" name="テキスト ボックス 53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8" name="直線コネクタ 53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9" name="テキスト ボックス 53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1" name="テキスト ボックス 5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543" name="直線コネクタ 542"/>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44"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45" name="直線コネクタ 544"/>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546"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547" name="直線コネクタ 546"/>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548"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49" name="フローチャート: 判断 548"/>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50" name="フローチャート: 判断 549"/>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551" name="フローチャート: 判断 550"/>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552" name="フローチャート: 判断 551"/>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553" name="フローチャート: 判断 552"/>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72753</xdr:rowOff>
    </xdr:from>
    <xdr:to>
      <xdr:col>116</xdr:col>
      <xdr:colOff>114300</xdr:colOff>
      <xdr:row>40</xdr:row>
      <xdr:rowOff>2903</xdr:rowOff>
    </xdr:to>
    <xdr:sp macro="" textlink="">
      <xdr:nvSpPr>
        <xdr:cNvPr id="559" name="楕円 558"/>
        <xdr:cNvSpPr/>
      </xdr:nvSpPr>
      <xdr:spPr>
        <a:xfrm>
          <a:off x="221107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51180</xdr:rowOff>
    </xdr:from>
    <xdr:ext cx="469744" cy="259045"/>
    <xdr:sp macro="" textlink="">
      <xdr:nvSpPr>
        <xdr:cNvPr id="560" name="【認定こども園・幼稚園・保育所】&#10;一人当たり面積該当値テキスト"/>
        <xdr:cNvSpPr txBox="1"/>
      </xdr:nvSpPr>
      <xdr:spPr>
        <a:xfrm>
          <a:off x="22199600"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30299</xdr:rowOff>
    </xdr:from>
    <xdr:to>
      <xdr:col>112</xdr:col>
      <xdr:colOff>38100</xdr:colOff>
      <xdr:row>39</xdr:row>
      <xdr:rowOff>131899</xdr:rowOff>
    </xdr:to>
    <xdr:sp macro="" textlink="">
      <xdr:nvSpPr>
        <xdr:cNvPr id="561" name="楕円 560"/>
        <xdr:cNvSpPr/>
      </xdr:nvSpPr>
      <xdr:spPr>
        <a:xfrm>
          <a:off x="2127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81099</xdr:rowOff>
    </xdr:from>
    <xdr:to>
      <xdr:col>116</xdr:col>
      <xdr:colOff>63500</xdr:colOff>
      <xdr:row>39</xdr:row>
      <xdr:rowOff>123553</xdr:rowOff>
    </xdr:to>
    <xdr:cxnSp macro="">
      <xdr:nvCxnSpPr>
        <xdr:cNvPr id="562" name="直線コネクタ 561"/>
        <xdr:cNvCxnSpPr/>
      </xdr:nvCxnSpPr>
      <xdr:spPr>
        <a:xfrm>
          <a:off x="21323300" y="676764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102144</xdr:rowOff>
    </xdr:from>
    <xdr:to>
      <xdr:col>107</xdr:col>
      <xdr:colOff>101600</xdr:colOff>
      <xdr:row>40</xdr:row>
      <xdr:rowOff>32294</xdr:rowOff>
    </xdr:to>
    <xdr:sp macro="" textlink="">
      <xdr:nvSpPr>
        <xdr:cNvPr id="563" name="楕円 562"/>
        <xdr:cNvSpPr/>
      </xdr:nvSpPr>
      <xdr:spPr>
        <a:xfrm>
          <a:off x="20383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81099</xdr:rowOff>
    </xdr:from>
    <xdr:to>
      <xdr:col>111</xdr:col>
      <xdr:colOff>177800</xdr:colOff>
      <xdr:row>39</xdr:row>
      <xdr:rowOff>152944</xdr:rowOff>
    </xdr:to>
    <xdr:cxnSp macro="">
      <xdr:nvCxnSpPr>
        <xdr:cNvPr id="564" name="直線コネクタ 563"/>
        <xdr:cNvCxnSpPr/>
      </xdr:nvCxnSpPr>
      <xdr:spPr>
        <a:xfrm flipV="1">
          <a:off x="20434300" y="67676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108676</xdr:rowOff>
    </xdr:from>
    <xdr:to>
      <xdr:col>102</xdr:col>
      <xdr:colOff>165100</xdr:colOff>
      <xdr:row>40</xdr:row>
      <xdr:rowOff>38826</xdr:rowOff>
    </xdr:to>
    <xdr:sp macro="" textlink="">
      <xdr:nvSpPr>
        <xdr:cNvPr id="565" name="楕円 564"/>
        <xdr:cNvSpPr/>
      </xdr:nvSpPr>
      <xdr:spPr>
        <a:xfrm>
          <a:off x="19494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152944</xdr:rowOff>
    </xdr:from>
    <xdr:to>
      <xdr:col>107</xdr:col>
      <xdr:colOff>50800</xdr:colOff>
      <xdr:row>39</xdr:row>
      <xdr:rowOff>159476</xdr:rowOff>
    </xdr:to>
    <xdr:cxnSp macro="">
      <xdr:nvCxnSpPr>
        <xdr:cNvPr id="566" name="直線コネクタ 565"/>
        <xdr:cNvCxnSpPr/>
      </xdr:nvCxnSpPr>
      <xdr:spPr>
        <a:xfrm flipV="1">
          <a:off x="19545300" y="6839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67"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568" name="n_2ave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569" name="n_3aveValue【認定こども園・幼稚園・保育所】&#10;一人当たり面積"/>
        <xdr:cNvSpPr txBox="1"/>
      </xdr:nvSpPr>
      <xdr:spPr>
        <a:xfrm>
          <a:off x="19310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570" name="n_4aveValue【認定こども園・幼稚園・保育所】&#10;一人当たり面積"/>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148426</xdr:rowOff>
    </xdr:from>
    <xdr:ext cx="469744" cy="259045"/>
    <xdr:sp macro="" textlink="">
      <xdr:nvSpPr>
        <xdr:cNvPr id="571" name="n_1mainValue【認定こども園・幼稚園・保育所】&#10;一人当たり面積"/>
        <xdr:cNvSpPr txBox="1"/>
      </xdr:nvSpPr>
      <xdr:spPr>
        <a:xfrm>
          <a:off x="21075727"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72" name="n_2mainValue【認定こども園・幼稚園・保育所】&#10;一人当たり面積"/>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29953</xdr:rowOff>
    </xdr:from>
    <xdr:ext cx="469744" cy="259045"/>
    <xdr:sp macro="" textlink="">
      <xdr:nvSpPr>
        <xdr:cNvPr id="573" name="n_3mainValue【認定こども園・幼稚園・保育所】&#10;一人当たり面積"/>
        <xdr:cNvSpPr txBox="1"/>
      </xdr:nvSpPr>
      <xdr:spPr>
        <a:xfrm>
          <a:off x="19310427"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4" name="テキスト ボックス 5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5" name="直線コネクタ 5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6" name="テキスト ボックス 5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7" name="直線コネクタ 5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8" name="テキスト ボックス 5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9" name="直線コネクタ 5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0" name="テキスト ボックス 5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1" name="直線コネクタ 5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2" name="テキスト ボックス 5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3" name="直線コネクタ 5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4" name="テキスト ボックス 59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6" name="テキスト ボックス 5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98" name="直線コネクタ 597"/>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99"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600" name="直線コネクタ 599"/>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01"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02" name="直線コネクタ 601"/>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03" name="【学校施設】&#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04" name="フローチャート: 判断 603"/>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05" name="フローチャート: 判断 604"/>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606" name="フローチャート: 判断 605"/>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607" name="フローチャート: 判断 606"/>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608" name="フローチャート: 判断 607"/>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93980</xdr:rowOff>
    </xdr:from>
    <xdr:to>
      <xdr:col>85</xdr:col>
      <xdr:colOff>177800</xdr:colOff>
      <xdr:row>60</xdr:row>
      <xdr:rowOff>24130</xdr:rowOff>
    </xdr:to>
    <xdr:sp macro="" textlink="">
      <xdr:nvSpPr>
        <xdr:cNvPr id="614" name="楕円 613"/>
        <xdr:cNvSpPr/>
      </xdr:nvSpPr>
      <xdr:spPr>
        <a:xfrm>
          <a:off x="16268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116857</xdr:rowOff>
    </xdr:from>
    <xdr:ext cx="405111" cy="259045"/>
    <xdr:sp macro="" textlink="">
      <xdr:nvSpPr>
        <xdr:cNvPr id="615" name="【学校施設】&#10;有形固定資産減価償却率該当値テキスト"/>
        <xdr:cNvSpPr txBox="1"/>
      </xdr:nvSpPr>
      <xdr:spPr>
        <a:xfrm>
          <a:off x="16357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616" name="楕円 615"/>
        <xdr:cNvSpPr/>
      </xdr:nvSpPr>
      <xdr:spPr>
        <a:xfrm>
          <a:off x="15430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59</xdr:row>
      <xdr:rowOff>144780</xdr:rowOff>
    </xdr:to>
    <xdr:cxnSp macro="">
      <xdr:nvCxnSpPr>
        <xdr:cNvPr id="617" name="直線コネクタ 616"/>
        <xdr:cNvCxnSpPr/>
      </xdr:nvCxnSpPr>
      <xdr:spPr>
        <a:xfrm>
          <a:off x="15481300" y="102450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78740</xdr:rowOff>
    </xdr:from>
    <xdr:to>
      <xdr:col>76</xdr:col>
      <xdr:colOff>165100</xdr:colOff>
      <xdr:row>60</xdr:row>
      <xdr:rowOff>8890</xdr:rowOff>
    </xdr:to>
    <xdr:sp macro="" textlink="">
      <xdr:nvSpPr>
        <xdr:cNvPr id="618" name="楕円 617"/>
        <xdr:cNvSpPr/>
      </xdr:nvSpPr>
      <xdr:spPr>
        <a:xfrm>
          <a:off x="14541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59</xdr:row>
      <xdr:rowOff>129540</xdr:rowOff>
    </xdr:to>
    <xdr:cxnSp macro="">
      <xdr:nvCxnSpPr>
        <xdr:cNvPr id="619" name="直線コネクタ 618"/>
        <xdr:cNvCxnSpPr/>
      </xdr:nvCxnSpPr>
      <xdr:spPr>
        <a:xfrm>
          <a:off x="14592300" y="10245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xdr:rowOff>
    </xdr:from>
    <xdr:to>
      <xdr:col>72</xdr:col>
      <xdr:colOff>38100</xdr:colOff>
      <xdr:row>59</xdr:row>
      <xdr:rowOff>104140</xdr:rowOff>
    </xdr:to>
    <xdr:sp macro="" textlink="">
      <xdr:nvSpPr>
        <xdr:cNvPr id="620" name="楕円 619"/>
        <xdr:cNvSpPr/>
      </xdr:nvSpPr>
      <xdr:spPr>
        <a:xfrm>
          <a:off x="13652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59</xdr:row>
      <xdr:rowOff>129540</xdr:rowOff>
    </xdr:to>
    <xdr:cxnSp macro="">
      <xdr:nvCxnSpPr>
        <xdr:cNvPr id="621" name="直線コネクタ 620"/>
        <xdr:cNvCxnSpPr/>
      </xdr:nvCxnSpPr>
      <xdr:spPr>
        <a:xfrm>
          <a:off x="13703300" y="101688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22"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623" name="n_2aveValue【学校施設】&#10;有形固定資産減価償却率"/>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624" name="n_3aveValue【学校施設】&#10;有形固定資産減価償却率"/>
        <xdr:cNvSpPr txBox="1"/>
      </xdr:nvSpPr>
      <xdr:spPr>
        <a:xfrm>
          <a:off x="13500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625" name="n_4aveValue【学校施設】&#10;有形固定資産減価償却率"/>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25417</xdr:rowOff>
    </xdr:from>
    <xdr:ext cx="405111" cy="259045"/>
    <xdr:sp macro="" textlink="">
      <xdr:nvSpPr>
        <xdr:cNvPr id="626" name="n_1mainValue【学校施設】&#10;有形固定資産減価償却率"/>
        <xdr:cNvSpPr txBox="1"/>
      </xdr:nvSpPr>
      <xdr:spPr>
        <a:xfrm>
          <a:off x="15266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25417</xdr:rowOff>
    </xdr:from>
    <xdr:ext cx="405111" cy="259045"/>
    <xdr:sp macro="" textlink="">
      <xdr:nvSpPr>
        <xdr:cNvPr id="627" name="n_2mainValue【学校施設】&#10;有形固定資産減価償却率"/>
        <xdr:cNvSpPr txBox="1"/>
      </xdr:nvSpPr>
      <xdr:spPr>
        <a:xfrm>
          <a:off x="14389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628" name="n_3mainValue【学校施設】&#10;有形固定資産減価償却率"/>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9" name="テキスト ボックス 6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0" name="直線コネクタ 6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1" name="テキスト ボックス 6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2" name="直線コネクタ 6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3" name="テキスト ボックス 6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4" name="直線コネクタ 6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5" name="テキスト ボックス 6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6" name="直線コネクタ 6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7" name="テキスト ボックス 6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651" name="直線コネクタ 650"/>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652"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653" name="直線コネクタ 652"/>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654"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655" name="直線コネクタ 654"/>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656" name="【学校施設】&#10;一人当たり面積平均値テキスト"/>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57" name="フローチャート: 判断 656"/>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58" name="フローチャート: 判断 657"/>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59" name="フローチャート: 判断 658"/>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60" name="フローチャート: 判断 659"/>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661" name="フローチャート: 判断 660"/>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155854</xdr:rowOff>
    </xdr:from>
    <xdr:to>
      <xdr:col>116</xdr:col>
      <xdr:colOff>114300</xdr:colOff>
      <xdr:row>60</xdr:row>
      <xdr:rowOff>86004</xdr:rowOff>
    </xdr:to>
    <xdr:sp macro="" textlink="">
      <xdr:nvSpPr>
        <xdr:cNvPr id="667" name="楕円 666"/>
        <xdr:cNvSpPr/>
      </xdr:nvSpPr>
      <xdr:spPr>
        <a:xfrm>
          <a:off x="22110700" y="102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7281</xdr:rowOff>
    </xdr:from>
    <xdr:ext cx="469744" cy="259045"/>
    <xdr:sp macro="" textlink="">
      <xdr:nvSpPr>
        <xdr:cNvPr id="668" name="【学校施設】&#10;一人当たり面積該当値テキスト"/>
        <xdr:cNvSpPr txBox="1"/>
      </xdr:nvSpPr>
      <xdr:spPr>
        <a:xfrm>
          <a:off x="22199600" y="1012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144882</xdr:rowOff>
    </xdr:from>
    <xdr:to>
      <xdr:col>112</xdr:col>
      <xdr:colOff>38100</xdr:colOff>
      <xdr:row>60</xdr:row>
      <xdr:rowOff>75032</xdr:rowOff>
    </xdr:to>
    <xdr:sp macro="" textlink="">
      <xdr:nvSpPr>
        <xdr:cNvPr id="669" name="楕円 668"/>
        <xdr:cNvSpPr/>
      </xdr:nvSpPr>
      <xdr:spPr>
        <a:xfrm>
          <a:off x="21272500" y="102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24232</xdr:rowOff>
    </xdr:from>
    <xdr:to>
      <xdr:col>116</xdr:col>
      <xdr:colOff>63500</xdr:colOff>
      <xdr:row>60</xdr:row>
      <xdr:rowOff>35204</xdr:rowOff>
    </xdr:to>
    <xdr:cxnSp macro="">
      <xdr:nvCxnSpPr>
        <xdr:cNvPr id="670" name="直線コネクタ 669"/>
        <xdr:cNvCxnSpPr/>
      </xdr:nvCxnSpPr>
      <xdr:spPr>
        <a:xfrm>
          <a:off x="21323300" y="10311232"/>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160427</xdr:rowOff>
    </xdr:from>
    <xdr:to>
      <xdr:col>107</xdr:col>
      <xdr:colOff>101600</xdr:colOff>
      <xdr:row>60</xdr:row>
      <xdr:rowOff>90577</xdr:rowOff>
    </xdr:to>
    <xdr:sp macro="" textlink="">
      <xdr:nvSpPr>
        <xdr:cNvPr id="671" name="楕円 670"/>
        <xdr:cNvSpPr/>
      </xdr:nvSpPr>
      <xdr:spPr>
        <a:xfrm>
          <a:off x="20383500" y="10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24232</xdr:rowOff>
    </xdr:from>
    <xdr:to>
      <xdr:col>111</xdr:col>
      <xdr:colOff>177800</xdr:colOff>
      <xdr:row>60</xdr:row>
      <xdr:rowOff>39777</xdr:rowOff>
    </xdr:to>
    <xdr:cxnSp macro="">
      <xdr:nvCxnSpPr>
        <xdr:cNvPr id="672" name="直線コネクタ 671"/>
        <xdr:cNvCxnSpPr/>
      </xdr:nvCxnSpPr>
      <xdr:spPr>
        <a:xfrm flipV="1">
          <a:off x="20434300" y="1031123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864</xdr:rowOff>
    </xdr:from>
    <xdr:to>
      <xdr:col>102</xdr:col>
      <xdr:colOff>165100</xdr:colOff>
      <xdr:row>60</xdr:row>
      <xdr:rowOff>102464</xdr:rowOff>
    </xdr:to>
    <xdr:sp macro="" textlink="">
      <xdr:nvSpPr>
        <xdr:cNvPr id="673" name="楕円 672"/>
        <xdr:cNvSpPr/>
      </xdr:nvSpPr>
      <xdr:spPr>
        <a:xfrm>
          <a:off x="19494500" y="102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39777</xdr:rowOff>
    </xdr:from>
    <xdr:to>
      <xdr:col>107</xdr:col>
      <xdr:colOff>50800</xdr:colOff>
      <xdr:row>60</xdr:row>
      <xdr:rowOff>51664</xdr:rowOff>
    </xdr:to>
    <xdr:cxnSp macro="">
      <xdr:nvCxnSpPr>
        <xdr:cNvPr id="674" name="直線コネクタ 673"/>
        <xdr:cNvCxnSpPr/>
      </xdr:nvCxnSpPr>
      <xdr:spPr>
        <a:xfrm flipV="1">
          <a:off x="19545300" y="1032677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131995</xdr:rowOff>
    </xdr:from>
    <xdr:ext cx="469744" cy="259045"/>
    <xdr:sp macro="" textlink="">
      <xdr:nvSpPr>
        <xdr:cNvPr id="675" name="n_1aveValue【学校施設】&#10;一人当たり面積"/>
        <xdr:cNvSpPr txBox="1"/>
      </xdr:nvSpPr>
      <xdr:spPr>
        <a:xfrm>
          <a:off x="210757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133824</xdr:rowOff>
    </xdr:from>
    <xdr:ext cx="469744" cy="259045"/>
    <xdr:sp macro="" textlink="">
      <xdr:nvSpPr>
        <xdr:cNvPr id="676" name="n_2aveValue【学校施設】&#10;一人当たり面積"/>
        <xdr:cNvSpPr txBox="1"/>
      </xdr:nvSpPr>
      <xdr:spPr>
        <a:xfrm>
          <a:off x="20199427"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677" name="n_3aveValue【学校施設】&#10;一人当たり面積"/>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678" name="n_4aveValue【学校施設】&#10;一人当たり面積"/>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91559</xdr:rowOff>
    </xdr:from>
    <xdr:ext cx="469744" cy="259045"/>
    <xdr:sp macro="" textlink="">
      <xdr:nvSpPr>
        <xdr:cNvPr id="679" name="n_1mainValue【学校施設】&#10;一人当たり面積"/>
        <xdr:cNvSpPr txBox="1"/>
      </xdr:nvSpPr>
      <xdr:spPr>
        <a:xfrm>
          <a:off x="21075727" y="1003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107104</xdr:rowOff>
    </xdr:from>
    <xdr:ext cx="469744" cy="259045"/>
    <xdr:sp macro="" textlink="">
      <xdr:nvSpPr>
        <xdr:cNvPr id="680" name="n_2mainValue【学校施設】&#10;一人当たり面積"/>
        <xdr:cNvSpPr txBox="1"/>
      </xdr:nvSpPr>
      <xdr:spPr>
        <a:xfrm>
          <a:off x="20199427" y="10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118991</xdr:rowOff>
    </xdr:from>
    <xdr:ext cx="469744" cy="259045"/>
    <xdr:sp macro="" textlink="">
      <xdr:nvSpPr>
        <xdr:cNvPr id="681" name="n_3mainValue【学校施設】&#10;一人当たり面積"/>
        <xdr:cNvSpPr txBox="1"/>
      </xdr:nvSpPr>
      <xdr:spPr>
        <a:xfrm>
          <a:off x="19310427"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3" name="直線コネクタ 69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94" name="テキスト ボックス 693"/>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5" name="直線コネクタ 69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6" name="テキスト ボックス 69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97" name="直線コネクタ 69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98" name="テキスト ボックス 69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99" name="直線コネクタ 69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0" name="テキスト ボックス 69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2" name="テキスト ボックス 70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704" name="直線コネクタ 703"/>
        <xdr:cNvCxnSpPr/>
      </xdr:nvCxnSpPr>
      <xdr:spPr>
        <a:xfrm flipV="1">
          <a:off x="16318864"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705" name="【児童館】&#10;有形固定資産減価償却率最小値テキスト"/>
        <xdr:cNvSpPr txBox="1"/>
      </xdr:nvSpPr>
      <xdr:spPr>
        <a:xfrm>
          <a:off x="16357600"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706" name="直線コネクタ 705"/>
        <xdr:cNvCxnSpPr/>
      </xdr:nvCxnSpPr>
      <xdr:spPr>
        <a:xfrm>
          <a:off x="16230600" y="1472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707" name="【児童館】&#10;有形固定資産減価償却率最大値テキスト"/>
        <xdr:cNvSpPr txBox="1"/>
      </xdr:nvSpPr>
      <xdr:spPr>
        <a:xfrm>
          <a:off x="163576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708" name="直線コネクタ 707"/>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37609</xdr:rowOff>
    </xdr:from>
    <xdr:ext cx="405111" cy="259045"/>
    <xdr:sp macro="" textlink="">
      <xdr:nvSpPr>
        <xdr:cNvPr id="709" name="【児童館】&#10;有形固定資産減価償却率平均値テキスト"/>
        <xdr:cNvSpPr txBox="1"/>
      </xdr:nvSpPr>
      <xdr:spPr>
        <a:xfrm>
          <a:off x="16357600" y="1392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710" name="フローチャート: 判断 709"/>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711" name="フローチャート: 判断 710"/>
        <xdr:cNvSpPr/>
      </xdr:nvSpPr>
      <xdr:spPr>
        <a:xfrm>
          <a:off x="15430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712" name="フローチャート: 判断 711"/>
        <xdr:cNvSpPr/>
      </xdr:nvSpPr>
      <xdr:spPr>
        <a:xfrm>
          <a:off x="14541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713" name="フローチャート: 判断 712"/>
        <xdr:cNvSpPr/>
      </xdr:nvSpPr>
      <xdr:spPr>
        <a:xfrm>
          <a:off x="13652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74168</xdr:rowOff>
    </xdr:from>
    <xdr:to>
      <xdr:col>67</xdr:col>
      <xdr:colOff>101600</xdr:colOff>
      <xdr:row>82</xdr:row>
      <xdr:rowOff>4318</xdr:rowOff>
    </xdr:to>
    <xdr:sp macro="" textlink="">
      <xdr:nvSpPr>
        <xdr:cNvPr id="714" name="フローチャート: 判断 713"/>
        <xdr:cNvSpPr/>
      </xdr:nvSpPr>
      <xdr:spPr>
        <a:xfrm>
          <a:off x="12763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156463</xdr:rowOff>
    </xdr:from>
    <xdr:to>
      <xdr:col>85</xdr:col>
      <xdr:colOff>177800</xdr:colOff>
      <xdr:row>85</xdr:row>
      <xdr:rowOff>86613</xdr:rowOff>
    </xdr:to>
    <xdr:sp macro="" textlink="">
      <xdr:nvSpPr>
        <xdr:cNvPr id="720" name="楕円 719"/>
        <xdr:cNvSpPr/>
      </xdr:nvSpPr>
      <xdr:spPr>
        <a:xfrm>
          <a:off x="16268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71390</xdr:rowOff>
    </xdr:from>
    <xdr:ext cx="405111" cy="259045"/>
    <xdr:sp macro="" textlink="">
      <xdr:nvSpPr>
        <xdr:cNvPr id="721" name="【児童館】&#10;有形固定資産減価償却率該当値テキスト"/>
        <xdr:cNvSpPr txBox="1"/>
      </xdr:nvSpPr>
      <xdr:spPr>
        <a:xfrm>
          <a:off x="16357600" y="1447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115315</xdr:rowOff>
    </xdr:from>
    <xdr:to>
      <xdr:col>81</xdr:col>
      <xdr:colOff>101600</xdr:colOff>
      <xdr:row>84</xdr:row>
      <xdr:rowOff>45465</xdr:rowOff>
    </xdr:to>
    <xdr:sp macro="" textlink="">
      <xdr:nvSpPr>
        <xdr:cNvPr id="722" name="楕円 721"/>
        <xdr:cNvSpPr/>
      </xdr:nvSpPr>
      <xdr:spPr>
        <a:xfrm>
          <a:off x="15430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166115</xdr:rowOff>
    </xdr:from>
    <xdr:to>
      <xdr:col>85</xdr:col>
      <xdr:colOff>127000</xdr:colOff>
      <xdr:row>85</xdr:row>
      <xdr:rowOff>35813</xdr:rowOff>
    </xdr:to>
    <xdr:cxnSp macro="">
      <xdr:nvCxnSpPr>
        <xdr:cNvPr id="723" name="直線コネクタ 722"/>
        <xdr:cNvCxnSpPr/>
      </xdr:nvCxnSpPr>
      <xdr:spPr>
        <a:xfrm>
          <a:off x="15481300" y="14396465"/>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94742</xdr:rowOff>
    </xdr:from>
    <xdr:to>
      <xdr:col>76</xdr:col>
      <xdr:colOff>165100</xdr:colOff>
      <xdr:row>85</xdr:row>
      <xdr:rowOff>24892</xdr:rowOff>
    </xdr:to>
    <xdr:sp macro="" textlink="">
      <xdr:nvSpPr>
        <xdr:cNvPr id="724" name="楕円 723"/>
        <xdr:cNvSpPr/>
      </xdr:nvSpPr>
      <xdr:spPr>
        <a:xfrm>
          <a:off x="14541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166115</xdr:rowOff>
    </xdr:from>
    <xdr:to>
      <xdr:col>81</xdr:col>
      <xdr:colOff>50800</xdr:colOff>
      <xdr:row>84</xdr:row>
      <xdr:rowOff>145542</xdr:rowOff>
    </xdr:to>
    <xdr:cxnSp macro="">
      <xdr:nvCxnSpPr>
        <xdr:cNvPr id="725" name="直線コネクタ 724"/>
        <xdr:cNvCxnSpPr/>
      </xdr:nvCxnSpPr>
      <xdr:spPr>
        <a:xfrm flipV="1">
          <a:off x="14592300" y="14396465"/>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62737</xdr:rowOff>
    </xdr:from>
    <xdr:to>
      <xdr:col>72</xdr:col>
      <xdr:colOff>38100</xdr:colOff>
      <xdr:row>84</xdr:row>
      <xdr:rowOff>164337</xdr:rowOff>
    </xdr:to>
    <xdr:sp macro="" textlink="">
      <xdr:nvSpPr>
        <xdr:cNvPr id="726" name="楕円 725"/>
        <xdr:cNvSpPr/>
      </xdr:nvSpPr>
      <xdr:spPr>
        <a:xfrm>
          <a:off x="13652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113537</xdr:rowOff>
    </xdr:from>
    <xdr:to>
      <xdr:col>76</xdr:col>
      <xdr:colOff>114300</xdr:colOff>
      <xdr:row>84</xdr:row>
      <xdr:rowOff>145542</xdr:rowOff>
    </xdr:to>
    <xdr:cxnSp macro="">
      <xdr:nvCxnSpPr>
        <xdr:cNvPr id="727" name="直線コネクタ 726"/>
        <xdr:cNvCxnSpPr/>
      </xdr:nvCxnSpPr>
      <xdr:spPr>
        <a:xfrm>
          <a:off x="13703300" y="1451533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43705</xdr:rowOff>
    </xdr:from>
    <xdr:ext cx="405111" cy="259045"/>
    <xdr:sp macro="" textlink="">
      <xdr:nvSpPr>
        <xdr:cNvPr id="728" name="n_1aveValue【児童館】&#10;有形固定資産減価償却率"/>
        <xdr:cNvSpPr txBox="1"/>
      </xdr:nvSpPr>
      <xdr:spPr>
        <a:xfrm>
          <a:off x="152660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52849</xdr:rowOff>
    </xdr:from>
    <xdr:ext cx="405111" cy="259045"/>
    <xdr:sp macro="" textlink="">
      <xdr:nvSpPr>
        <xdr:cNvPr id="729" name="n_2aveValue【児童館】&#10;有形固定資産減価償却率"/>
        <xdr:cNvSpPr txBox="1"/>
      </xdr:nvSpPr>
      <xdr:spPr>
        <a:xfrm>
          <a:off x="14389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73423</xdr:rowOff>
    </xdr:from>
    <xdr:ext cx="405111" cy="259045"/>
    <xdr:sp macro="" textlink="">
      <xdr:nvSpPr>
        <xdr:cNvPr id="730" name="n_3aveValue【児童館】&#10;有形固定資産減価償却率"/>
        <xdr:cNvSpPr txBox="1"/>
      </xdr:nvSpPr>
      <xdr:spPr>
        <a:xfrm>
          <a:off x="13500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20845</xdr:rowOff>
    </xdr:from>
    <xdr:ext cx="405111" cy="259045"/>
    <xdr:sp macro="" textlink="">
      <xdr:nvSpPr>
        <xdr:cNvPr id="731" name="n_4aveValue【児童館】&#10;有形固定資産減価償却率"/>
        <xdr:cNvSpPr txBox="1"/>
      </xdr:nvSpPr>
      <xdr:spPr>
        <a:xfrm>
          <a:off x="12611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36592</xdr:rowOff>
    </xdr:from>
    <xdr:ext cx="405111" cy="259045"/>
    <xdr:sp macro="" textlink="">
      <xdr:nvSpPr>
        <xdr:cNvPr id="732" name="n_1mainValue【児童館】&#10;有形固定資産減価償却率"/>
        <xdr:cNvSpPr txBox="1"/>
      </xdr:nvSpPr>
      <xdr:spPr>
        <a:xfrm>
          <a:off x="15266044" y="1443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16019</xdr:rowOff>
    </xdr:from>
    <xdr:ext cx="405111" cy="259045"/>
    <xdr:sp macro="" textlink="">
      <xdr:nvSpPr>
        <xdr:cNvPr id="733" name="n_2mainValue【児童館】&#10;有形固定資産減価償却率"/>
        <xdr:cNvSpPr txBox="1"/>
      </xdr:nvSpPr>
      <xdr:spPr>
        <a:xfrm>
          <a:off x="14389744" y="145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155464</xdr:rowOff>
    </xdr:from>
    <xdr:ext cx="405111" cy="259045"/>
    <xdr:sp macro="" textlink="">
      <xdr:nvSpPr>
        <xdr:cNvPr id="734" name="n_3mainValue【児童館】&#10;有形固定資産減価償却率"/>
        <xdr:cNvSpPr txBox="1"/>
      </xdr:nvSpPr>
      <xdr:spPr>
        <a:xfrm>
          <a:off x="13500744" y="1455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758" name="直線コネクタ 757"/>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59"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60" name="直線コネクタ 759"/>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61"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2" name="直線コネクタ 761"/>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87647</xdr:rowOff>
    </xdr:from>
    <xdr:ext cx="469744" cy="259045"/>
    <xdr:sp macro="" textlink="">
      <xdr:nvSpPr>
        <xdr:cNvPr id="763" name="【児童館】&#10;一人当たり面積平均値テキスト"/>
        <xdr:cNvSpPr txBox="1"/>
      </xdr:nvSpPr>
      <xdr:spPr>
        <a:xfrm>
          <a:off x="221996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64" name="フローチャート: 判断 763"/>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65" name="フローチャート: 判断 764"/>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66" name="フローチャート: 判断 765"/>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67" name="フローチャート: 判断 766"/>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68" name="フローチャート: 判断 767"/>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774" name="楕円 773"/>
        <xdr:cNvSpPr/>
      </xdr:nvSpPr>
      <xdr:spPr>
        <a:xfrm>
          <a:off x="22110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71138</xdr:rowOff>
    </xdr:from>
    <xdr:ext cx="469744" cy="259045"/>
    <xdr:sp macro="" textlink="">
      <xdr:nvSpPr>
        <xdr:cNvPr id="775" name="【児童館】&#10;一人当たり面積該当値テキスト"/>
        <xdr:cNvSpPr txBox="1"/>
      </xdr:nvSpPr>
      <xdr:spPr>
        <a:xfrm>
          <a:off x="22199600"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76" name="楕円 775"/>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99061</xdr:rowOff>
    </xdr:from>
    <xdr:to>
      <xdr:col>116</xdr:col>
      <xdr:colOff>63500</xdr:colOff>
      <xdr:row>85</xdr:row>
      <xdr:rowOff>133350</xdr:rowOff>
    </xdr:to>
    <xdr:cxnSp macro="">
      <xdr:nvCxnSpPr>
        <xdr:cNvPr id="777" name="直線コネクタ 776"/>
        <xdr:cNvCxnSpPr/>
      </xdr:nvCxnSpPr>
      <xdr:spPr>
        <a:xfrm flipV="1">
          <a:off x="21323300" y="1450086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78" name="楕円 777"/>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85</xdr:row>
      <xdr:rowOff>133350</xdr:rowOff>
    </xdr:to>
    <xdr:cxnSp macro="">
      <xdr:nvCxnSpPr>
        <xdr:cNvPr id="779" name="直線コネクタ 778"/>
        <xdr:cNvCxnSpPr/>
      </xdr:nvCxnSpPr>
      <xdr:spPr>
        <a:xfrm>
          <a:off x="20434300" y="145084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80" name="楕円 779"/>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781" name="直線コネクタ 780"/>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782"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83"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84" name="n_3aveValue【児童館】&#10;一人当たり面積"/>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85"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86"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2557</xdr:rowOff>
    </xdr:from>
    <xdr:ext cx="469744" cy="259045"/>
    <xdr:sp macro="" textlink="">
      <xdr:nvSpPr>
        <xdr:cNvPr id="787" name="n_2mainValue【児童館】&#10;一人当たり面積"/>
        <xdr:cNvSpPr txBox="1"/>
      </xdr:nvSpPr>
      <xdr:spPr>
        <a:xfrm>
          <a:off x="20199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2557</xdr:rowOff>
    </xdr:from>
    <xdr:ext cx="469744" cy="259045"/>
    <xdr:sp macro="" textlink="">
      <xdr:nvSpPr>
        <xdr:cNvPr id="788" name="n_3mainValue【児童館】&#10;一人当たり面積"/>
        <xdr:cNvSpPr txBox="1"/>
      </xdr:nvSpPr>
      <xdr:spPr>
        <a:xfrm>
          <a:off x="19310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0" name="直線コネクタ 79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01" name="テキスト ボックス 80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2" name="直線コネクタ 80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3" name="テキスト ボックス 80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04" name="直線コネクタ 80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05" name="テキスト ボックス 80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06" name="直線コネクタ 80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07" name="テキスト ボックス 80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8" name="直線コネクタ 8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09" name="テキスト ボックス 80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811" name="直線コネクタ 810"/>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812"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813" name="直線コネクタ 812"/>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814"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815" name="直線コネクタ 814"/>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162577</xdr:rowOff>
    </xdr:from>
    <xdr:ext cx="405111" cy="259045"/>
    <xdr:sp macro="" textlink="">
      <xdr:nvSpPr>
        <xdr:cNvPr id="816" name="【公民館】&#10;有形固定資産減価償却率平均値テキスト"/>
        <xdr:cNvSpPr txBox="1"/>
      </xdr:nvSpPr>
      <xdr:spPr>
        <a:xfrm>
          <a:off x="163576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817" name="フローチャート: 判断 816"/>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818" name="フローチャート: 判断 817"/>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819" name="フローチャート: 判断 818"/>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820" name="フローチャート: 判断 819"/>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821" name="フローチャート: 判断 820"/>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107696</xdr:rowOff>
    </xdr:from>
    <xdr:to>
      <xdr:col>85</xdr:col>
      <xdr:colOff>177800</xdr:colOff>
      <xdr:row>108</xdr:row>
      <xdr:rowOff>37846</xdr:rowOff>
    </xdr:to>
    <xdr:sp macro="" textlink="">
      <xdr:nvSpPr>
        <xdr:cNvPr id="827" name="楕円 826"/>
        <xdr:cNvSpPr/>
      </xdr:nvSpPr>
      <xdr:spPr>
        <a:xfrm>
          <a:off x="16268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22623</xdr:rowOff>
    </xdr:from>
    <xdr:ext cx="405111" cy="259045"/>
    <xdr:sp macro="" textlink="">
      <xdr:nvSpPr>
        <xdr:cNvPr id="828" name="【公民館】&#10;有形固定資産減価償却率該当値テキスト"/>
        <xdr:cNvSpPr txBox="1"/>
      </xdr:nvSpPr>
      <xdr:spPr>
        <a:xfrm>
          <a:off x="16357600" y="1836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52832</xdr:rowOff>
    </xdr:from>
    <xdr:to>
      <xdr:col>81</xdr:col>
      <xdr:colOff>101600</xdr:colOff>
      <xdr:row>106</xdr:row>
      <xdr:rowOff>154432</xdr:rowOff>
    </xdr:to>
    <xdr:sp macro="" textlink="">
      <xdr:nvSpPr>
        <xdr:cNvPr id="829" name="楕円 828"/>
        <xdr:cNvSpPr/>
      </xdr:nvSpPr>
      <xdr:spPr>
        <a:xfrm>
          <a:off x="15430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103632</xdr:rowOff>
    </xdr:from>
    <xdr:to>
      <xdr:col>85</xdr:col>
      <xdr:colOff>127000</xdr:colOff>
      <xdr:row>107</xdr:row>
      <xdr:rowOff>158496</xdr:rowOff>
    </xdr:to>
    <xdr:cxnSp macro="">
      <xdr:nvCxnSpPr>
        <xdr:cNvPr id="830" name="直線コネクタ 829"/>
        <xdr:cNvCxnSpPr/>
      </xdr:nvCxnSpPr>
      <xdr:spPr>
        <a:xfrm>
          <a:off x="15481300" y="18277332"/>
          <a:ext cx="8382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77978</xdr:rowOff>
    </xdr:from>
    <xdr:to>
      <xdr:col>76</xdr:col>
      <xdr:colOff>165100</xdr:colOff>
      <xdr:row>108</xdr:row>
      <xdr:rowOff>8128</xdr:rowOff>
    </xdr:to>
    <xdr:sp macro="" textlink="">
      <xdr:nvSpPr>
        <xdr:cNvPr id="831" name="楕円 830"/>
        <xdr:cNvSpPr/>
      </xdr:nvSpPr>
      <xdr:spPr>
        <a:xfrm>
          <a:off x="14541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103632</xdr:rowOff>
    </xdr:from>
    <xdr:to>
      <xdr:col>81</xdr:col>
      <xdr:colOff>50800</xdr:colOff>
      <xdr:row>107</xdr:row>
      <xdr:rowOff>128778</xdr:rowOff>
    </xdr:to>
    <xdr:cxnSp macro="">
      <xdr:nvCxnSpPr>
        <xdr:cNvPr id="832" name="直線コネクタ 831"/>
        <xdr:cNvCxnSpPr/>
      </xdr:nvCxnSpPr>
      <xdr:spPr>
        <a:xfrm flipV="1">
          <a:off x="14592300" y="182773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55118</xdr:rowOff>
    </xdr:from>
    <xdr:to>
      <xdr:col>72</xdr:col>
      <xdr:colOff>38100</xdr:colOff>
      <xdr:row>107</xdr:row>
      <xdr:rowOff>156718</xdr:rowOff>
    </xdr:to>
    <xdr:sp macro="" textlink="">
      <xdr:nvSpPr>
        <xdr:cNvPr id="833" name="楕円 832"/>
        <xdr:cNvSpPr/>
      </xdr:nvSpPr>
      <xdr:spPr>
        <a:xfrm>
          <a:off x="1365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105918</xdr:rowOff>
    </xdr:from>
    <xdr:to>
      <xdr:col>76</xdr:col>
      <xdr:colOff>114300</xdr:colOff>
      <xdr:row>107</xdr:row>
      <xdr:rowOff>128778</xdr:rowOff>
    </xdr:to>
    <xdr:cxnSp macro="">
      <xdr:nvCxnSpPr>
        <xdr:cNvPr id="834" name="直線コネクタ 833"/>
        <xdr:cNvCxnSpPr/>
      </xdr:nvCxnSpPr>
      <xdr:spPr>
        <a:xfrm>
          <a:off x="13703300" y="18451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835" name="n_1aveValue【公民館】&#10;有形固定資産減価償却率"/>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836" name="n_2aveValue【公民館】&#10;有形固定資産減価償却率"/>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837" name="n_3aveValue【公民館】&#10;有形固定資産減価償却率"/>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838" name="n_4aveValue【公民館】&#10;有形固定資産減価償却率"/>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145559</xdr:rowOff>
    </xdr:from>
    <xdr:ext cx="405111" cy="259045"/>
    <xdr:sp macro="" textlink="">
      <xdr:nvSpPr>
        <xdr:cNvPr id="839" name="n_1main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170705</xdr:rowOff>
    </xdr:from>
    <xdr:ext cx="405111" cy="259045"/>
    <xdr:sp macro="" textlink="">
      <xdr:nvSpPr>
        <xdr:cNvPr id="840" name="n_2mainValue【公民館】&#10;有形固定資産減価償却率"/>
        <xdr:cNvSpPr txBox="1"/>
      </xdr:nvSpPr>
      <xdr:spPr>
        <a:xfrm>
          <a:off x="14389744"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147845</xdr:rowOff>
    </xdr:from>
    <xdr:ext cx="405111" cy="259045"/>
    <xdr:sp macro="" textlink="">
      <xdr:nvSpPr>
        <xdr:cNvPr id="841" name="n_3mainValue【公民館】&#10;有形固定資産減価償却率"/>
        <xdr:cNvSpPr txBox="1"/>
      </xdr:nvSpPr>
      <xdr:spPr>
        <a:xfrm>
          <a:off x="13500744" y="184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2" name="直線コネクタ 8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3" name="テキスト ボックス 8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4" name="直線コネクタ 8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5" name="テキスト ボックス 8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6" name="直線コネクタ 8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7" name="テキスト ボックス 8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8" name="直線コネクタ 8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9" name="テキスト ボックス 8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0" name="直線コネクタ 8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1" name="テキスト ボックス 8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2" name="直線コネクタ 8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3" name="テキスト ボックス 8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867" name="直線コネクタ 866"/>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68"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69" name="直線コネクタ 868"/>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870"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871" name="直線コネクタ 870"/>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85833</xdr:rowOff>
    </xdr:from>
    <xdr:ext cx="469744" cy="259045"/>
    <xdr:sp macro="" textlink="">
      <xdr:nvSpPr>
        <xdr:cNvPr id="872" name="【公民館】&#10;一人当たり面積平均値テキスト"/>
        <xdr:cNvSpPr txBox="1"/>
      </xdr:nvSpPr>
      <xdr:spPr>
        <a:xfrm>
          <a:off x="22199600" y="1791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873" name="フローチャート: 判断 872"/>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874" name="フローチャート: 判断 873"/>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75" name="フローチャート: 判断 874"/>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876" name="フローチャート: 判断 875"/>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77" name="フローチャート: 判断 876"/>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23768</xdr:rowOff>
    </xdr:from>
    <xdr:to>
      <xdr:col>116</xdr:col>
      <xdr:colOff>114300</xdr:colOff>
      <xdr:row>107</xdr:row>
      <xdr:rowOff>125368</xdr:rowOff>
    </xdr:to>
    <xdr:sp macro="" textlink="">
      <xdr:nvSpPr>
        <xdr:cNvPr id="883" name="楕円 882"/>
        <xdr:cNvSpPr/>
      </xdr:nvSpPr>
      <xdr:spPr>
        <a:xfrm>
          <a:off x="22110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2195</xdr:rowOff>
    </xdr:from>
    <xdr:ext cx="469744" cy="259045"/>
    <xdr:sp macro="" textlink="">
      <xdr:nvSpPr>
        <xdr:cNvPr id="884" name="【公民館】&#10;一人当たり面積該当値テキスト"/>
        <xdr:cNvSpPr txBox="1"/>
      </xdr:nvSpPr>
      <xdr:spPr>
        <a:xfrm>
          <a:off x="22199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103777</xdr:rowOff>
    </xdr:from>
    <xdr:to>
      <xdr:col>112</xdr:col>
      <xdr:colOff>38100</xdr:colOff>
      <xdr:row>107</xdr:row>
      <xdr:rowOff>33927</xdr:rowOff>
    </xdr:to>
    <xdr:sp macro="" textlink="">
      <xdr:nvSpPr>
        <xdr:cNvPr id="885" name="楕円 884"/>
        <xdr:cNvSpPr/>
      </xdr:nvSpPr>
      <xdr:spPr>
        <a:xfrm>
          <a:off x="21272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154577</xdr:rowOff>
    </xdr:from>
    <xdr:to>
      <xdr:col>116</xdr:col>
      <xdr:colOff>63500</xdr:colOff>
      <xdr:row>107</xdr:row>
      <xdr:rowOff>74568</xdr:rowOff>
    </xdr:to>
    <xdr:cxnSp macro="">
      <xdr:nvCxnSpPr>
        <xdr:cNvPr id="886" name="直線コネクタ 885"/>
        <xdr:cNvCxnSpPr/>
      </xdr:nvCxnSpPr>
      <xdr:spPr>
        <a:xfrm>
          <a:off x="21323300" y="18328277"/>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27032</xdr:rowOff>
    </xdr:from>
    <xdr:to>
      <xdr:col>107</xdr:col>
      <xdr:colOff>101600</xdr:colOff>
      <xdr:row>107</xdr:row>
      <xdr:rowOff>128632</xdr:rowOff>
    </xdr:to>
    <xdr:sp macro="" textlink="">
      <xdr:nvSpPr>
        <xdr:cNvPr id="887" name="楕円 886"/>
        <xdr:cNvSpPr/>
      </xdr:nvSpPr>
      <xdr:spPr>
        <a:xfrm>
          <a:off x="20383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154577</xdr:rowOff>
    </xdr:from>
    <xdr:to>
      <xdr:col>111</xdr:col>
      <xdr:colOff>177800</xdr:colOff>
      <xdr:row>107</xdr:row>
      <xdr:rowOff>77832</xdr:rowOff>
    </xdr:to>
    <xdr:cxnSp macro="">
      <xdr:nvCxnSpPr>
        <xdr:cNvPr id="888" name="直線コネクタ 887"/>
        <xdr:cNvCxnSpPr/>
      </xdr:nvCxnSpPr>
      <xdr:spPr>
        <a:xfrm flipV="1">
          <a:off x="20434300" y="18328277"/>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30299</xdr:rowOff>
    </xdr:from>
    <xdr:to>
      <xdr:col>102</xdr:col>
      <xdr:colOff>165100</xdr:colOff>
      <xdr:row>107</xdr:row>
      <xdr:rowOff>131899</xdr:rowOff>
    </xdr:to>
    <xdr:sp macro="" textlink="">
      <xdr:nvSpPr>
        <xdr:cNvPr id="889" name="楕円 888"/>
        <xdr:cNvSpPr/>
      </xdr:nvSpPr>
      <xdr:spPr>
        <a:xfrm>
          <a:off x="19494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77832</xdr:rowOff>
    </xdr:from>
    <xdr:to>
      <xdr:col>107</xdr:col>
      <xdr:colOff>50800</xdr:colOff>
      <xdr:row>107</xdr:row>
      <xdr:rowOff>81099</xdr:rowOff>
    </xdr:to>
    <xdr:cxnSp macro="">
      <xdr:nvCxnSpPr>
        <xdr:cNvPr id="890" name="直線コネクタ 889"/>
        <xdr:cNvCxnSpPr/>
      </xdr:nvCxnSpPr>
      <xdr:spPr>
        <a:xfrm flipV="1">
          <a:off x="19545300" y="184229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891" name="n_1aveValue【公民館】&#10;一人当たり面積"/>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92" name="n_2ave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893" name="n_3aveValue【公民館】&#10;一人当たり面積"/>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94" name="n_4aveValue【公民館】&#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25054</xdr:rowOff>
    </xdr:from>
    <xdr:ext cx="469744" cy="259045"/>
    <xdr:sp macro="" textlink="">
      <xdr:nvSpPr>
        <xdr:cNvPr id="895" name="n_1main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119759</xdr:rowOff>
    </xdr:from>
    <xdr:ext cx="469744" cy="259045"/>
    <xdr:sp macro="" textlink="">
      <xdr:nvSpPr>
        <xdr:cNvPr id="896" name="n_2mainValue【公民館】&#10;一人当たり面積"/>
        <xdr:cNvSpPr txBox="1"/>
      </xdr:nvSpPr>
      <xdr:spPr>
        <a:xfrm>
          <a:off x="20199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123026</xdr:rowOff>
    </xdr:from>
    <xdr:ext cx="469744" cy="259045"/>
    <xdr:sp macro="" textlink="">
      <xdr:nvSpPr>
        <xdr:cNvPr id="897" name="n_3mainValue【公民館】&#10;一人当たり面積"/>
        <xdr:cNvSpPr txBox="1"/>
      </xdr:nvSpPr>
      <xdr:spPr>
        <a:xfrm>
          <a:off x="19310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令和２年度に策定</a:t>
          </a:r>
          <a:r>
            <a:rPr kumimoji="1" lang="ja-JP" altLang="ja-JP" sz="1100">
              <a:solidFill>
                <a:sysClr val="windowText" lastClr="000000"/>
              </a:solidFill>
              <a:effectLst/>
              <a:latin typeface="+mn-lt"/>
              <a:ea typeface="+mn-ea"/>
              <a:cs typeface="+mn-cs"/>
            </a:rPr>
            <a:t>した個別施設計画に則って，</a:t>
          </a:r>
          <a:r>
            <a:rPr kumimoji="1" lang="ja-JP" altLang="en-US" sz="1100">
              <a:solidFill>
                <a:sysClr val="windowText" lastClr="000000"/>
              </a:solidFill>
              <a:effectLst/>
              <a:latin typeface="+mn-lt"/>
              <a:ea typeface="+mn-ea"/>
              <a:cs typeface="+mn-cs"/>
            </a:rPr>
            <a:t>令和３年度</a:t>
          </a:r>
          <a:r>
            <a:rPr kumimoji="1" lang="ja-JP" altLang="ja-JP" sz="1100">
              <a:solidFill>
                <a:sysClr val="windowText" lastClr="000000"/>
              </a:solidFill>
              <a:effectLst/>
              <a:latin typeface="+mn-lt"/>
              <a:ea typeface="+mn-ea"/>
              <a:cs typeface="+mn-cs"/>
            </a:rPr>
            <a:t>は公共施設等総合管理計画に見直しに着手している。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有形固定資産減価償却率が県平均を上回っている施設については，優先的に更新を反映させる必要がある。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公民館については有形固定資産減価償却</a:t>
          </a:r>
          <a:r>
            <a:rPr kumimoji="1" lang="ja-JP" altLang="en-US" sz="1100">
              <a:solidFill>
                <a:sysClr val="windowText" lastClr="000000"/>
              </a:solidFill>
              <a:effectLst/>
              <a:latin typeface="+mn-lt"/>
              <a:ea typeface="+mn-ea"/>
              <a:cs typeface="+mn-cs"/>
            </a:rPr>
            <a:t>率</a:t>
          </a:r>
          <a:r>
            <a:rPr kumimoji="1" lang="ja-JP" altLang="ja-JP" sz="1100">
              <a:solidFill>
                <a:sysClr val="windowText" lastClr="000000"/>
              </a:solidFill>
              <a:effectLst/>
              <a:latin typeface="+mn-lt"/>
              <a:ea typeface="+mn-ea"/>
              <a:cs typeface="+mn-cs"/>
            </a:rPr>
            <a:t>が非常に高い水準にあり，</a:t>
          </a:r>
          <a:r>
            <a:rPr kumimoji="1" lang="ja-JP" altLang="en-US" sz="1100">
              <a:solidFill>
                <a:sysClr val="windowText" lastClr="000000"/>
              </a:solidFill>
              <a:effectLst/>
              <a:latin typeface="+mn-lt"/>
              <a:ea typeface="+mn-ea"/>
              <a:cs typeface="+mn-cs"/>
            </a:rPr>
            <a:t>令和３年度に</a:t>
          </a:r>
          <a:r>
            <a:rPr kumimoji="1" lang="ja-JP" altLang="ja-JP" sz="1100">
              <a:solidFill>
                <a:sysClr val="windowText" lastClr="000000"/>
              </a:solidFill>
              <a:effectLst/>
              <a:latin typeface="+mn-lt"/>
              <a:ea typeface="+mn-ea"/>
              <a:cs typeface="+mn-cs"/>
            </a:rPr>
            <a:t>建設された交流センターとの兼ね合いから，</a:t>
          </a:r>
          <a:r>
            <a:rPr kumimoji="1" lang="ja-JP" altLang="en-US" sz="1100">
              <a:solidFill>
                <a:sysClr val="windowText" lastClr="000000"/>
              </a:solidFill>
              <a:effectLst/>
              <a:latin typeface="+mn-lt"/>
              <a:ea typeface="+mn-ea"/>
              <a:cs typeface="+mn-cs"/>
            </a:rPr>
            <a:t>今後の</a:t>
          </a:r>
          <a:r>
            <a:rPr kumimoji="1" lang="ja-JP" altLang="ja-JP" sz="1100">
              <a:solidFill>
                <a:sysClr val="windowText" lastClr="000000"/>
              </a:solidFill>
              <a:effectLst/>
              <a:latin typeface="+mn-lt"/>
              <a:ea typeface="+mn-ea"/>
              <a:cs typeface="+mn-cs"/>
            </a:rPr>
            <a:t>計画の見直しにおいて，必要性の確認や場合によっては統廃合も検討する必要があると思われる。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児童館については複合施設が検討されている。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43,267
43,123
308.33
36,153,979
35,337,826
640,474
16,840,841
42,934,284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73" name="直線コネクタ 72"/>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76"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77" name="直線コネクタ 76"/>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81" name="フローチャート: 判断 80"/>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82" name="フローチャート: 判断 81"/>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83" name="フローチャート: 判断 82"/>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xdr:rowOff>
    </xdr:from>
    <xdr:to>
      <xdr:col>24</xdr:col>
      <xdr:colOff>114300</xdr:colOff>
      <xdr:row>62</xdr:row>
      <xdr:rowOff>113665</xdr:rowOff>
    </xdr:to>
    <xdr:sp macro="" textlink="">
      <xdr:nvSpPr>
        <xdr:cNvPr id="89" name="楕円 88"/>
        <xdr:cNvSpPr/>
      </xdr:nvSpPr>
      <xdr:spPr>
        <a:xfrm>
          <a:off x="45847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161942</xdr:rowOff>
    </xdr:from>
    <xdr:ext cx="405111" cy="259045"/>
    <xdr:sp macro="" textlink="">
      <xdr:nvSpPr>
        <xdr:cNvPr id="90" name="【体育館・プール】&#10;有形固定資産減価償却率該当値テキスト"/>
        <xdr:cNvSpPr txBox="1"/>
      </xdr:nvSpPr>
      <xdr:spPr>
        <a:xfrm>
          <a:off x="467360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168275</xdr:rowOff>
    </xdr:from>
    <xdr:to>
      <xdr:col>20</xdr:col>
      <xdr:colOff>38100</xdr:colOff>
      <xdr:row>62</xdr:row>
      <xdr:rowOff>98425</xdr:rowOff>
    </xdr:to>
    <xdr:sp macro="" textlink="">
      <xdr:nvSpPr>
        <xdr:cNvPr id="91" name="楕円 90"/>
        <xdr:cNvSpPr/>
      </xdr:nvSpPr>
      <xdr:spPr>
        <a:xfrm>
          <a:off x="3746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47625</xdr:rowOff>
    </xdr:from>
    <xdr:to>
      <xdr:col>24</xdr:col>
      <xdr:colOff>63500</xdr:colOff>
      <xdr:row>62</xdr:row>
      <xdr:rowOff>62865</xdr:rowOff>
    </xdr:to>
    <xdr:cxnSp macro="">
      <xdr:nvCxnSpPr>
        <xdr:cNvPr id="92" name="直線コネクタ 91"/>
        <xdr:cNvCxnSpPr/>
      </xdr:nvCxnSpPr>
      <xdr:spPr>
        <a:xfrm>
          <a:off x="3797300" y="106775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137795</xdr:rowOff>
    </xdr:from>
    <xdr:to>
      <xdr:col>15</xdr:col>
      <xdr:colOff>101600</xdr:colOff>
      <xdr:row>61</xdr:row>
      <xdr:rowOff>67945</xdr:rowOff>
    </xdr:to>
    <xdr:sp macro="" textlink="">
      <xdr:nvSpPr>
        <xdr:cNvPr id="93" name="楕円 92"/>
        <xdr:cNvSpPr/>
      </xdr:nvSpPr>
      <xdr:spPr>
        <a:xfrm>
          <a:off x="2857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17145</xdr:rowOff>
    </xdr:from>
    <xdr:to>
      <xdr:col>19</xdr:col>
      <xdr:colOff>177800</xdr:colOff>
      <xdr:row>62</xdr:row>
      <xdr:rowOff>47625</xdr:rowOff>
    </xdr:to>
    <xdr:cxnSp macro="">
      <xdr:nvCxnSpPr>
        <xdr:cNvPr id="94" name="直線コネクタ 93"/>
        <xdr:cNvCxnSpPr/>
      </xdr:nvCxnSpPr>
      <xdr:spPr>
        <a:xfrm>
          <a:off x="2908300" y="10475595"/>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90170</xdr:rowOff>
    </xdr:from>
    <xdr:to>
      <xdr:col>10</xdr:col>
      <xdr:colOff>165100</xdr:colOff>
      <xdr:row>61</xdr:row>
      <xdr:rowOff>20320</xdr:rowOff>
    </xdr:to>
    <xdr:sp macro="" textlink="">
      <xdr:nvSpPr>
        <xdr:cNvPr id="95" name="楕円 94"/>
        <xdr:cNvSpPr/>
      </xdr:nvSpPr>
      <xdr:spPr>
        <a:xfrm>
          <a:off x="1968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140970</xdr:rowOff>
    </xdr:from>
    <xdr:to>
      <xdr:col>15</xdr:col>
      <xdr:colOff>50800</xdr:colOff>
      <xdr:row>61</xdr:row>
      <xdr:rowOff>17145</xdr:rowOff>
    </xdr:to>
    <xdr:cxnSp macro="">
      <xdr:nvCxnSpPr>
        <xdr:cNvPr id="96" name="直線コネクタ 95"/>
        <xdr:cNvCxnSpPr/>
      </xdr:nvCxnSpPr>
      <xdr:spPr>
        <a:xfrm>
          <a:off x="2019300" y="104279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97"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98" name="n_2aveValue【体育館・プー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00"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89552</xdr:rowOff>
    </xdr:from>
    <xdr:ext cx="405111" cy="259045"/>
    <xdr:sp macro="" textlink="">
      <xdr:nvSpPr>
        <xdr:cNvPr id="101" name="n_1mainValue【体育館・プール】&#10;有形固定資産減価償却率"/>
        <xdr:cNvSpPr txBox="1"/>
      </xdr:nvSpPr>
      <xdr:spPr>
        <a:xfrm>
          <a:off x="3582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02" name="n_2mainValue【体育館・プール】&#10;有形固定資産減価償却率"/>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11447</xdr:rowOff>
    </xdr:from>
    <xdr:ext cx="405111" cy="259045"/>
    <xdr:sp macro="" textlink="">
      <xdr:nvSpPr>
        <xdr:cNvPr id="103" name="n_3mainValue【体育館・プール】&#10;有形固定資産減価償却率"/>
        <xdr:cNvSpPr txBox="1"/>
      </xdr:nvSpPr>
      <xdr:spPr>
        <a:xfrm>
          <a:off x="1816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4" name="直線コネクタ 1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5" name="テキスト ボックス 1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6" name="直線コネクタ 1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7" name="テキスト ボックス 1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8" name="直線コネクタ 1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9" name="テキスト ボックス 1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0" name="直線コネクタ 1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1" name="テキスト ボックス 1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2" name="直線コネクタ 1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3" name="テキスト ボックス 1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127" name="直線コネクタ 126"/>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128"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129" name="直線コネクタ 128"/>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130"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131" name="直線コネクタ 130"/>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32"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33" name="フローチャート: 判断 13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134" name="フローチャート: 判断 133"/>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135" name="フローチャート: 判断 134"/>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136" name="フローチャート: 判断 135"/>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137" name="フローチャート: 判断 136"/>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109220</xdr:rowOff>
    </xdr:from>
    <xdr:to>
      <xdr:col>55</xdr:col>
      <xdr:colOff>50800</xdr:colOff>
      <xdr:row>58</xdr:row>
      <xdr:rowOff>39370</xdr:rowOff>
    </xdr:to>
    <xdr:sp macro="" textlink="">
      <xdr:nvSpPr>
        <xdr:cNvPr id="143" name="楕円 142"/>
        <xdr:cNvSpPr/>
      </xdr:nvSpPr>
      <xdr:spPr>
        <a:xfrm>
          <a:off x="10426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132097</xdr:rowOff>
    </xdr:from>
    <xdr:ext cx="469744" cy="259045"/>
    <xdr:sp macro="" textlink="">
      <xdr:nvSpPr>
        <xdr:cNvPr id="144" name="【体育館・プール】&#10;一人当たり面積該当値テキスト"/>
        <xdr:cNvSpPr txBox="1"/>
      </xdr:nvSpPr>
      <xdr:spPr>
        <a:xfrm>
          <a:off x="10515600"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111125</xdr:rowOff>
    </xdr:from>
    <xdr:to>
      <xdr:col>50</xdr:col>
      <xdr:colOff>165100</xdr:colOff>
      <xdr:row>58</xdr:row>
      <xdr:rowOff>41275</xdr:rowOff>
    </xdr:to>
    <xdr:sp macro="" textlink="">
      <xdr:nvSpPr>
        <xdr:cNvPr id="145" name="楕円 144"/>
        <xdr:cNvSpPr/>
      </xdr:nvSpPr>
      <xdr:spPr>
        <a:xfrm>
          <a:off x="9588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160020</xdr:rowOff>
    </xdr:from>
    <xdr:to>
      <xdr:col>55</xdr:col>
      <xdr:colOff>0</xdr:colOff>
      <xdr:row>57</xdr:row>
      <xdr:rowOff>161925</xdr:rowOff>
    </xdr:to>
    <xdr:cxnSp macro="">
      <xdr:nvCxnSpPr>
        <xdr:cNvPr id="146" name="直線コネクタ 145"/>
        <xdr:cNvCxnSpPr/>
      </xdr:nvCxnSpPr>
      <xdr:spPr>
        <a:xfrm flipV="1">
          <a:off x="9639300" y="99326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133985</xdr:rowOff>
    </xdr:from>
    <xdr:to>
      <xdr:col>46</xdr:col>
      <xdr:colOff>38100</xdr:colOff>
      <xdr:row>60</xdr:row>
      <xdr:rowOff>64135</xdr:rowOff>
    </xdr:to>
    <xdr:sp macro="" textlink="">
      <xdr:nvSpPr>
        <xdr:cNvPr id="147" name="楕円 146"/>
        <xdr:cNvSpPr/>
      </xdr:nvSpPr>
      <xdr:spPr>
        <a:xfrm>
          <a:off x="8699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161925</xdr:rowOff>
    </xdr:from>
    <xdr:to>
      <xdr:col>50</xdr:col>
      <xdr:colOff>114300</xdr:colOff>
      <xdr:row>60</xdr:row>
      <xdr:rowOff>13335</xdr:rowOff>
    </xdr:to>
    <xdr:cxnSp macro="">
      <xdr:nvCxnSpPr>
        <xdr:cNvPr id="148" name="直線コネクタ 147"/>
        <xdr:cNvCxnSpPr/>
      </xdr:nvCxnSpPr>
      <xdr:spPr>
        <a:xfrm flipV="1">
          <a:off x="8750300" y="9934575"/>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141605</xdr:rowOff>
    </xdr:from>
    <xdr:to>
      <xdr:col>41</xdr:col>
      <xdr:colOff>101600</xdr:colOff>
      <xdr:row>60</xdr:row>
      <xdr:rowOff>71755</xdr:rowOff>
    </xdr:to>
    <xdr:sp macro="" textlink="">
      <xdr:nvSpPr>
        <xdr:cNvPr id="149" name="楕円 148"/>
        <xdr:cNvSpPr/>
      </xdr:nvSpPr>
      <xdr:spPr>
        <a:xfrm>
          <a:off x="7810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13335</xdr:rowOff>
    </xdr:from>
    <xdr:to>
      <xdr:col>45</xdr:col>
      <xdr:colOff>177800</xdr:colOff>
      <xdr:row>60</xdr:row>
      <xdr:rowOff>20955</xdr:rowOff>
    </xdr:to>
    <xdr:cxnSp macro="">
      <xdr:nvCxnSpPr>
        <xdr:cNvPr id="150" name="直線コネクタ 149"/>
        <xdr:cNvCxnSpPr/>
      </xdr:nvCxnSpPr>
      <xdr:spPr>
        <a:xfrm flipV="1">
          <a:off x="7861300" y="103003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151"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97172</xdr:rowOff>
    </xdr:from>
    <xdr:ext cx="469744" cy="259045"/>
    <xdr:sp macro="" textlink="">
      <xdr:nvSpPr>
        <xdr:cNvPr id="152" name="n_2aveValue【体育館・プール】&#10;一人当たり面積"/>
        <xdr:cNvSpPr txBox="1"/>
      </xdr:nvSpPr>
      <xdr:spPr>
        <a:xfrm>
          <a:off x="85154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74312</xdr:rowOff>
    </xdr:from>
    <xdr:ext cx="469744" cy="259045"/>
    <xdr:sp macro="" textlink="">
      <xdr:nvSpPr>
        <xdr:cNvPr id="153" name="n_3aveValue【体育館・プール】&#10;一人当たり面積"/>
        <xdr:cNvSpPr txBox="1"/>
      </xdr:nvSpPr>
      <xdr:spPr>
        <a:xfrm>
          <a:off x="7626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154" name="n_4aveValue【体育館・プール】&#10;一人当たり面積"/>
        <xdr:cNvSpPr txBox="1"/>
      </xdr:nvSpPr>
      <xdr:spPr>
        <a:xfrm>
          <a:off x="6737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57802</xdr:rowOff>
    </xdr:from>
    <xdr:ext cx="469744" cy="259045"/>
    <xdr:sp macro="" textlink="">
      <xdr:nvSpPr>
        <xdr:cNvPr id="155" name="n_1mainValue【体育館・プール】&#10;一人当たり面積"/>
        <xdr:cNvSpPr txBox="1"/>
      </xdr:nvSpPr>
      <xdr:spPr>
        <a:xfrm>
          <a:off x="9391727" y="965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80662</xdr:rowOff>
    </xdr:from>
    <xdr:ext cx="469744" cy="259045"/>
    <xdr:sp macro="" textlink="">
      <xdr:nvSpPr>
        <xdr:cNvPr id="156" name="n_2mainValue【体育館・プール】&#10;一人当たり面積"/>
        <xdr:cNvSpPr txBox="1"/>
      </xdr:nvSpPr>
      <xdr:spPr>
        <a:xfrm>
          <a:off x="8515427" y="100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88282</xdr:rowOff>
    </xdr:from>
    <xdr:ext cx="469744" cy="259045"/>
    <xdr:sp macro="" textlink="">
      <xdr:nvSpPr>
        <xdr:cNvPr id="157" name="n_3mainValue【体育館・プール】&#10;一人当たり面積"/>
        <xdr:cNvSpPr txBox="1"/>
      </xdr:nvSpPr>
      <xdr:spPr>
        <a:xfrm>
          <a:off x="7626427" y="1003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9" name="直線コネクタ 16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0" name="テキスト ボックス 16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1" name="直線コネクタ 17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2" name="テキスト ボックス 17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3" name="直線コネクタ 17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4" name="テキスト ボックス 17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5" name="直線コネクタ 17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6" name="テキスト ボックス 17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7" name="直線コネクタ 17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8" name="テキスト ボックス 17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0" name="テキスト ボックス 17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182" name="直線コネクタ 181"/>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183"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184" name="直線コネクタ 183"/>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185"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186" name="直線コネクタ 185"/>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187" name="【福祉施設】&#10;有形固定資産減価償却率平均値テキスト"/>
        <xdr:cNvSpPr txBox="1"/>
      </xdr:nvSpPr>
      <xdr:spPr>
        <a:xfrm>
          <a:off x="4673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188" name="フローチャート: 判断 187"/>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189" name="フローチャート: 判断 188"/>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190" name="フローチャート: 判断 189"/>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191" name="フローチャート: 判断 190"/>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192" name="フローチャート: 判断 191"/>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38736</xdr:rowOff>
    </xdr:from>
    <xdr:to>
      <xdr:col>24</xdr:col>
      <xdr:colOff>114300</xdr:colOff>
      <xdr:row>85</xdr:row>
      <xdr:rowOff>140336</xdr:rowOff>
    </xdr:to>
    <xdr:sp macro="" textlink="">
      <xdr:nvSpPr>
        <xdr:cNvPr id="198" name="楕円 197"/>
        <xdr:cNvSpPr/>
      </xdr:nvSpPr>
      <xdr:spPr>
        <a:xfrm>
          <a:off x="45847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125113</xdr:rowOff>
    </xdr:from>
    <xdr:ext cx="405111" cy="259045"/>
    <xdr:sp macro="" textlink="">
      <xdr:nvSpPr>
        <xdr:cNvPr id="199" name="【福祉施設】&#10;有形固定資産減価償却率該当値テキスト"/>
        <xdr:cNvSpPr txBox="1"/>
      </xdr:nvSpPr>
      <xdr:spPr>
        <a:xfrm>
          <a:off x="4673600" y="1452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40639</xdr:rowOff>
    </xdr:from>
    <xdr:to>
      <xdr:col>20</xdr:col>
      <xdr:colOff>38100</xdr:colOff>
      <xdr:row>85</xdr:row>
      <xdr:rowOff>142239</xdr:rowOff>
    </xdr:to>
    <xdr:sp macro="" textlink="">
      <xdr:nvSpPr>
        <xdr:cNvPr id="200" name="楕円 199"/>
        <xdr:cNvSpPr/>
      </xdr:nvSpPr>
      <xdr:spPr>
        <a:xfrm>
          <a:off x="3746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89536</xdr:rowOff>
    </xdr:from>
    <xdr:to>
      <xdr:col>24</xdr:col>
      <xdr:colOff>63500</xdr:colOff>
      <xdr:row>85</xdr:row>
      <xdr:rowOff>91439</xdr:rowOff>
    </xdr:to>
    <xdr:cxnSp macro="">
      <xdr:nvCxnSpPr>
        <xdr:cNvPr id="201" name="直線コネクタ 200"/>
        <xdr:cNvCxnSpPr/>
      </xdr:nvCxnSpPr>
      <xdr:spPr>
        <a:xfrm flipV="1">
          <a:off x="3797300" y="146627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114936</xdr:rowOff>
    </xdr:from>
    <xdr:to>
      <xdr:col>15</xdr:col>
      <xdr:colOff>101600</xdr:colOff>
      <xdr:row>86</xdr:row>
      <xdr:rowOff>45086</xdr:rowOff>
    </xdr:to>
    <xdr:sp macro="" textlink="">
      <xdr:nvSpPr>
        <xdr:cNvPr id="202" name="楕円 201"/>
        <xdr:cNvSpPr/>
      </xdr:nvSpPr>
      <xdr:spPr>
        <a:xfrm>
          <a:off x="2857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91439</xdr:rowOff>
    </xdr:from>
    <xdr:to>
      <xdr:col>19</xdr:col>
      <xdr:colOff>177800</xdr:colOff>
      <xdr:row>85</xdr:row>
      <xdr:rowOff>165736</xdr:rowOff>
    </xdr:to>
    <xdr:cxnSp macro="">
      <xdr:nvCxnSpPr>
        <xdr:cNvPr id="203" name="直線コネクタ 202"/>
        <xdr:cNvCxnSpPr/>
      </xdr:nvCxnSpPr>
      <xdr:spPr>
        <a:xfrm flipV="1">
          <a:off x="2908300" y="1466468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107314</xdr:rowOff>
    </xdr:from>
    <xdr:to>
      <xdr:col>10</xdr:col>
      <xdr:colOff>165100</xdr:colOff>
      <xdr:row>86</xdr:row>
      <xdr:rowOff>37464</xdr:rowOff>
    </xdr:to>
    <xdr:sp macro="" textlink="">
      <xdr:nvSpPr>
        <xdr:cNvPr id="204" name="楕円 203"/>
        <xdr:cNvSpPr/>
      </xdr:nvSpPr>
      <xdr:spPr>
        <a:xfrm>
          <a:off x="1968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158114</xdr:rowOff>
    </xdr:from>
    <xdr:to>
      <xdr:col>15</xdr:col>
      <xdr:colOff>50800</xdr:colOff>
      <xdr:row>85</xdr:row>
      <xdr:rowOff>165736</xdr:rowOff>
    </xdr:to>
    <xdr:cxnSp macro="">
      <xdr:nvCxnSpPr>
        <xdr:cNvPr id="205" name="直線コネクタ 204"/>
        <xdr:cNvCxnSpPr/>
      </xdr:nvCxnSpPr>
      <xdr:spPr>
        <a:xfrm>
          <a:off x="2019300" y="147313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206"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07"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208" name="n_3aveValue【福祉施設】&#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209" name="n_4aveValue【福祉施設】&#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133366</xdr:rowOff>
    </xdr:from>
    <xdr:ext cx="405111" cy="259045"/>
    <xdr:sp macro="" textlink="">
      <xdr:nvSpPr>
        <xdr:cNvPr id="210" name="n_1mainValue【福祉施設】&#10;有形固定資産減価償却率"/>
        <xdr:cNvSpPr txBox="1"/>
      </xdr:nvSpPr>
      <xdr:spPr>
        <a:xfrm>
          <a:off x="35820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36213</xdr:rowOff>
    </xdr:from>
    <xdr:ext cx="405111" cy="259045"/>
    <xdr:sp macro="" textlink="">
      <xdr:nvSpPr>
        <xdr:cNvPr id="211" name="n_2mainValue【福祉施設】&#10;有形固定資産減価償却率"/>
        <xdr:cNvSpPr txBox="1"/>
      </xdr:nvSpPr>
      <xdr:spPr>
        <a:xfrm>
          <a:off x="2705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28591</xdr:rowOff>
    </xdr:from>
    <xdr:ext cx="405111" cy="259045"/>
    <xdr:sp macro="" textlink="">
      <xdr:nvSpPr>
        <xdr:cNvPr id="212" name="n_3mainValue【福祉施設】&#10;有形固定資産減価償却率"/>
        <xdr:cNvSpPr txBox="1"/>
      </xdr:nvSpPr>
      <xdr:spPr>
        <a:xfrm>
          <a:off x="1816744"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3" name="直線コネクタ 22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4" name="テキスト ボックス 22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5" name="直線コネクタ 22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6" name="テキスト ボックス 22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7" name="直線コネクタ 22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8" name="テキスト ボックス 22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9" name="直線コネクタ 22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0" name="テキスト ボックス 22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1" name="直線コネクタ 23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2" name="テキスト ボックス 23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3" name="直線コネクタ 23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4" name="テキスト ボックス 23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6" name="テキスト ボックス 2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238" name="直線コネクタ 237"/>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39"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40" name="直線コネクタ 239"/>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241"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242" name="直線コネクタ 241"/>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243" name="【福祉施設】&#10;一人当たり面積平均値テキスト"/>
        <xdr:cNvSpPr txBox="1"/>
      </xdr:nvSpPr>
      <xdr:spPr>
        <a:xfrm>
          <a:off x="10515600"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244" name="フローチャート: 判断 243"/>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245" name="フローチャート: 判断 244"/>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246" name="フローチャート: 判断 245"/>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247" name="フローチャート: 判断 246"/>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248" name="フローチャート: 判断 247"/>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108131</xdr:rowOff>
    </xdr:from>
    <xdr:to>
      <xdr:col>55</xdr:col>
      <xdr:colOff>50800</xdr:colOff>
      <xdr:row>85</xdr:row>
      <xdr:rowOff>38281</xdr:rowOff>
    </xdr:to>
    <xdr:sp macro="" textlink="">
      <xdr:nvSpPr>
        <xdr:cNvPr id="254" name="楕円 253"/>
        <xdr:cNvSpPr/>
      </xdr:nvSpPr>
      <xdr:spPr>
        <a:xfrm>
          <a:off x="104267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131008</xdr:rowOff>
    </xdr:from>
    <xdr:ext cx="469744" cy="259045"/>
    <xdr:sp macro="" textlink="">
      <xdr:nvSpPr>
        <xdr:cNvPr id="255" name="【福祉施設】&#10;一人当たり面積該当値テキスト"/>
        <xdr:cNvSpPr txBox="1"/>
      </xdr:nvSpPr>
      <xdr:spPr>
        <a:xfrm>
          <a:off x="10515600" y="143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108131</xdr:rowOff>
    </xdr:from>
    <xdr:to>
      <xdr:col>50</xdr:col>
      <xdr:colOff>165100</xdr:colOff>
      <xdr:row>85</xdr:row>
      <xdr:rowOff>38281</xdr:rowOff>
    </xdr:to>
    <xdr:sp macro="" textlink="">
      <xdr:nvSpPr>
        <xdr:cNvPr id="256" name="楕円 255"/>
        <xdr:cNvSpPr/>
      </xdr:nvSpPr>
      <xdr:spPr>
        <a:xfrm>
          <a:off x="9588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158931</xdr:rowOff>
    </xdr:from>
    <xdr:to>
      <xdr:col>55</xdr:col>
      <xdr:colOff>0</xdr:colOff>
      <xdr:row>84</xdr:row>
      <xdr:rowOff>158931</xdr:rowOff>
    </xdr:to>
    <xdr:cxnSp macro="">
      <xdr:nvCxnSpPr>
        <xdr:cNvPr id="257" name="直線コネクタ 256"/>
        <xdr:cNvCxnSpPr/>
      </xdr:nvCxnSpPr>
      <xdr:spPr>
        <a:xfrm>
          <a:off x="9639300" y="145607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15058</xdr:rowOff>
    </xdr:from>
    <xdr:to>
      <xdr:col>46</xdr:col>
      <xdr:colOff>38100</xdr:colOff>
      <xdr:row>85</xdr:row>
      <xdr:rowOff>116658</xdr:rowOff>
    </xdr:to>
    <xdr:sp macro="" textlink="">
      <xdr:nvSpPr>
        <xdr:cNvPr id="258" name="楕円 257"/>
        <xdr:cNvSpPr/>
      </xdr:nvSpPr>
      <xdr:spPr>
        <a:xfrm>
          <a:off x="8699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158931</xdr:rowOff>
    </xdr:from>
    <xdr:to>
      <xdr:col>50</xdr:col>
      <xdr:colOff>114300</xdr:colOff>
      <xdr:row>85</xdr:row>
      <xdr:rowOff>65858</xdr:rowOff>
    </xdr:to>
    <xdr:cxnSp macro="">
      <xdr:nvCxnSpPr>
        <xdr:cNvPr id="259" name="直線コネクタ 258"/>
        <xdr:cNvCxnSpPr/>
      </xdr:nvCxnSpPr>
      <xdr:spPr>
        <a:xfrm flipV="1">
          <a:off x="8750300" y="145607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18324</xdr:rowOff>
    </xdr:from>
    <xdr:to>
      <xdr:col>41</xdr:col>
      <xdr:colOff>101600</xdr:colOff>
      <xdr:row>85</xdr:row>
      <xdr:rowOff>119924</xdr:rowOff>
    </xdr:to>
    <xdr:sp macro="" textlink="">
      <xdr:nvSpPr>
        <xdr:cNvPr id="260" name="楕円 259"/>
        <xdr:cNvSpPr/>
      </xdr:nvSpPr>
      <xdr:spPr>
        <a:xfrm>
          <a:off x="7810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65858</xdr:rowOff>
    </xdr:from>
    <xdr:to>
      <xdr:col>45</xdr:col>
      <xdr:colOff>177800</xdr:colOff>
      <xdr:row>85</xdr:row>
      <xdr:rowOff>69124</xdr:rowOff>
    </xdr:to>
    <xdr:cxnSp macro="">
      <xdr:nvCxnSpPr>
        <xdr:cNvPr id="261" name="直線コネクタ 260"/>
        <xdr:cNvCxnSpPr/>
      </xdr:nvCxnSpPr>
      <xdr:spPr>
        <a:xfrm flipV="1">
          <a:off x="7861300" y="146391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262" name="n_1ave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263" name="n_2ave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264" name="n_3aveValue【福祉施設】&#10;一人当たり面積"/>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265" name="n_4aveValue【福祉施設】&#10;一人当たり面積"/>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29408</xdr:rowOff>
    </xdr:from>
    <xdr:ext cx="469744" cy="259045"/>
    <xdr:sp macro="" textlink="">
      <xdr:nvSpPr>
        <xdr:cNvPr id="266" name="n_1mainValue【福祉施設】&#10;一人当たり面積"/>
        <xdr:cNvSpPr txBox="1"/>
      </xdr:nvSpPr>
      <xdr:spPr>
        <a:xfrm>
          <a:off x="93917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267" name="n_2main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111051</xdr:rowOff>
    </xdr:from>
    <xdr:ext cx="469744" cy="259045"/>
    <xdr:sp macro="" textlink="">
      <xdr:nvSpPr>
        <xdr:cNvPr id="268" name="n_3mainValue【福祉施設】&#10;一人当たり面積"/>
        <xdr:cNvSpPr txBox="1"/>
      </xdr:nvSpPr>
      <xdr:spPr>
        <a:xfrm>
          <a:off x="7626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1" name="テキスト ボックス 28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9" name="テキスト ボックス 28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1" name="テキスト ボックス 29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293" name="直線コネクタ 292"/>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4"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5" name="直線コネクタ 29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296"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297" name="直線コネクタ 296"/>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80663</xdr:rowOff>
    </xdr:from>
    <xdr:ext cx="405111" cy="259045"/>
    <xdr:sp macro="" textlink="">
      <xdr:nvSpPr>
        <xdr:cNvPr id="298" name="【市民会館】&#10;有形固定資産減価償却率平均値テキスト"/>
        <xdr:cNvSpPr txBox="1"/>
      </xdr:nvSpPr>
      <xdr:spPr>
        <a:xfrm>
          <a:off x="4673600" y="1774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299" name="フローチャート: 判断 298"/>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300" name="フローチャート: 判断 299"/>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301" name="フローチャート: 判断 300"/>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302" name="フローチャート: 判断 301"/>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303" name="フローチャート: 判断 302"/>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118745</xdr:rowOff>
    </xdr:from>
    <xdr:to>
      <xdr:col>24</xdr:col>
      <xdr:colOff>114300</xdr:colOff>
      <xdr:row>106</xdr:row>
      <xdr:rowOff>48895</xdr:rowOff>
    </xdr:to>
    <xdr:sp macro="" textlink="">
      <xdr:nvSpPr>
        <xdr:cNvPr id="309" name="楕円 308"/>
        <xdr:cNvSpPr/>
      </xdr:nvSpPr>
      <xdr:spPr>
        <a:xfrm>
          <a:off x="45847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97172</xdr:rowOff>
    </xdr:from>
    <xdr:ext cx="405111" cy="259045"/>
    <xdr:sp macro="" textlink="">
      <xdr:nvSpPr>
        <xdr:cNvPr id="310" name="【市民会館】&#10;有形固定資産減価償却率該当値テキスト"/>
        <xdr:cNvSpPr txBox="1"/>
      </xdr:nvSpPr>
      <xdr:spPr>
        <a:xfrm>
          <a:off x="4673600"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13970</xdr:rowOff>
    </xdr:from>
    <xdr:to>
      <xdr:col>20</xdr:col>
      <xdr:colOff>38100</xdr:colOff>
      <xdr:row>107</xdr:row>
      <xdr:rowOff>115570</xdr:rowOff>
    </xdr:to>
    <xdr:sp macro="" textlink="">
      <xdr:nvSpPr>
        <xdr:cNvPr id="311" name="楕円 310"/>
        <xdr:cNvSpPr/>
      </xdr:nvSpPr>
      <xdr:spPr>
        <a:xfrm>
          <a:off x="3746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169545</xdr:rowOff>
    </xdr:from>
    <xdr:to>
      <xdr:col>24</xdr:col>
      <xdr:colOff>63500</xdr:colOff>
      <xdr:row>107</xdr:row>
      <xdr:rowOff>64770</xdr:rowOff>
    </xdr:to>
    <xdr:cxnSp macro="">
      <xdr:nvCxnSpPr>
        <xdr:cNvPr id="312" name="直線コネクタ 311"/>
        <xdr:cNvCxnSpPr/>
      </xdr:nvCxnSpPr>
      <xdr:spPr>
        <a:xfrm flipV="1">
          <a:off x="3797300" y="18171795"/>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133986</xdr:rowOff>
    </xdr:from>
    <xdr:to>
      <xdr:col>15</xdr:col>
      <xdr:colOff>101600</xdr:colOff>
      <xdr:row>107</xdr:row>
      <xdr:rowOff>64136</xdr:rowOff>
    </xdr:to>
    <xdr:sp macro="" textlink="">
      <xdr:nvSpPr>
        <xdr:cNvPr id="313" name="楕円 312"/>
        <xdr:cNvSpPr/>
      </xdr:nvSpPr>
      <xdr:spPr>
        <a:xfrm>
          <a:off x="2857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13336</xdr:rowOff>
    </xdr:from>
    <xdr:to>
      <xdr:col>19</xdr:col>
      <xdr:colOff>177800</xdr:colOff>
      <xdr:row>107</xdr:row>
      <xdr:rowOff>64770</xdr:rowOff>
    </xdr:to>
    <xdr:cxnSp macro="">
      <xdr:nvCxnSpPr>
        <xdr:cNvPr id="314" name="直線コネクタ 313"/>
        <xdr:cNvCxnSpPr/>
      </xdr:nvCxnSpPr>
      <xdr:spPr>
        <a:xfrm>
          <a:off x="2908300" y="183584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82550</xdr:rowOff>
    </xdr:from>
    <xdr:to>
      <xdr:col>10</xdr:col>
      <xdr:colOff>165100</xdr:colOff>
      <xdr:row>107</xdr:row>
      <xdr:rowOff>12700</xdr:rowOff>
    </xdr:to>
    <xdr:sp macro="" textlink="">
      <xdr:nvSpPr>
        <xdr:cNvPr id="315" name="楕円 314"/>
        <xdr:cNvSpPr/>
      </xdr:nvSpPr>
      <xdr:spPr>
        <a:xfrm>
          <a:off x="196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133350</xdr:rowOff>
    </xdr:from>
    <xdr:to>
      <xdr:col>15</xdr:col>
      <xdr:colOff>50800</xdr:colOff>
      <xdr:row>107</xdr:row>
      <xdr:rowOff>13336</xdr:rowOff>
    </xdr:to>
    <xdr:cxnSp macro="">
      <xdr:nvCxnSpPr>
        <xdr:cNvPr id="316" name="直線コネクタ 315"/>
        <xdr:cNvCxnSpPr/>
      </xdr:nvCxnSpPr>
      <xdr:spPr>
        <a:xfrm>
          <a:off x="2019300" y="183070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170197</xdr:rowOff>
    </xdr:from>
    <xdr:ext cx="405111" cy="259045"/>
    <xdr:sp macro="" textlink="">
      <xdr:nvSpPr>
        <xdr:cNvPr id="317" name="n_1aveValue【市民会館】&#10;有形固定資産減価償却率"/>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318" name="n_2aveValue【市民会館】&#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319" name="n_3aveValue【市民会館】&#10;有形固定資産減価償却率"/>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141622</xdr:rowOff>
    </xdr:from>
    <xdr:ext cx="405111" cy="259045"/>
    <xdr:sp macro="" textlink="">
      <xdr:nvSpPr>
        <xdr:cNvPr id="320" name="n_4aveValue【市民会館】&#10;有形固定資産減価償却率"/>
        <xdr:cNvSpPr txBox="1"/>
      </xdr:nvSpPr>
      <xdr:spPr>
        <a:xfrm>
          <a:off x="927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106697</xdr:rowOff>
    </xdr:from>
    <xdr:ext cx="405111" cy="259045"/>
    <xdr:sp macro="" textlink="">
      <xdr:nvSpPr>
        <xdr:cNvPr id="321" name="n_1mainValue【市民会館】&#10;有形固定資産減価償却率"/>
        <xdr:cNvSpPr txBox="1"/>
      </xdr:nvSpPr>
      <xdr:spPr>
        <a:xfrm>
          <a:off x="3582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55263</xdr:rowOff>
    </xdr:from>
    <xdr:ext cx="405111" cy="259045"/>
    <xdr:sp macro="" textlink="">
      <xdr:nvSpPr>
        <xdr:cNvPr id="322" name="n_2mainValue【市民会館】&#10;有形固定資産減価償却率"/>
        <xdr:cNvSpPr txBox="1"/>
      </xdr:nvSpPr>
      <xdr:spPr>
        <a:xfrm>
          <a:off x="2705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3827</xdr:rowOff>
    </xdr:from>
    <xdr:ext cx="405111" cy="259045"/>
    <xdr:sp macro="" textlink="">
      <xdr:nvSpPr>
        <xdr:cNvPr id="323" name="n_3mainValue【市民会館】&#10;有形固定資産減価償却率"/>
        <xdr:cNvSpPr txBox="1"/>
      </xdr:nvSpPr>
      <xdr:spPr>
        <a:xfrm>
          <a:off x="1816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4" name="直線コネクタ 33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5" name="テキスト ボックス 33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6" name="直線コネクタ 33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7" name="テキスト ボックス 33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8" name="直線コネクタ 33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9" name="テキスト ボックス 33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0" name="直線コネクタ 33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1" name="テキスト ボックス 34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2" name="直線コネクタ 34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3" name="テキスト ボックス 34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4" name="直線コネクタ 34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5" name="テキスト ボックス 34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7" name="テキスト ボックス 3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349" name="直線コネクタ 348"/>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50"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51" name="直線コネクタ 350"/>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352"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353" name="直線コネクタ 352"/>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72770</xdr:rowOff>
    </xdr:from>
    <xdr:ext cx="469744" cy="259045"/>
    <xdr:sp macro="" textlink="">
      <xdr:nvSpPr>
        <xdr:cNvPr id="354" name="【市民会館】&#10;一人当たり面積平均値テキスト"/>
        <xdr:cNvSpPr txBox="1"/>
      </xdr:nvSpPr>
      <xdr:spPr>
        <a:xfrm>
          <a:off x="10515600" y="1824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355" name="フローチャート: 判断 354"/>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356" name="フローチャート: 判断 355"/>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57" name="フローチャート: 判断 356"/>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358" name="フローチャート: 判断 357"/>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359" name="フローチャート: 判断 358"/>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51526</xdr:rowOff>
    </xdr:from>
    <xdr:to>
      <xdr:col>55</xdr:col>
      <xdr:colOff>50800</xdr:colOff>
      <xdr:row>107</xdr:row>
      <xdr:rowOff>153126</xdr:rowOff>
    </xdr:to>
    <xdr:sp macro="" textlink="">
      <xdr:nvSpPr>
        <xdr:cNvPr id="365" name="楕円 364"/>
        <xdr:cNvSpPr/>
      </xdr:nvSpPr>
      <xdr:spPr>
        <a:xfrm>
          <a:off x="104267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29953</xdr:rowOff>
    </xdr:from>
    <xdr:ext cx="469744" cy="259045"/>
    <xdr:sp macro="" textlink="">
      <xdr:nvSpPr>
        <xdr:cNvPr id="366" name="【市民会館】&#10;一人当たり面積該当値テキスト"/>
        <xdr:cNvSpPr txBox="1"/>
      </xdr:nvSpPr>
      <xdr:spPr>
        <a:xfrm>
          <a:off x="10515600" y="183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51526</xdr:rowOff>
    </xdr:from>
    <xdr:to>
      <xdr:col>50</xdr:col>
      <xdr:colOff>165100</xdr:colOff>
      <xdr:row>107</xdr:row>
      <xdr:rowOff>153126</xdr:rowOff>
    </xdr:to>
    <xdr:sp macro="" textlink="">
      <xdr:nvSpPr>
        <xdr:cNvPr id="367" name="楕円 366"/>
        <xdr:cNvSpPr/>
      </xdr:nvSpPr>
      <xdr:spPr>
        <a:xfrm>
          <a:off x="9588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102326</xdr:rowOff>
    </xdr:from>
    <xdr:to>
      <xdr:col>55</xdr:col>
      <xdr:colOff>0</xdr:colOff>
      <xdr:row>107</xdr:row>
      <xdr:rowOff>102326</xdr:rowOff>
    </xdr:to>
    <xdr:cxnSp macro="">
      <xdr:nvCxnSpPr>
        <xdr:cNvPr id="368" name="直線コネクタ 367"/>
        <xdr:cNvCxnSpPr/>
      </xdr:nvCxnSpPr>
      <xdr:spPr>
        <a:xfrm>
          <a:off x="9639300" y="18447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54792</xdr:rowOff>
    </xdr:from>
    <xdr:to>
      <xdr:col>46</xdr:col>
      <xdr:colOff>38100</xdr:colOff>
      <xdr:row>107</xdr:row>
      <xdr:rowOff>156392</xdr:rowOff>
    </xdr:to>
    <xdr:sp macro="" textlink="">
      <xdr:nvSpPr>
        <xdr:cNvPr id="369" name="楕円 368"/>
        <xdr:cNvSpPr/>
      </xdr:nvSpPr>
      <xdr:spPr>
        <a:xfrm>
          <a:off x="8699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102326</xdr:rowOff>
    </xdr:from>
    <xdr:to>
      <xdr:col>50</xdr:col>
      <xdr:colOff>114300</xdr:colOff>
      <xdr:row>107</xdr:row>
      <xdr:rowOff>105592</xdr:rowOff>
    </xdr:to>
    <xdr:cxnSp macro="">
      <xdr:nvCxnSpPr>
        <xdr:cNvPr id="370" name="直線コネクタ 369"/>
        <xdr:cNvCxnSpPr/>
      </xdr:nvCxnSpPr>
      <xdr:spPr>
        <a:xfrm flipV="1">
          <a:off x="8750300" y="184474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56424</xdr:rowOff>
    </xdr:from>
    <xdr:to>
      <xdr:col>41</xdr:col>
      <xdr:colOff>101600</xdr:colOff>
      <xdr:row>107</xdr:row>
      <xdr:rowOff>158024</xdr:rowOff>
    </xdr:to>
    <xdr:sp macro="" textlink="">
      <xdr:nvSpPr>
        <xdr:cNvPr id="371" name="楕円 370"/>
        <xdr:cNvSpPr/>
      </xdr:nvSpPr>
      <xdr:spPr>
        <a:xfrm>
          <a:off x="7810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105592</xdr:rowOff>
    </xdr:from>
    <xdr:to>
      <xdr:col>45</xdr:col>
      <xdr:colOff>177800</xdr:colOff>
      <xdr:row>107</xdr:row>
      <xdr:rowOff>107224</xdr:rowOff>
    </xdr:to>
    <xdr:cxnSp macro="">
      <xdr:nvCxnSpPr>
        <xdr:cNvPr id="372" name="直線コネクタ 371"/>
        <xdr:cNvCxnSpPr/>
      </xdr:nvCxnSpPr>
      <xdr:spPr>
        <a:xfrm flipV="1">
          <a:off x="7861300" y="184507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158222</xdr:rowOff>
    </xdr:from>
    <xdr:ext cx="469744" cy="259045"/>
    <xdr:sp macro="" textlink="">
      <xdr:nvSpPr>
        <xdr:cNvPr id="373" name="n_1aveValue【市民会館】&#10;一人当たり面積"/>
        <xdr:cNvSpPr txBox="1"/>
      </xdr:nvSpPr>
      <xdr:spPr>
        <a:xfrm>
          <a:off x="9391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7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143527</xdr:rowOff>
    </xdr:from>
    <xdr:ext cx="469744" cy="259045"/>
    <xdr:sp macro="" textlink="">
      <xdr:nvSpPr>
        <xdr:cNvPr id="375" name="n_3aveValue【市民会館】&#10;一人当たり面積"/>
        <xdr:cNvSpPr txBox="1"/>
      </xdr:nvSpPr>
      <xdr:spPr>
        <a:xfrm>
          <a:off x="7626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376" name="n_4aveValue【市民会館】&#10;一人当たり面積"/>
        <xdr:cNvSpPr txBox="1"/>
      </xdr:nvSpPr>
      <xdr:spPr>
        <a:xfrm>
          <a:off x="6737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144253</xdr:rowOff>
    </xdr:from>
    <xdr:ext cx="469744" cy="259045"/>
    <xdr:sp macro="" textlink="">
      <xdr:nvSpPr>
        <xdr:cNvPr id="377" name="n_1mainValue【市民会館】&#10;一人当たり面積"/>
        <xdr:cNvSpPr txBox="1"/>
      </xdr:nvSpPr>
      <xdr:spPr>
        <a:xfrm>
          <a:off x="939172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147519</xdr:rowOff>
    </xdr:from>
    <xdr:ext cx="469744" cy="259045"/>
    <xdr:sp macro="" textlink="">
      <xdr:nvSpPr>
        <xdr:cNvPr id="378" name="n_2mainValue【市民会館】&#10;一人当たり面積"/>
        <xdr:cNvSpPr txBox="1"/>
      </xdr:nvSpPr>
      <xdr:spPr>
        <a:xfrm>
          <a:off x="8515427" y="184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149151</xdr:rowOff>
    </xdr:from>
    <xdr:ext cx="469744" cy="259045"/>
    <xdr:sp macro="" textlink="">
      <xdr:nvSpPr>
        <xdr:cNvPr id="379" name="n_3mainValue【市民会館】&#10;一人当たり面積"/>
        <xdr:cNvSpPr txBox="1"/>
      </xdr:nvSpPr>
      <xdr:spPr>
        <a:xfrm>
          <a:off x="7626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0" name="テキスト ボックス 38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2" name="テキスト ボックス 39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2" name="テキスト ボックス 40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404" name="直線コネクタ 403"/>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405"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406" name="直線コネクタ 405"/>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407"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408" name="直線コネクタ 407"/>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409"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10" name="フローチャート: 判断 409"/>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411" name="フローチャート: 判断 410"/>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412" name="フローチャート: 判断 411"/>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13" name="フローチャート: 判断 412"/>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414" name="フローチャート: 判断 413"/>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90170</xdr:rowOff>
    </xdr:from>
    <xdr:to>
      <xdr:col>85</xdr:col>
      <xdr:colOff>177800</xdr:colOff>
      <xdr:row>38</xdr:row>
      <xdr:rowOff>20320</xdr:rowOff>
    </xdr:to>
    <xdr:sp macro="" textlink="">
      <xdr:nvSpPr>
        <xdr:cNvPr id="420" name="楕円 419"/>
        <xdr:cNvSpPr/>
      </xdr:nvSpPr>
      <xdr:spPr>
        <a:xfrm>
          <a:off x="16268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113047</xdr:rowOff>
    </xdr:from>
    <xdr:ext cx="405111" cy="259045"/>
    <xdr:sp macro="" textlink="">
      <xdr:nvSpPr>
        <xdr:cNvPr id="421" name="【一般廃棄物処理施設】&#10;有形固定資産減価償却率該当値テキスト"/>
        <xdr:cNvSpPr txBox="1"/>
      </xdr:nvSpPr>
      <xdr:spPr>
        <a:xfrm>
          <a:off x="1635760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422" name="楕円 421"/>
        <xdr:cNvSpPr/>
      </xdr:nvSpPr>
      <xdr:spPr>
        <a:xfrm>
          <a:off x="15430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118110</xdr:rowOff>
    </xdr:from>
    <xdr:to>
      <xdr:col>85</xdr:col>
      <xdr:colOff>127000</xdr:colOff>
      <xdr:row>37</xdr:row>
      <xdr:rowOff>140970</xdr:rowOff>
    </xdr:to>
    <xdr:cxnSp macro="">
      <xdr:nvCxnSpPr>
        <xdr:cNvPr id="423" name="直線コネクタ 422"/>
        <xdr:cNvCxnSpPr/>
      </xdr:nvCxnSpPr>
      <xdr:spPr>
        <a:xfrm>
          <a:off x="15481300" y="6461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424" name="楕円 423"/>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37</xdr:row>
      <xdr:rowOff>118110</xdr:rowOff>
    </xdr:to>
    <xdr:cxnSp macro="">
      <xdr:nvCxnSpPr>
        <xdr:cNvPr id="425" name="直線コネクタ 424"/>
        <xdr:cNvCxnSpPr/>
      </xdr:nvCxnSpPr>
      <xdr:spPr>
        <a:xfrm>
          <a:off x="14592300" y="6332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61595</xdr:rowOff>
    </xdr:from>
    <xdr:to>
      <xdr:col>72</xdr:col>
      <xdr:colOff>38100</xdr:colOff>
      <xdr:row>36</xdr:row>
      <xdr:rowOff>163195</xdr:rowOff>
    </xdr:to>
    <xdr:sp macro="" textlink="">
      <xdr:nvSpPr>
        <xdr:cNvPr id="426" name="楕円 425"/>
        <xdr:cNvSpPr/>
      </xdr:nvSpPr>
      <xdr:spPr>
        <a:xfrm>
          <a:off x="13652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112395</xdr:rowOff>
    </xdr:from>
    <xdr:to>
      <xdr:col>76</xdr:col>
      <xdr:colOff>114300</xdr:colOff>
      <xdr:row>36</xdr:row>
      <xdr:rowOff>160020</xdr:rowOff>
    </xdr:to>
    <xdr:cxnSp macro="">
      <xdr:nvCxnSpPr>
        <xdr:cNvPr id="427" name="直線コネクタ 426"/>
        <xdr:cNvCxnSpPr/>
      </xdr:nvCxnSpPr>
      <xdr:spPr>
        <a:xfrm>
          <a:off x="13703300" y="62845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165752</xdr:rowOff>
    </xdr:from>
    <xdr:ext cx="405111" cy="259045"/>
    <xdr:sp macro="" textlink="">
      <xdr:nvSpPr>
        <xdr:cNvPr id="428" name="n_1aveValue【一般廃棄物処理施設】&#10;有形固定資産減価償却率"/>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429" name="n_2aveValue【一般廃棄物処理施設】&#10;有形固定資産減価償却率"/>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430" name="n_3aveValue【一般廃棄物処理施設】&#10;有形固定資産減価償却率"/>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431" name="n_4ave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13987</xdr:rowOff>
    </xdr:from>
    <xdr:ext cx="405111" cy="259045"/>
    <xdr:sp macro="" textlink="">
      <xdr:nvSpPr>
        <xdr:cNvPr id="432" name="n_1mainValue【一般廃棄物処理施設】&#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55897</xdr:rowOff>
    </xdr:from>
    <xdr:ext cx="405111" cy="259045"/>
    <xdr:sp macro="" textlink="">
      <xdr:nvSpPr>
        <xdr:cNvPr id="433" name="n_2mainValue【一般廃棄物処理施設】&#10;有形固定資産減価償却率"/>
        <xdr:cNvSpPr txBox="1"/>
      </xdr:nvSpPr>
      <xdr:spPr>
        <a:xfrm>
          <a:off x="14389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8272</xdr:rowOff>
    </xdr:from>
    <xdr:ext cx="405111" cy="259045"/>
    <xdr:sp macro="" textlink="">
      <xdr:nvSpPr>
        <xdr:cNvPr id="434" name="n_3mainValue【一般廃棄物処理施設】&#10;有形固定資産減価償却率"/>
        <xdr:cNvSpPr txBox="1"/>
      </xdr:nvSpPr>
      <xdr:spPr>
        <a:xfrm>
          <a:off x="13500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6" name="テキスト ボックス 44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8" name="テキスト ボックス 44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0" name="テキスト ボックス 44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2" name="テキスト ボックス 4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4" name="テキスト ボックス 4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456" name="直線コネクタ 455"/>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457"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458" name="直線コネクタ 457"/>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459"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460" name="直線コネクタ 459"/>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152263</xdr:rowOff>
    </xdr:from>
    <xdr:ext cx="599010" cy="259045"/>
    <xdr:sp macro="" textlink="">
      <xdr:nvSpPr>
        <xdr:cNvPr id="461" name="【一般廃棄物処理施設】&#10;一人当たり有形固定資産（償却資産）額平均値テキスト"/>
        <xdr:cNvSpPr txBox="1"/>
      </xdr:nvSpPr>
      <xdr:spPr>
        <a:xfrm>
          <a:off x="22199600" y="649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462" name="フローチャート: 判断 461"/>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463" name="フローチャート: 判断 462"/>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464" name="フローチャート: 判断 463"/>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465" name="フローチャート: 判断 464"/>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466" name="フローチャート: 判断 465"/>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160914</xdr:rowOff>
    </xdr:from>
    <xdr:to>
      <xdr:col>116</xdr:col>
      <xdr:colOff>114300</xdr:colOff>
      <xdr:row>40</xdr:row>
      <xdr:rowOff>91064</xdr:rowOff>
    </xdr:to>
    <xdr:sp macro="" textlink="">
      <xdr:nvSpPr>
        <xdr:cNvPr id="472" name="楕円 471"/>
        <xdr:cNvSpPr/>
      </xdr:nvSpPr>
      <xdr:spPr>
        <a:xfrm>
          <a:off x="22110700" y="68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139341</xdr:rowOff>
    </xdr:from>
    <xdr:ext cx="534377" cy="259045"/>
    <xdr:sp macro="" textlink="">
      <xdr:nvSpPr>
        <xdr:cNvPr id="473" name="【一般廃棄物処理施設】&#10;一人当たり有形固定資産（償却資産）額該当値テキスト"/>
        <xdr:cNvSpPr txBox="1"/>
      </xdr:nvSpPr>
      <xdr:spPr>
        <a:xfrm>
          <a:off x="22199600" y="68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69424</xdr:rowOff>
    </xdr:from>
    <xdr:to>
      <xdr:col>112</xdr:col>
      <xdr:colOff>38100</xdr:colOff>
      <xdr:row>40</xdr:row>
      <xdr:rowOff>171024</xdr:rowOff>
    </xdr:to>
    <xdr:sp macro="" textlink="">
      <xdr:nvSpPr>
        <xdr:cNvPr id="474" name="楕円 473"/>
        <xdr:cNvSpPr/>
      </xdr:nvSpPr>
      <xdr:spPr>
        <a:xfrm>
          <a:off x="21272500" y="69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40264</xdr:rowOff>
    </xdr:from>
    <xdr:to>
      <xdr:col>116</xdr:col>
      <xdr:colOff>63500</xdr:colOff>
      <xdr:row>40</xdr:row>
      <xdr:rowOff>120224</xdr:rowOff>
    </xdr:to>
    <xdr:cxnSp macro="">
      <xdr:nvCxnSpPr>
        <xdr:cNvPr id="475" name="直線コネクタ 474"/>
        <xdr:cNvCxnSpPr/>
      </xdr:nvCxnSpPr>
      <xdr:spPr>
        <a:xfrm flipV="1">
          <a:off x="21323300" y="6898264"/>
          <a:ext cx="838200" cy="7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139544</xdr:rowOff>
    </xdr:from>
    <xdr:to>
      <xdr:col>107</xdr:col>
      <xdr:colOff>101600</xdr:colOff>
      <xdr:row>41</xdr:row>
      <xdr:rowOff>69694</xdr:rowOff>
    </xdr:to>
    <xdr:sp macro="" textlink="">
      <xdr:nvSpPr>
        <xdr:cNvPr id="476" name="楕円 475"/>
        <xdr:cNvSpPr/>
      </xdr:nvSpPr>
      <xdr:spPr>
        <a:xfrm>
          <a:off x="20383500" y="69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120224</xdr:rowOff>
    </xdr:from>
    <xdr:to>
      <xdr:col>111</xdr:col>
      <xdr:colOff>177800</xdr:colOff>
      <xdr:row>41</xdr:row>
      <xdr:rowOff>18894</xdr:rowOff>
    </xdr:to>
    <xdr:cxnSp macro="">
      <xdr:nvCxnSpPr>
        <xdr:cNvPr id="477" name="直線コネクタ 476"/>
        <xdr:cNvCxnSpPr/>
      </xdr:nvCxnSpPr>
      <xdr:spPr>
        <a:xfrm flipV="1">
          <a:off x="20434300" y="6978224"/>
          <a:ext cx="889000" cy="7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139627</xdr:rowOff>
    </xdr:from>
    <xdr:to>
      <xdr:col>102</xdr:col>
      <xdr:colOff>165100</xdr:colOff>
      <xdr:row>41</xdr:row>
      <xdr:rowOff>69777</xdr:rowOff>
    </xdr:to>
    <xdr:sp macro="" textlink="">
      <xdr:nvSpPr>
        <xdr:cNvPr id="478" name="楕円 477"/>
        <xdr:cNvSpPr/>
      </xdr:nvSpPr>
      <xdr:spPr>
        <a:xfrm>
          <a:off x="19494500" y="699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18894</xdr:rowOff>
    </xdr:from>
    <xdr:to>
      <xdr:col>107</xdr:col>
      <xdr:colOff>50800</xdr:colOff>
      <xdr:row>41</xdr:row>
      <xdr:rowOff>18977</xdr:rowOff>
    </xdr:to>
    <xdr:cxnSp macro="">
      <xdr:nvCxnSpPr>
        <xdr:cNvPr id="479" name="直線コネクタ 478"/>
        <xdr:cNvCxnSpPr/>
      </xdr:nvCxnSpPr>
      <xdr:spPr>
        <a:xfrm flipV="1">
          <a:off x="19545300" y="7048344"/>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103321</xdr:rowOff>
    </xdr:from>
    <xdr:ext cx="534377" cy="259045"/>
    <xdr:sp macro="" textlink="">
      <xdr:nvSpPr>
        <xdr:cNvPr id="480" name="n_1aveValue【一般廃棄物処理施設】&#10;一人当たり有形固定資産（償却資産）額"/>
        <xdr:cNvSpPr txBox="1"/>
      </xdr:nvSpPr>
      <xdr:spPr>
        <a:xfrm>
          <a:off x="210434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115825</xdr:rowOff>
    </xdr:from>
    <xdr:ext cx="534377" cy="259045"/>
    <xdr:sp macro="" textlink="">
      <xdr:nvSpPr>
        <xdr:cNvPr id="481" name="n_2aveValue【一般廃棄物処理施設】&#10;一人当たり有形固定資産（償却資産）額"/>
        <xdr:cNvSpPr txBox="1"/>
      </xdr:nvSpPr>
      <xdr:spPr>
        <a:xfrm>
          <a:off x="20167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482" name="n_3aveValue【一般廃棄物処理施設】&#10;一人当たり有形固定資産（償却資産）額"/>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483" name="n_4aveValue【一般廃棄物処理施設】&#10;一人当たり有形固定資産（償却資産）額"/>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162151</xdr:rowOff>
    </xdr:from>
    <xdr:ext cx="534377" cy="259045"/>
    <xdr:sp macro="" textlink="">
      <xdr:nvSpPr>
        <xdr:cNvPr id="484" name="n_1mainValue【一般廃棄物処理施設】&#10;一人当たり有形固定資産（償却資産）額"/>
        <xdr:cNvSpPr txBox="1"/>
      </xdr:nvSpPr>
      <xdr:spPr>
        <a:xfrm>
          <a:off x="21043411" y="70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60821</xdr:rowOff>
    </xdr:from>
    <xdr:ext cx="534377" cy="259045"/>
    <xdr:sp macro="" textlink="">
      <xdr:nvSpPr>
        <xdr:cNvPr id="485" name="n_2mainValue【一般廃棄物処理施設】&#10;一人当たり有形固定資産（償却資産）額"/>
        <xdr:cNvSpPr txBox="1"/>
      </xdr:nvSpPr>
      <xdr:spPr>
        <a:xfrm>
          <a:off x="20167111" y="709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60904</xdr:rowOff>
    </xdr:from>
    <xdr:ext cx="534377" cy="259045"/>
    <xdr:sp macro="" textlink="">
      <xdr:nvSpPr>
        <xdr:cNvPr id="486" name="n_3mainValue【一般廃棄物処理施設】&#10;一人当たり有形固定資産（償却資産）額"/>
        <xdr:cNvSpPr txBox="1"/>
      </xdr:nvSpPr>
      <xdr:spPr>
        <a:xfrm>
          <a:off x="19278111" y="7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8" name="直線コネクタ 4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9" name="テキスト ボックス 49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0" name="直線コネクタ 4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1" name="テキスト ボックス 5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2" name="直線コネクタ 5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3" name="テキスト ボックス 5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4" name="直線コネクタ 5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5" name="テキスト ボックス 50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509" name="直線コネクタ 508"/>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510"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1" name="直線コネクタ 51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512"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13" name="直線コネクタ 512"/>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154957</xdr:rowOff>
    </xdr:from>
    <xdr:ext cx="405111" cy="259045"/>
    <xdr:sp macro="" textlink="">
      <xdr:nvSpPr>
        <xdr:cNvPr id="514" name="【保健センター・保健所】&#10;有形固定資産減価償却率平均値テキスト"/>
        <xdr:cNvSpPr txBox="1"/>
      </xdr:nvSpPr>
      <xdr:spPr>
        <a:xfrm>
          <a:off x="16357600"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515" name="フローチャート: 判断 514"/>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516" name="フローチャート: 判断 515"/>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517" name="フローチャート: 判断 516"/>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518" name="フローチャート: 判断 517"/>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519" name="フローチャート: 判断 518"/>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120650</xdr:rowOff>
    </xdr:from>
    <xdr:to>
      <xdr:col>85</xdr:col>
      <xdr:colOff>177800</xdr:colOff>
      <xdr:row>64</xdr:row>
      <xdr:rowOff>50800</xdr:rowOff>
    </xdr:to>
    <xdr:sp macro="" textlink="">
      <xdr:nvSpPr>
        <xdr:cNvPr id="525" name="楕円 524"/>
        <xdr:cNvSpPr/>
      </xdr:nvSpPr>
      <xdr:spPr>
        <a:xfrm>
          <a:off x="16268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35577</xdr:rowOff>
    </xdr:from>
    <xdr:ext cx="469744" cy="259045"/>
    <xdr:sp macro="" textlink="">
      <xdr:nvSpPr>
        <xdr:cNvPr id="526" name="【保健センター・保健所】&#10;有形固定資産減価償却率該当値テキスト"/>
        <xdr:cNvSpPr txBox="1"/>
      </xdr:nvSpPr>
      <xdr:spPr>
        <a:xfrm>
          <a:off x="16357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120650</xdr:rowOff>
    </xdr:from>
    <xdr:to>
      <xdr:col>81</xdr:col>
      <xdr:colOff>101600</xdr:colOff>
      <xdr:row>64</xdr:row>
      <xdr:rowOff>50800</xdr:rowOff>
    </xdr:to>
    <xdr:sp macro="" textlink="">
      <xdr:nvSpPr>
        <xdr:cNvPr id="527" name="楕円 526"/>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0</xdr:rowOff>
    </xdr:from>
    <xdr:to>
      <xdr:col>85</xdr:col>
      <xdr:colOff>127000</xdr:colOff>
      <xdr:row>64</xdr:row>
      <xdr:rowOff>0</xdr:rowOff>
    </xdr:to>
    <xdr:cxnSp macro="">
      <xdr:nvCxnSpPr>
        <xdr:cNvPr id="528" name="直線コネクタ 527"/>
        <xdr:cNvCxnSpPr/>
      </xdr:nvCxnSpPr>
      <xdr:spPr>
        <a:xfrm>
          <a:off x="15481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120650</xdr:rowOff>
    </xdr:from>
    <xdr:to>
      <xdr:col>76</xdr:col>
      <xdr:colOff>165100</xdr:colOff>
      <xdr:row>64</xdr:row>
      <xdr:rowOff>50800</xdr:rowOff>
    </xdr:to>
    <xdr:sp macro="" textlink="">
      <xdr:nvSpPr>
        <xdr:cNvPr id="529" name="楕円 528"/>
        <xdr:cNvSpPr/>
      </xdr:nvSpPr>
      <xdr:spPr>
        <a:xfrm>
          <a:off x="1454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0</xdr:rowOff>
    </xdr:from>
    <xdr:to>
      <xdr:col>81</xdr:col>
      <xdr:colOff>50800</xdr:colOff>
      <xdr:row>64</xdr:row>
      <xdr:rowOff>0</xdr:rowOff>
    </xdr:to>
    <xdr:cxnSp macro="">
      <xdr:nvCxnSpPr>
        <xdr:cNvPr id="530" name="直線コネクタ 529"/>
        <xdr:cNvCxnSpPr/>
      </xdr:nvCxnSpPr>
      <xdr:spPr>
        <a:xfrm>
          <a:off x="14592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120650</xdr:rowOff>
    </xdr:from>
    <xdr:to>
      <xdr:col>72</xdr:col>
      <xdr:colOff>38100</xdr:colOff>
      <xdr:row>64</xdr:row>
      <xdr:rowOff>50800</xdr:rowOff>
    </xdr:to>
    <xdr:sp macro="" textlink="">
      <xdr:nvSpPr>
        <xdr:cNvPr id="531" name="楕円 530"/>
        <xdr:cNvSpPr/>
      </xdr:nvSpPr>
      <xdr:spPr>
        <a:xfrm>
          <a:off x="1365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0</xdr:rowOff>
    </xdr:from>
    <xdr:to>
      <xdr:col>76</xdr:col>
      <xdr:colOff>114300</xdr:colOff>
      <xdr:row>64</xdr:row>
      <xdr:rowOff>0</xdr:rowOff>
    </xdr:to>
    <xdr:cxnSp macro="">
      <xdr:nvCxnSpPr>
        <xdr:cNvPr id="532" name="直線コネクタ 531"/>
        <xdr:cNvCxnSpPr/>
      </xdr:nvCxnSpPr>
      <xdr:spPr>
        <a:xfrm>
          <a:off x="13703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533" name="n_1aveValue【保健センター・保健所】&#10;有形固定資産減価償却率"/>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534" name="n_2aveValue【保健センター・保健所】&#10;有形固定資産減価償却率"/>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535" name="n_3aveValue【保健センター・保健所】&#10;有形固定資産減価償却率"/>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536" name="n_4aveValue【保健センター・保健所】&#10;有形固定資産減価償却率"/>
        <xdr:cNvSpPr txBox="1"/>
      </xdr:nvSpPr>
      <xdr:spPr>
        <a:xfrm>
          <a:off x="12611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64</xdr:row>
      <xdr:rowOff>41927</xdr:rowOff>
    </xdr:from>
    <xdr:ext cx="469744" cy="259045"/>
    <xdr:sp macro="" textlink="">
      <xdr:nvSpPr>
        <xdr:cNvPr id="537" name="n_1mainValue【保健センター・保健所】&#10;有形固定資産減価償却率"/>
        <xdr:cNvSpPr txBox="1"/>
      </xdr:nvSpPr>
      <xdr:spPr>
        <a:xfrm>
          <a:off x="15233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64</xdr:row>
      <xdr:rowOff>41927</xdr:rowOff>
    </xdr:from>
    <xdr:ext cx="469744" cy="259045"/>
    <xdr:sp macro="" textlink="">
      <xdr:nvSpPr>
        <xdr:cNvPr id="538" name="n_2mainValue【保健センター・保健所】&#10;有形固定資産減価償却率"/>
        <xdr:cNvSpPr txBox="1"/>
      </xdr:nvSpPr>
      <xdr:spPr>
        <a:xfrm>
          <a:off x="14357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64</xdr:row>
      <xdr:rowOff>41927</xdr:rowOff>
    </xdr:from>
    <xdr:ext cx="469744" cy="259045"/>
    <xdr:sp macro="" textlink="">
      <xdr:nvSpPr>
        <xdr:cNvPr id="539" name="n_3mainValue【保健センター・保健所】&#10;有形固定資産減価償却率"/>
        <xdr:cNvSpPr txBox="1"/>
      </xdr:nvSpPr>
      <xdr:spPr>
        <a:xfrm>
          <a:off x="13468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561" name="直線コネクタ 560"/>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6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63" name="直線コネクタ 56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64"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65" name="直線コネクタ 564"/>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66"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67" name="フローチャート: 判断 566"/>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68" name="フローチャート: 判断 567"/>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569" name="フローチャート: 判断 568"/>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70" name="フローチャート: 判断 569"/>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571" name="フローチャート: 判断 570"/>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77" name="楕円 576"/>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578"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79" name="楕円 578"/>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580" name="直線コネクタ 579"/>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581" name="楕円 580"/>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582" name="直線コネクタ 581"/>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583" name="楕円 582"/>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584" name="直線コネクタ 583"/>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585"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586"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587" name="n_3aveValue【保健センター・保健所】&#10;一人当たり面積"/>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588"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589"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590"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591"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4" name="テキスト ボックス 60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4" name="テキスト ボックス 61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17" name="直線コネクタ 616"/>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9" name="直線コネクタ 61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20"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21" name="直線コネクタ 620"/>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153869</xdr:rowOff>
    </xdr:from>
    <xdr:ext cx="405111" cy="259045"/>
    <xdr:sp macro="" textlink="">
      <xdr:nvSpPr>
        <xdr:cNvPr id="622" name="【消防施設】&#10;有形固定資産減価償却率平均値テキスト"/>
        <xdr:cNvSpPr txBox="1"/>
      </xdr:nvSpPr>
      <xdr:spPr>
        <a:xfrm>
          <a:off x="16357600" y="1404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623" name="フローチャート: 判断 622"/>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24" name="フローチャート: 判断 62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25" name="フローチャート: 判断 624"/>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26" name="フローチャート: 判断 625"/>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27" name="フローチャート: 判断 626"/>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31387</xdr:rowOff>
    </xdr:from>
    <xdr:to>
      <xdr:col>85</xdr:col>
      <xdr:colOff>177800</xdr:colOff>
      <xdr:row>83</xdr:row>
      <xdr:rowOff>132987</xdr:rowOff>
    </xdr:to>
    <xdr:sp macro="" textlink="">
      <xdr:nvSpPr>
        <xdr:cNvPr id="633" name="楕円 632"/>
        <xdr:cNvSpPr/>
      </xdr:nvSpPr>
      <xdr:spPr>
        <a:xfrm>
          <a:off x="16268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9814</xdr:rowOff>
    </xdr:from>
    <xdr:ext cx="405111" cy="259045"/>
    <xdr:sp macro="" textlink="">
      <xdr:nvSpPr>
        <xdr:cNvPr id="634" name="【消防施設】&#10;有形固定資産減価償却率該当値テキスト"/>
        <xdr:cNvSpPr txBox="1"/>
      </xdr:nvSpPr>
      <xdr:spPr>
        <a:xfrm>
          <a:off x="16357600"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57513</xdr:rowOff>
    </xdr:from>
    <xdr:to>
      <xdr:col>81</xdr:col>
      <xdr:colOff>101600</xdr:colOff>
      <xdr:row>83</xdr:row>
      <xdr:rowOff>159113</xdr:rowOff>
    </xdr:to>
    <xdr:sp macro="" textlink="">
      <xdr:nvSpPr>
        <xdr:cNvPr id="635" name="楕円 634"/>
        <xdr:cNvSpPr/>
      </xdr:nvSpPr>
      <xdr:spPr>
        <a:xfrm>
          <a:off x="15430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82187</xdr:rowOff>
    </xdr:from>
    <xdr:to>
      <xdr:col>85</xdr:col>
      <xdr:colOff>127000</xdr:colOff>
      <xdr:row>83</xdr:row>
      <xdr:rowOff>108313</xdr:rowOff>
    </xdr:to>
    <xdr:cxnSp macro="">
      <xdr:nvCxnSpPr>
        <xdr:cNvPr id="636" name="直線コネクタ 635"/>
        <xdr:cNvCxnSpPr/>
      </xdr:nvCxnSpPr>
      <xdr:spPr>
        <a:xfrm flipV="1">
          <a:off x="15481300" y="143125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637" name="楕円 636"/>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83</xdr:row>
      <xdr:rowOff>108313</xdr:rowOff>
    </xdr:to>
    <xdr:cxnSp macro="">
      <xdr:nvCxnSpPr>
        <xdr:cNvPr id="638" name="直線コネクタ 637"/>
        <xdr:cNvCxnSpPr/>
      </xdr:nvCxnSpPr>
      <xdr:spPr>
        <a:xfrm>
          <a:off x="14592300" y="14097000"/>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57513</xdr:rowOff>
    </xdr:from>
    <xdr:to>
      <xdr:col>72</xdr:col>
      <xdr:colOff>38100</xdr:colOff>
      <xdr:row>82</xdr:row>
      <xdr:rowOff>159113</xdr:rowOff>
    </xdr:to>
    <xdr:sp macro="" textlink="">
      <xdr:nvSpPr>
        <xdr:cNvPr id="639" name="楕円 638"/>
        <xdr:cNvSpPr/>
      </xdr:nvSpPr>
      <xdr:spPr>
        <a:xfrm>
          <a:off x="13652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82</xdr:row>
      <xdr:rowOff>108313</xdr:rowOff>
    </xdr:to>
    <xdr:cxnSp macro="">
      <xdr:nvCxnSpPr>
        <xdr:cNvPr id="640" name="直線コネクタ 639"/>
        <xdr:cNvCxnSpPr/>
      </xdr:nvCxnSpPr>
      <xdr:spPr>
        <a:xfrm flipV="1">
          <a:off x="13703300" y="1409700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41"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42" name="n_2ave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643" name="n_3aveValue【消防施設】&#10;有形固定資産減価償却率"/>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44"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150240</xdr:rowOff>
    </xdr:from>
    <xdr:ext cx="405111" cy="259045"/>
    <xdr:sp macro="" textlink="">
      <xdr:nvSpPr>
        <xdr:cNvPr id="645" name="n_1mainValue【消防施設】&#10;有形固定資産減価償却率"/>
        <xdr:cNvSpPr txBox="1"/>
      </xdr:nvSpPr>
      <xdr:spPr>
        <a:xfrm>
          <a:off x="152660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646" name="n_2mainValue【消防施設】&#10;有形固定資産減価償却率"/>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4190</xdr:rowOff>
    </xdr:from>
    <xdr:ext cx="405111" cy="259045"/>
    <xdr:sp macro="" textlink="">
      <xdr:nvSpPr>
        <xdr:cNvPr id="647" name="n_3mainValue【消防施設】&#10;有形固定資産減価償却率"/>
        <xdr:cNvSpPr txBox="1"/>
      </xdr:nvSpPr>
      <xdr:spPr>
        <a:xfrm>
          <a:off x="13500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671" name="直線コネクタ 670"/>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72"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73" name="直線コネクタ 672"/>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674"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675" name="直線コネクタ 674"/>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676" name="【消防施設】&#10;一人当たり面積平均値テキスト"/>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677" name="フローチャート: 判断 676"/>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678" name="フローチャート: 判断 677"/>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679" name="フローチャート: 判断 678"/>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680" name="フローチャート: 判断 679"/>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681" name="フローチャート: 判断 680"/>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164846</xdr:rowOff>
    </xdr:from>
    <xdr:to>
      <xdr:col>116</xdr:col>
      <xdr:colOff>114300</xdr:colOff>
      <xdr:row>86</xdr:row>
      <xdr:rowOff>94996</xdr:rowOff>
    </xdr:to>
    <xdr:sp macro="" textlink="">
      <xdr:nvSpPr>
        <xdr:cNvPr id="687" name="楕円 686"/>
        <xdr:cNvSpPr/>
      </xdr:nvSpPr>
      <xdr:spPr>
        <a:xfrm>
          <a:off x="22110700" y="147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105935</xdr:rowOff>
    </xdr:from>
    <xdr:ext cx="469744" cy="259045"/>
    <xdr:sp macro="" textlink="">
      <xdr:nvSpPr>
        <xdr:cNvPr id="688" name="【消防施設】&#10;一人当たり面積該当値テキスト"/>
        <xdr:cNvSpPr txBox="1"/>
      </xdr:nvSpPr>
      <xdr:spPr>
        <a:xfrm>
          <a:off x="22199600"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164846</xdr:rowOff>
    </xdr:from>
    <xdr:to>
      <xdr:col>112</xdr:col>
      <xdr:colOff>38100</xdr:colOff>
      <xdr:row>86</xdr:row>
      <xdr:rowOff>94996</xdr:rowOff>
    </xdr:to>
    <xdr:sp macro="" textlink="">
      <xdr:nvSpPr>
        <xdr:cNvPr id="689" name="楕円 688"/>
        <xdr:cNvSpPr/>
      </xdr:nvSpPr>
      <xdr:spPr>
        <a:xfrm>
          <a:off x="21272500" y="147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44196</xdr:rowOff>
    </xdr:from>
    <xdr:to>
      <xdr:col>116</xdr:col>
      <xdr:colOff>63500</xdr:colOff>
      <xdr:row>86</xdr:row>
      <xdr:rowOff>44196</xdr:rowOff>
    </xdr:to>
    <xdr:cxnSp macro="">
      <xdr:nvCxnSpPr>
        <xdr:cNvPr id="690" name="直線コネクタ 689"/>
        <xdr:cNvCxnSpPr/>
      </xdr:nvCxnSpPr>
      <xdr:spPr>
        <a:xfrm>
          <a:off x="21323300" y="14788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167132</xdr:rowOff>
    </xdr:from>
    <xdr:to>
      <xdr:col>107</xdr:col>
      <xdr:colOff>101600</xdr:colOff>
      <xdr:row>86</xdr:row>
      <xdr:rowOff>97282</xdr:rowOff>
    </xdr:to>
    <xdr:sp macro="" textlink="">
      <xdr:nvSpPr>
        <xdr:cNvPr id="691" name="楕円 690"/>
        <xdr:cNvSpPr/>
      </xdr:nvSpPr>
      <xdr:spPr>
        <a:xfrm>
          <a:off x="20383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44196</xdr:rowOff>
    </xdr:from>
    <xdr:to>
      <xdr:col>111</xdr:col>
      <xdr:colOff>177800</xdr:colOff>
      <xdr:row>86</xdr:row>
      <xdr:rowOff>46482</xdr:rowOff>
    </xdr:to>
    <xdr:cxnSp macro="">
      <xdr:nvCxnSpPr>
        <xdr:cNvPr id="692" name="直線コネクタ 691"/>
        <xdr:cNvCxnSpPr/>
      </xdr:nvCxnSpPr>
      <xdr:spPr>
        <a:xfrm flipV="1">
          <a:off x="20434300" y="147888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34544</xdr:rowOff>
    </xdr:from>
    <xdr:to>
      <xdr:col>102</xdr:col>
      <xdr:colOff>165100</xdr:colOff>
      <xdr:row>86</xdr:row>
      <xdr:rowOff>136144</xdr:rowOff>
    </xdr:to>
    <xdr:sp macro="" textlink="">
      <xdr:nvSpPr>
        <xdr:cNvPr id="693" name="楕円 692"/>
        <xdr:cNvSpPr/>
      </xdr:nvSpPr>
      <xdr:spPr>
        <a:xfrm>
          <a:off x="19494500" y="14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46482</xdr:rowOff>
    </xdr:from>
    <xdr:to>
      <xdr:col>107</xdr:col>
      <xdr:colOff>50800</xdr:colOff>
      <xdr:row>86</xdr:row>
      <xdr:rowOff>85344</xdr:rowOff>
    </xdr:to>
    <xdr:cxnSp macro="">
      <xdr:nvCxnSpPr>
        <xdr:cNvPr id="694" name="直線コネクタ 693"/>
        <xdr:cNvCxnSpPr/>
      </xdr:nvCxnSpPr>
      <xdr:spPr>
        <a:xfrm flipV="1">
          <a:off x="19545300" y="147911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695"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696"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697" name="n_3aveValue【消防施設】&#10;一人当たり面積"/>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698" name="n_4aveValue【消防施設】&#10;一人当たり面積"/>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86123</xdr:rowOff>
    </xdr:from>
    <xdr:ext cx="469744" cy="259045"/>
    <xdr:sp macro="" textlink="">
      <xdr:nvSpPr>
        <xdr:cNvPr id="699" name="n_1mainValue【消防施設】&#10;一人当たり面積"/>
        <xdr:cNvSpPr txBox="1"/>
      </xdr:nvSpPr>
      <xdr:spPr>
        <a:xfrm>
          <a:off x="21075727"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88409</xdr:rowOff>
    </xdr:from>
    <xdr:ext cx="469744" cy="259045"/>
    <xdr:sp macro="" textlink="">
      <xdr:nvSpPr>
        <xdr:cNvPr id="700" name="n_2mainValue【消防施設】&#10;一人当たり面積"/>
        <xdr:cNvSpPr txBox="1"/>
      </xdr:nvSpPr>
      <xdr:spPr>
        <a:xfrm>
          <a:off x="201994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127271</xdr:rowOff>
    </xdr:from>
    <xdr:ext cx="469744" cy="259045"/>
    <xdr:sp macro="" textlink="">
      <xdr:nvSpPr>
        <xdr:cNvPr id="701" name="n_3mainValue【消防施設】&#10;一人当たり面積"/>
        <xdr:cNvSpPr txBox="1"/>
      </xdr:nvSpPr>
      <xdr:spPr>
        <a:xfrm>
          <a:off x="19310427" y="1487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4" name="テキスト ボックス 71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4" name="テキスト ボックス 72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727" name="直線コネクタ 726"/>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28"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29" name="直線コネクタ 728"/>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30"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31" name="直線コネクタ 730"/>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32"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33" name="フローチャート: 判断 732"/>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34" name="フローチャート: 判断 733"/>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735" name="フローチャート: 判断 734"/>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36" name="フローチャート: 判断 735"/>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37" name="フローチャート: 判断 736"/>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169092</xdr:rowOff>
    </xdr:from>
    <xdr:to>
      <xdr:col>85</xdr:col>
      <xdr:colOff>177800</xdr:colOff>
      <xdr:row>100</xdr:row>
      <xdr:rowOff>99242</xdr:rowOff>
    </xdr:to>
    <xdr:sp macro="" textlink="">
      <xdr:nvSpPr>
        <xdr:cNvPr id="743" name="楕円 742"/>
        <xdr:cNvSpPr/>
      </xdr:nvSpPr>
      <xdr:spPr>
        <a:xfrm>
          <a:off x="162687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122119</xdr:rowOff>
    </xdr:from>
    <xdr:ext cx="340478" cy="259045"/>
    <xdr:sp macro="" textlink="">
      <xdr:nvSpPr>
        <xdr:cNvPr id="744" name="【庁舎】&#10;有形固定資産減価償却率該当値テキスト"/>
        <xdr:cNvSpPr txBox="1"/>
      </xdr:nvSpPr>
      <xdr:spPr>
        <a:xfrm>
          <a:off x="16357600" y="17095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98879</xdr:rowOff>
    </xdr:from>
    <xdr:to>
      <xdr:col>81</xdr:col>
      <xdr:colOff>101600</xdr:colOff>
      <xdr:row>102</xdr:row>
      <xdr:rowOff>29029</xdr:rowOff>
    </xdr:to>
    <xdr:sp macro="" textlink="">
      <xdr:nvSpPr>
        <xdr:cNvPr id="745" name="楕円 744"/>
        <xdr:cNvSpPr/>
      </xdr:nvSpPr>
      <xdr:spPr>
        <a:xfrm>
          <a:off x="15430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48442</xdr:rowOff>
    </xdr:from>
    <xdr:to>
      <xdr:col>85</xdr:col>
      <xdr:colOff>127000</xdr:colOff>
      <xdr:row>101</xdr:row>
      <xdr:rowOff>149679</xdr:rowOff>
    </xdr:to>
    <xdr:cxnSp macro="">
      <xdr:nvCxnSpPr>
        <xdr:cNvPr id="746" name="直線コネクタ 745"/>
        <xdr:cNvCxnSpPr/>
      </xdr:nvCxnSpPr>
      <xdr:spPr>
        <a:xfrm flipV="1">
          <a:off x="15481300" y="17193442"/>
          <a:ext cx="838200" cy="2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47" name="楕円 746"/>
        <xdr:cNvSpPr/>
      </xdr:nvSpPr>
      <xdr:spPr>
        <a:xfrm>
          <a:off x="14541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149679</xdr:rowOff>
    </xdr:from>
    <xdr:to>
      <xdr:col>81</xdr:col>
      <xdr:colOff>50800</xdr:colOff>
      <xdr:row>104</xdr:row>
      <xdr:rowOff>162742</xdr:rowOff>
    </xdr:to>
    <xdr:cxnSp macro="">
      <xdr:nvCxnSpPr>
        <xdr:cNvPr id="748" name="直線コネクタ 747"/>
        <xdr:cNvCxnSpPr/>
      </xdr:nvCxnSpPr>
      <xdr:spPr>
        <a:xfrm flipV="1">
          <a:off x="14592300" y="17466129"/>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49" name="楕円 748"/>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104</xdr:row>
      <xdr:rowOff>162742</xdr:rowOff>
    </xdr:to>
    <xdr:cxnSp macro="">
      <xdr:nvCxnSpPr>
        <xdr:cNvPr id="750" name="直線コネクタ 749"/>
        <xdr:cNvCxnSpPr/>
      </xdr:nvCxnSpPr>
      <xdr:spPr>
        <a:xfrm>
          <a:off x="13703300" y="1797558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33219</xdr:rowOff>
    </xdr:from>
    <xdr:ext cx="405111" cy="259045"/>
    <xdr:sp macro="" textlink="">
      <xdr:nvSpPr>
        <xdr:cNvPr id="751" name="n_1aveValue【庁舎】&#10;有形固定資産減価償却率"/>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85470</xdr:rowOff>
    </xdr:from>
    <xdr:ext cx="405111" cy="259045"/>
    <xdr:sp macro="" textlink="">
      <xdr:nvSpPr>
        <xdr:cNvPr id="752" name="n_2aveValue【庁舎】&#10;有形固定資産減価償却率"/>
        <xdr:cNvSpPr txBox="1"/>
      </xdr:nvSpPr>
      <xdr:spPr>
        <a:xfrm>
          <a:off x="14389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53"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5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45556</xdr:rowOff>
    </xdr:from>
    <xdr:ext cx="405111" cy="259045"/>
    <xdr:sp macro="" textlink="">
      <xdr:nvSpPr>
        <xdr:cNvPr id="755" name="n_1mainValue【庁舎】&#10;有形固定資産減価償却率"/>
        <xdr:cNvSpPr txBox="1"/>
      </xdr:nvSpPr>
      <xdr:spPr>
        <a:xfrm>
          <a:off x="152660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756" name="n_2main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757" name="n_3main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8" name="直線コネクタ 7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9" name="テキスト ボックス 7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0" name="直線コネクタ 7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1" name="テキスト ボックス 7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2" name="直線コネクタ 7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3" name="テキスト ボックス 7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4" name="直線コネクタ 7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5" name="テキスト ボックス 7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6" name="直線コネクタ 7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7" name="テキスト ボックス 7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8" name="直線コネクタ 7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9" name="テキスト ボックス 7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783" name="直線コネクタ 782"/>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784"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785" name="直線コネクタ 784"/>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786"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787" name="直線コネクタ 786"/>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788"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89" name="フローチャート: 判断 788"/>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90" name="フローチャート: 判断 789"/>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791" name="フローチャート: 判断 790"/>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92" name="フローチャート: 判断 791"/>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793" name="フローチャート: 判断 792"/>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43362</xdr:rowOff>
    </xdr:from>
    <xdr:to>
      <xdr:col>116</xdr:col>
      <xdr:colOff>114300</xdr:colOff>
      <xdr:row>105</xdr:row>
      <xdr:rowOff>144962</xdr:rowOff>
    </xdr:to>
    <xdr:sp macro="" textlink="">
      <xdr:nvSpPr>
        <xdr:cNvPr id="799" name="楕円 798"/>
        <xdr:cNvSpPr/>
      </xdr:nvSpPr>
      <xdr:spPr>
        <a:xfrm>
          <a:off x="22110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66239</xdr:rowOff>
    </xdr:from>
    <xdr:ext cx="469744" cy="259045"/>
    <xdr:sp macro="" textlink="">
      <xdr:nvSpPr>
        <xdr:cNvPr id="800" name="【庁舎】&#10;一人当たり面積該当値テキスト"/>
        <xdr:cNvSpPr txBox="1"/>
      </xdr:nvSpPr>
      <xdr:spPr>
        <a:xfrm>
          <a:off x="22199600" y="1789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169092</xdr:rowOff>
    </xdr:from>
    <xdr:to>
      <xdr:col>112</xdr:col>
      <xdr:colOff>38100</xdr:colOff>
      <xdr:row>104</xdr:row>
      <xdr:rowOff>99242</xdr:rowOff>
    </xdr:to>
    <xdr:sp macro="" textlink="">
      <xdr:nvSpPr>
        <xdr:cNvPr id="801" name="楕円 800"/>
        <xdr:cNvSpPr/>
      </xdr:nvSpPr>
      <xdr:spPr>
        <a:xfrm>
          <a:off x="21272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48442</xdr:rowOff>
    </xdr:from>
    <xdr:to>
      <xdr:col>116</xdr:col>
      <xdr:colOff>63500</xdr:colOff>
      <xdr:row>105</xdr:row>
      <xdr:rowOff>94162</xdr:rowOff>
    </xdr:to>
    <xdr:cxnSp macro="">
      <xdr:nvCxnSpPr>
        <xdr:cNvPr id="802" name="直線コネクタ 801"/>
        <xdr:cNvCxnSpPr/>
      </xdr:nvCxnSpPr>
      <xdr:spPr>
        <a:xfrm>
          <a:off x="21323300" y="1787924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803" name="楕円 802"/>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48442</xdr:rowOff>
    </xdr:from>
    <xdr:to>
      <xdr:col>111</xdr:col>
      <xdr:colOff>177800</xdr:colOff>
      <xdr:row>107</xdr:row>
      <xdr:rowOff>15784</xdr:rowOff>
    </xdr:to>
    <xdr:cxnSp macro="">
      <xdr:nvCxnSpPr>
        <xdr:cNvPr id="804" name="直線コネクタ 803"/>
        <xdr:cNvCxnSpPr/>
      </xdr:nvCxnSpPr>
      <xdr:spPr>
        <a:xfrm flipV="1">
          <a:off x="20434300" y="17879242"/>
          <a:ext cx="889000" cy="4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141332</xdr:rowOff>
    </xdr:from>
    <xdr:to>
      <xdr:col>102</xdr:col>
      <xdr:colOff>165100</xdr:colOff>
      <xdr:row>107</xdr:row>
      <xdr:rowOff>71482</xdr:rowOff>
    </xdr:to>
    <xdr:sp macro="" textlink="">
      <xdr:nvSpPr>
        <xdr:cNvPr id="805" name="楕円 804"/>
        <xdr:cNvSpPr/>
      </xdr:nvSpPr>
      <xdr:spPr>
        <a:xfrm>
          <a:off x="19494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20682</xdr:rowOff>
    </xdr:to>
    <xdr:cxnSp macro="">
      <xdr:nvCxnSpPr>
        <xdr:cNvPr id="806" name="直線コネクタ 805"/>
        <xdr:cNvCxnSpPr/>
      </xdr:nvCxnSpPr>
      <xdr:spPr>
        <a:xfrm flipV="1">
          <a:off x="19545300" y="1836093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07" name="n_1ave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808"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09"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810" name="n_4aveValue【庁舎】&#10;一人当たり面積"/>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115769</xdr:rowOff>
    </xdr:from>
    <xdr:ext cx="469744" cy="259045"/>
    <xdr:sp macro="" textlink="">
      <xdr:nvSpPr>
        <xdr:cNvPr id="811" name="n_1mainValue【庁舎】&#10;一人当たり面積"/>
        <xdr:cNvSpPr txBox="1"/>
      </xdr:nvSpPr>
      <xdr:spPr>
        <a:xfrm>
          <a:off x="21075727" y="1760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57711</xdr:rowOff>
    </xdr:from>
    <xdr:ext cx="469744" cy="259045"/>
    <xdr:sp macro="" textlink="">
      <xdr:nvSpPr>
        <xdr:cNvPr id="812" name="n_2mainValue【庁舎】&#10;一人当たり面積"/>
        <xdr:cNvSpPr txBox="1"/>
      </xdr:nvSpPr>
      <xdr:spPr>
        <a:xfrm>
          <a:off x="20199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62609</xdr:rowOff>
    </xdr:from>
    <xdr:ext cx="469744" cy="259045"/>
    <xdr:sp macro="" textlink="">
      <xdr:nvSpPr>
        <xdr:cNvPr id="813" name="n_3mainValue【庁舎】&#10;一人当たり面積"/>
        <xdr:cNvSpPr txBox="1"/>
      </xdr:nvSpPr>
      <xdr:spPr>
        <a:xfrm>
          <a:off x="19310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令和２年度に策定した個別施設計画に則って，</a:t>
          </a:r>
          <a:r>
            <a:rPr kumimoji="1" lang="ja-JP" altLang="en-US" sz="1100">
              <a:solidFill>
                <a:sysClr val="windowText" lastClr="000000"/>
              </a:solidFill>
              <a:effectLst/>
              <a:latin typeface="+mn-lt"/>
              <a:ea typeface="+mn-ea"/>
              <a:cs typeface="+mn-cs"/>
            </a:rPr>
            <a:t>令和３年度</a:t>
          </a:r>
          <a:r>
            <a:rPr kumimoji="1" lang="ja-JP" altLang="ja-JP" sz="1100">
              <a:solidFill>
                <a:sysClr val="windowText" lastClr="000000"/>
              </a:solidFill>
              <a:effectLst/>
              <a:latin typeface="+mn-lt"/>
              <a:ea typeface="+mn-ea"/>
              <a:cs typeface="+mn-cs"/>
            </a:rPr>
            <a:t>は公共施設等総合管理計画に見直しに着手している。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有形固定資産減価償却率が県平均を上回っている施設については，優先的に更新を反映させる必要がある。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庁舎は名瀬の旧庁舎解体，市民会館は大規模改修で有形固定資産減価償却率が大きく下がった。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保健センターは福祉関係との複合施設が検討されている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43,267
43,123
308.33
36,153,979
35,337,826
640,474
16,840,841
42,934,284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財政力指数（</a:t>
          </a:r>
          <a:r>
            <a:rPr lang="en-US" altLang="ja-JP" sz="1100">
              <a:solidFill>
                <a:schemeClr val="dk1"/>
              </a:solidFill>
              <a:effectLst/>
              <a:latin typeface="+mn-lt"/>
              <a:ea typeface="+mn-ea"/>
              <a:cs typeface="+mn-cs"/>
            </a:rPr>
            <a:t>0.27</a:t>
          </a:r>
          <a:r>
            <a:rPr lang="ja-JP" altLang="ja-JP" sz="1100">
              <a:solidFill>
                <a:schemeClr val="dk1"/>
              </a:solidFill>
              <a:effectLst/>
              <a:latin typeface="+mn-lt"/>
              <a:ea typeface="+mn-ea"/>
              <a:cs typeface="+mn-cs"/>
            </a:rPr>
            <a:t>）は昨年度決算と変わらないが，人口減少，高齢化や地域の産業低迷により財政基盤が弱く，依然として類似団体平均を大きく下回っている。今後とも，自主財源の確保に努めるため，地域経済の活性化を図る施策を展開しつつ，定員適正化計画に沿った職員数の適正化や，徹底した経費削減に取り組み，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76399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経常収支比率（</a:t>
          </a:r>
          <a:r>
            <a:rPr kumimoji="1" lang="en-US" altLang="ja-JP" sz="1100">
              <a:solidFill>
                <a:schemeClr val="dk1"/>
              </a:solidFill>
              <a:effectLst/>
              <a:latin typeface="+mn-lt"/>
              <a:ea typeface="+mn-ea"/>
              <a:cs typeface="+mn-cs"/>
            </a:rPr>
            <a:t>93.6</a:t>
          </a:r>
          <a:r>
            <a:rPr kumimoji="1" lang="ja-JP" altLang="ja-JP" sz="1100">
              <a:solidFill>
                <a:schemeClr val="dk1"/>
              </a:solidFill>
              <a:effectLst/>
              <a:latin typeface="+mn-lt"/>
              <a:ea typeface="+mn-ea"/>
              <a:cs typeface="+mn-cs"/>
            </a:rPr>
            <a:t>％）は昨年度決算と比較すると，歳入においては地方交付税が減少し，歳出においても扶助費が増加したことなどにより，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増加したものの，類似団体平均を下回っている。今後とも，自主財源の確保に努めるため，地域経済の活性化を図る施策を展開しつつ，定員適正化計画に沿った職員数の適正化，起債枠の遵守による公債費の抑制等により，経常収支比率の改善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52494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05440"/>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55033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054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138006</xdr:rowOff>
    </xdr:from>
    <xdr:to>
      <xdr:col>15</xdr:col>
      <xdr:colOff>82550</xdr:colOff>
      <xdr:row>61</xdr:row>
      <xdr:rowOff>55033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4250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41487</xdr:rowOff>
    </xdr:from>
    <xdr:to>
      <xdr:col>11</xdr:col>
      <xdr:colOff>31750</xdr:colOff>
      <xdr:row>60</xdr:row>
      <xdr:rowOff>138006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284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171044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4233</xdr:rowOff>
    </xdr:from>
    <xdr:to>
      <xdr:col>15</xdr:col>
      <xdr:colOff>133350</xdr:colOff>
      <xdr:row>61</xdr:row>
      <xdr:rowOff>105833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116010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87206</xdr:rowOff>
    </xdr:from>
    <xdr:to>
      <xdr:col>11</xdr:col>
      <xdr:colOff>82550</xdr:colOff>
      <xdr:row>61</xdr:row>
      <xdr:rowOff>17356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27533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決算額は昨年度と比較すると，新庁舎の稼働に伴う管理費の伸びなどによって物件費が増えており，類似団体平均を上回っている。今後とも，公共施設の維持管理を含めて，積極的に指定管理者制度・民間委託を活用し，コストの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142745</xdr:rowOff>
    </xdr:from>
    <xdr:to>
      <xdr:col>23</xdr:col>
      <xdr:colOff>133350</xdr:colOff>
      <xdr:row>81</xdr:row>
      <xdr:rowOff>165540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30195"/>
          <a:ext cx="8382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138900</xdr:rowOff>
    </xdr:from>
    <xdr:to>
      <xdr:col>19</xdr:col>
      <xdr:colOff>133350</xdr:colOff>
      <xdr:row>81</xdr:row>
      <xdr:rowOff>142745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26350"/>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31199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4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99174</xdr:rowOff>
    </xdr:from>
    <xdr:to>
      <xdr:col>15</xdr:col>
      <xdr:colOff>82550</xdr:colOff>
      <xdr:row>81</xdr:row>
      <xdr:rowOff>138900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86624"/>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99174</xdr:rowOff>
    </xdr:from>
    <xdr:to>
      <xdr:col>11</xdr:col>
      <xdr:colOff>31750</xdr:colOff>
      <xdr:row>81</xdr:row>
      <xdr:rowOff>132956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9866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139822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114740</xdr:rowOff>
    </xdr:from>
    <xdr:to>
      <xdr:col>23</xdr:col>
      <xdr:colOff>184150</xdr:colOff>
      <xdr:row>82</xdr:row>
      <xdr:rowOff>44890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86817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7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91945</xdr:rowOff>
    </xdr:from>
    <xdr:to>
      <xdr:col>19</xdr:col>
      <xdr:colOff>184150</xdr:colOff>
      <xdr:row>82</xdr:row>
      <xdr:rowOff>22095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6872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06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88100</xdr:rowOff>
    </xdr:from>
    <xdr:to>
      <xdr:col>15</xdr:col>
      <xdr:colOff>133350</xdr:colOff>
      <xdr:row>82</xdr:row>
      <xdr:rowOff>18250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3027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6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48374</xdr:rowOff>
    </xdr:from>
    <xdr:to>
      <xdr:col>11</xdr:col>
      <xdr:colOff>82550</xdr:colOff>
      <xdr:row>81</xdr:row>
      <xdr:rowOff>149974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3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160151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0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82156</xdr:rowOff>
    </xdr:from>
    <xdr:to>
      <xdr:col>7</xdr:col>
      <xdr:colOff>31750</xdr:colOff>
      <xdr:row>82</xdr:row>
      <xdr:rowOff>12306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6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168533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5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ラスパイレス指数は，奄美市の職員構成の変動により前年度と比べて</a:t>
          </a:r>
          <a:r>
            <a:rPr kumimoji="1" lang="en-US" altLang="ja-JP" sz="1100">
              <a:latin typeface="+mn-ea"/>
              <a:ea typeface="+mn-ea"/>
            </a:rPr>
            <a:t>0.1</a:t>
          </a:r>
          <a:r>
            <a:rPr kumimoji="1" lang="ja-JP" altLang="en-US" sz="1100">
              <a:latin typeface="+mn-ea"/>
              <a:ea typeface="+mn-ea"/>
            </a:rPr>
            <a:t>ポイント減少した。</a:t>
          </a:r>
        </a:p>
        <a:p>
          <a:r>
            <a:rPr kumimoji="1" lang="ja-JP" altLang="en-US" sz="1100">
              <a:latin typeface="+mn-ea"/>
              <a:ea typeface="+mn-ea"/>
            </a:rPr>
            <a:t>　引き続き年齢別職員構成の適正化と総人件費の縮減に努める。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109361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49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109361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843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149578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843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149578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17232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1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144938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4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131532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は，名瀬地区，住用地区，笠利地区において総合支所方式を採用していることや，生活保護事務従事職員，空港管理事務所職員等を配置していることにより，類似団体平均を上回っている。今後とも，より効果的・効率的な行政サービスを提供するため，公共施設及び事務事業における指定管理者制度の導入や民間委託を積極的に推進し，より適切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166963</xdr:rowOff>
    </xdr:from>
    <xdr:to>
      <xdr:col>81</xdr:col>
      <xdr:colOff>44450</xdr:colOff>
      <xdr:row>61</xdr:row>
      <xdr:rowOff>4360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53963"/>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45821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1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156506</xdr:rowOff>
    </xdr:from>
    <xdr:to>
      <xdr:col>77</xdr:col>
      <xdr:colOff>44450</xdr:colOff>
      <xdr:row>60</xdr:row>
      <xdr:rowOff>166963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4350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156506</xdr:rowOff>
    </xdr:from>
    <xdr:to>
      <xdr:col>72</xdr:col>
      <xdr:colOff>203200</xdr:colOff>
      <xdr:row>60</xdr:row>
      <xdr:rowOff>157311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4350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146855</xdr:rowOff>
    </xdr:from>
    <xdr:to>
      <xdr:col>68</xdr:col>
      <xdr:colOff>152400</xdr:colOff>
      <xdr:row>60</xdr:row>
      <xdr:rowOff>157311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33855"/>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133833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125010</xdr:rowOff>
    </xdr:from>
    <xdr:to>
      <xdr:col>81</xdr:col>
      <xdr:colOff>95250</xdr:colOff>
      <xdr:row>61</xdr:row>
      <xdr:rowOff>55160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97087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8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116163</xdr:rowOff>
    </xdr:from>
    <xdr:to>
      <xdr:col>77</xdr:col>
      <xdr:colOff>95250</xdr:colOff>
      <xdr:row>61</xdr:row>
      <xdr:rowOff>46313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31090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8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105706</xdr:rowOff>
    </xdr:from>
    <xdr:to>
      <xdr:col>73</xdr:col>
      <xdr:colOff>44450</xdr:colOff>
      <xdr:row>61</xdr:row>
      <xdr:rowOff>35856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20633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7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106511</xdr:rowOff>
    </xdr:from>
    <xdr:to>
      <xdr:col>68</xdr:col>
      <xdr:colOff>203200</xdr:colOff>
      <xdr:row>61</xdr:row>
      <xdr:rowOff>36661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21438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7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96055</xdr:rowOff>
    </xdr:from>
    <xdr:to>
      <xdr:col>64</xdr:col>
      <xdr:colOff>152400</xdr:colOff>
      <xdr:row>61</xdr:row>
      <xdr:rowOff>26205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10982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6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実質公債費比率は，庁舎整備事業など大型事業による地方債の元金償還が開始となり公債費が増加したことで，前年度と比べて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ポイント高くなり，類似団体平均を上回った。</a:t>
          </a:r>
          <a:endParaRPr lang="ja-JP" altLang="ja-JP" sz="1400">
            <a:effectLst/>
          </a:endParaRPr>
        </a:p>
        <a:p>
          <a:r>
            <a:rPr kumimoji="1" lang="ja-JP" altLang="ja-JP" sz="1100">
              <a:solidFill>
                <a:schemeClr val="dk1"/>
              </a:solidFill>
              <a:effectLst/>
              <a:latin typeface="+mn-lt"/>
              <a:ea typeface="+mn-ea"/>
              <a:cs typeface="+mn-cs"/>
            </a:rPr>
            <a:t>　引き続き，起債枠の上限を堅持することで公債費の縮減に努めていく。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148590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587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129286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4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119634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148590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将来負担比率は前年度と比較して</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ポイント減少したものの，類似団体平均を上回っている状況である。減少の主な要因は，基金の増加及び普通交付税への算入見込額が増加したことによるものである。また公共施設の老朽化に伴う更新時期により，今後数年間は大規模なハード事業が続く見込みであるが，その後は起債枠の上限を堅持し，地方債現在高の縮減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20391</xdr:rowOff>
    </xdr:from>
    <xdr:to>
      <xdr:col>81</xdr:col>
      <xdr:colOff>44450</xdr:colOff>
      <xdr:row>18</xdr:row>
      <xdr:rowOff>110349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935041"/>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111989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68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146403</xdr:rowOff>
    </xdr:from>
    <xdr:to>
      <xdr:col>77</xdr:col>
      <xdr:colOff>44450</xdr:colOff>
      <xdr:row>18</xdr:row>
      <xdr:rowOff>110349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061053"/>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146403</xdr:rowOff>
    </xdr:from>
    <xdr:to>
      <xdr:col>72</xdr:col>
      <xdr:colOff>203200</xdr:colOff>
      <xdr:row>17</xdr:row>
      <xdr:rowOff>151765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061053"/>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1623</xdr:rowOff>
    </xdr:from>
    <xdr:to>
      <xdr:col>68</xdr:col>
      <xdr:colOff>152400</xdr:colOff>
      <xdr:row>17</xdr:row>
      <xdr:rowOff>151765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916273"/>
          <a:ext cx="8890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47924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9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141041</xdr:rowOff>
    </xdr:from>
    <xdr:to>
      <xdr:col>81</xdr:col>
      <xdr:colOff>95250</xdr:colOff>
      <xdr:row>17</xdr:row>
      <xdr:rowOff>71191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8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113118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85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59549</xdr:rowOff>
    </xdr:from>
    <xdr:to>
      <xdr:col>77</xdr:col>
      <xdr:colOff>95250</xdr:colOff>
      <xdr:row>18</xdr:row>
      <xdr:rowOff>161149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145926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32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95603</xdr:rowOff>
    </xdr:from>
    <xdr:to>
      <xdr:col>73</xdr:col>
      <xdr:colOff>44450</xdr:colOff>
      <xdr:row>18</xdr:row>
      <xdr:rowOff>25753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0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10530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09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100965</xdr:rowOff>
    </xdr:from>
    <xdr:to>
      <xdr:col>68</xdr:col>
      <xdr:colOff>203200</xdr:colOff>
      <xdr:row>18</xdr:row>
      <xdr:rowOff>31115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15892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122273</xdr:rowOff>
    </xdr:from>
    <xdr:to>
      <xdr:col>64</xdr:col>
      <xdr:colOff>152400</xdr:colOff>
      <xdr:row>17</xdr:row>
      <xdr:rowOff>52423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62600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63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43,267
43,123
308.33
36,153,979
35,337,826
640,474
16,840,841
42,934,284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人件費については，給料，退職手当等の影響により，前年度決算と比べて</a:t>
          </a:r>
          <a:r>
            <a:rPr kumimoji="1" lang="en-US" altLang="ja-JP" sz="1100">
              <a:solidFill>
                <a:schemeClr val="dk1"/>
              </a:solidFill>
              <a:effectLst/>
              <a:latin typeface="+mn-lt"/>
              <a:ea typeface="+mn-ea"/>
              <a:cs typeface="+mn-cs"/>
            </a:rPr>
            <a:t>222,034</a:t>
          </a:r>
          <a:r>
            <a:rPr kumimoji="1" lang="ja-JP" altLang="ja-JP" sz="1100">
              <a:solidFill>
                <a:schemeClr val="dk1"/>
              </a:solidFill>
              <a:effectLst/>
              <a:latin typeface="+mn-lt"/>
              <a:ea typeface="+mn-ea"/>
              <a:cs typeface="+mn-cs"/>
            </a:rPr>
            <a:t>千円減少したこともあり，経常収支比率も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ポイント低くなり，類似団体平均を下回っている。今後とも，定員適正化計画に基づき，本市において適正な職員数を維持し，総人件費の抑制に努める。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4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34</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7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156210</xdr:rowOff>
    </xdr:from>
    <xdr:to>
      <xdr:col>20</xdr:col>
      <xdr:colOff>38100</xdr:colOff>
      <xdr:row>34</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物件費に係る経常収支比率は，前年度より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ポイント減少となっており，類似団体平均を下回っている。減少の主な要因は，物件費に充当した一般財源が減少したことによるものである。</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引き続き，本市において，平成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年度から実施している経常経費抑制策を継続し，各種経費の縮減に努める。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14</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57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111760</xdr:rowOff>
    </xdr:from>
    <xdr:to>
      <xdr:col>73</xdr:col>
      <xdr:colOff>180975</xdr:colOff>
      <xdr:row>14</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8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60960</xdr:rowOff>
    </xdr:from>
    <xdr:to>
      <xdr:col>69</xdr:col>
      <xdr:colOff>142875</xdr:colOff>
      <xdr:row>14</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扶助費については，前年度決算と比べて</a:t>
          </a:r>
          <a:r>
            <a:rPr kumimoji="1" lang="en-US" altLang="ja-JP" sz="1100">
              <a:solidFill>
                <a:schemeClr val="dk1"/>
              </a:solidFill>
              <a:effectLst/>
              <a:latin typeface="+mn-lt"/>
              <a:ea typeface="+mn-ea"/>
              <a:cs typeface="+mn-cs"/>
            </a:rPr>
            <a:t>455,644</a:t>
          </a:r>
          <a:r>
            <a:rPr kumimoji="1" lang="ja-JP" altLang="ja-JP" sz="1100">
              <a:solidFill>
                <a:schemeClr val="dk1"/>
              </a:solidFill>
              <a:effectLst/>
              <a:latin typeface="+mn-lt"/>
              <a:ea typeface="+mn-ea"/>
              <a:cs typeface="+mn-cs"/>
            </a:rPr>
            <a:t>千円の増加となり，経常収支比率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の増加となり</a:t>
          </a:r>
          <a:r>
            <a:rPr kumimoji="1" lang="ja-JP" altLang="ja-JP" sz="1100">
              <a:solidFill>
                <a:schemeClr val="dk1"/>
              </a:solidFill>
              <a:effectLst/>
              <a:latin typeface="+mn-lt"/>
              <a:ea typeface="+mn-ea"/>
              <a:cs typeface="+mn-cs"/>
            </a:rPr>
            <a:t>，類似団体平均を上回っている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。その要因は，生活保護費受給率が全国的にみても高く，また，介護給付等事業費（対前年比＋</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百万円）がサービス利用者増により，年々増加傾向にあるためである。今後とも，制度の適正な運用に努める。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165862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7110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88155</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10414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071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163576</xdr:rowOff>
    </xdr:from>
    <xdr:to>
      <xdr:col>15</xdr:col>
      <xdr:colOff>98425</xdr:colOff>
      <xdr:row>59</xdr:row>
      <xdr:rowOff>10414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1076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163576</xdr:rowOff>
    </xdr:from>
    <xdr:to>
      <xdr:col>11</xdr:col>
      <xdr:colOff>9525</xdr:colOff>
      <xdr:row>58</xdr:row>
      <xdr:rowOff>163576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107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110253</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115062</xdr:rowOff>
    </xdr:from>
    <xdr:to>
      <xdr:col>24</xdr:col>
      <xdr:colOff>76200</xdr:colOff>
      <xdr:row>60</xdr:row>
      <xdr:rowOff>45212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87139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0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131064</xdr:rowOff>
    </xdr:from>
    <xdr:to>
      <xdr:col>15</xdr:col>
      <xdr:colOff>149225</xdr:colOff>
      <xdr:row>59</xdr:row>
      <xdr:rowOff>61214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45991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112776</xdr:rowOff>
    </xdr:from>
    <xdr:to>
      <xdr:col>11</xdr:col>
      <xdr:colOff>60325</xdr:colOff>
      <xdr:row>59</xdr:row>
      <xdr:rowOff>42926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27703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112776</xdr:rowOff>
    </xdr:from>
    <xdr:to>
      <xdr:col>6</xdr:col>
      <xdr:colOff>171450</xdr:colOff>
      <xdr:row>59</xdr:row>
      <xdr:rowOff>42926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27703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その他に係る経常収支比率は，前年度決算より</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ポイント増</a:t>
          </a:r>
          <a:r>
            <a:rPr kumimoji="1" lang="ja-JP" altLang="ja-JP" sz="1100">
              <a:solidFill>
                <a:schemeClr val="dk1"/>
              </a:solidFill>
              <a:effectLst/>
              <a:latin typeface="+mn-lt"/>
              <a:ea typeface="+mn-ea"/>
              <a:cs typeface="+mn-cs"/>
            </a:rPr>
            <a:t>となっているが，類似団体平均を下回っている。</a:t>
          </a:r>
          <a:r>
            <a:rPr kumimoji="1" lang="ja-JP" altLang="ja-JP" sz="1100">
              <a:solidFill>
                <a:sysClr val="windowText" lastClr="000000"/>
              </a:solidFill>
              <a:effectLst/>
              <a:latin typeface="+mn-lt"/>
              <a:ea typeface="+mn-ea"/>
              <a:cs typeface="+mn-cs"/>
            </a:rPr>
            <a:t>この増加の要因は，</a:t>
          </a:r>
          <a:r>
            <a:rPr kumimoji="1" lang="ja-JP" altLang="en-US" sz="1100">
              <a:solidFill>
                <a:sysClr val="windowText" lastClr="000000"/>
              </a:solidFill>
              <a:effectLst/>
              <a:latin typeface="+mn-lt"/>
              <a:ea typeface="+mn-ea"/>
              <a:cs typeface="+mn-cs"/>
            </a:rPr>
            <a:t>維持補修費，投資及び出資金，</a:t>
          </a:r>
          <a:r>
            <a:rPr kumimoji="1" lang="ja-JP" altLang="ja-JP" sz="1100">
              <a:solidFill>
                <a:sysClr val="windowText" lastClr="000000"/>
              </a:solidFill>
              <a:effectLst/>
              <a:latin typeface="+mn-lt"/>
              <a:ea typeface="+mn-ea"/>
              <a:cs typeface="+mn-cs"/>
            </a:rPr>
            <a:t>繰出金において，経常経費に充当した一般財源が増加したことによるものである。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今後とも，各特別会計の事業の見直し等を含めて経費の節減に努め，繰出金の減少に努める。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39370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7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5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ポイント減となっており，類似団体平均を下回っている。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今後とも，補助金等交付について見直しや廃止を含めた評価を行っていく方針である。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74422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0523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78994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78994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公債費については，庁舎建設事業の償還開始などにより，前年度と比べて</a:t>
          </a:r>
          <a:r>
            <a:rPr kumimoji="1" lang="en-US" altLang="ja-JP" sz="1100">
              <a:solidFill>
                <a:schemeClr val="dk1"/>
              </a:solidFill>
              <a:effectLst/>
              <a:latin typeface="+mn-lt"/>
              <a:ea typeface="+mn-ea"/>
              <a:cs typeface="+mn-cs"/>
            </a:rPr>
            <a:t>69,205</a:t>
          </a:r>
          <a:r>
            <a:rPr kumimoji="1" lang="ja-JP" altLang="ja-JP" sz="1100">
              <a:solidFill>
                <a:schemeClr val="dk1"/>
              </a:solidFill>
              <a:effectLst/>
              <a:latin typeface="+mn-lt"/>
              <a:ea typeface="+mn-ea"/>
              <a:cs typeface="+mn-cs"/>
            </a:rPr>
            <a:t>千円増え，経常収支比率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ポイント高くなっており，類似団体平均を上回っている。引き続き，大規模な事業が続くため，公債費は増加する見込みであるが，起債枠を考慮した実施計画に沿って事業を進め，健全な財政運営に努める。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104139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454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54627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41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43180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35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公債費以外の経常収支比率は，類似団体平均，全国平均及び県平均を下回っているが，前年度より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ポイント増加している。</a:t>
          </a:r>
          <a:r>
            <a:rPr kumimoji="1" lang="ja-JP" altLang="ja-JP" sz="1100">
              <a:solidFill>
                <a:sysClr val="windowText" lastClr="000000"/>
              </a:solidFill>
              <a:effectLst/>
              <a:latin typeface="+mn-lt"/>
              <a:ea typeface="+mn-ea"/>
              <a:cs typeface="+mn-cs"/>
            </a:rPr>
            <a:t>この主な要因は，扶助費に充当した一般財源が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したことによるものである。</a:t>
          </a:r>
          <a:r>
            <a:rPr kumimoji="1" lang="en-US"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今後とも，制度の適切な運用や各種経費の縮減に取り組み，健全な財政運営に努める。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53848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971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75</xdr:row>
      <xdr:rowOff>165863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971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75</xdr:row>
      <xdr:rowOff>165863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75</xdr:row>
      <xdr:rowOff>133858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56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158259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128073</xdr:rowOff>
    </xdr:from>
    <xdr:to>
      <xdr:col>29</xdr:col>
      <xdr:colOff>127000</xdr:colOff>
      <xdr:row>16</xdr:row>
      <xdr:rowOff>131301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18898"/>
          <a:ext cx="647700" cy="3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30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130386</xdr:rowOff>
    </xdr:from>
    <xdr:to>
      <xdr:col>26</xdr:col>
      <xdr:colOff>50800</xdr:colOff>
      <xdr:row>16</xdr:row>
      <xdr:rowOff>131301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921211"/>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91760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5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130386</xdr:rowOff>
    </xdr:from>
    <xdr:to>
      <xdr:col>22</xdr:col>
      <xdr:colOff>114300</xdr:colOff>
      <xdr:row>17</xdr:row>
      <xdr:rowOff>11958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21211"/>
          <a:ext cx="698500" cy="5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96245</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148309</xdr:rowOff>
    </xdr:from>
    <xdr:to>
      <xdr:col>18</xdr:col>
      <xdr:colOff>177800</xdr:colOff>
      <xdr:row>17</xdr:row>
      <xdr:rowOff>11958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939134"/>
          <a:ext cx="698500" cy="3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108438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77273</xdr:rowOff>
    </xdr:from>
    <xdr:to>
      <xdr:col>29</xdr:col>
      <xdr:colOff>177800</xdr:colOff>
      <xdr:row>17</xdr:row>
      <xdr:rowOff>7423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6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93800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80501</xdr:rowOff>
    </xdr:from>
    <xdr:to>
      <xdr:col>26</xdr:col>
      <xdr:colOff>101600</xdr:colOff>
      <xdr:row>17</xdr:row>
      <xdr:rowOff>10651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71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20828</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4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79586</xdr:rowOff>
    </xdr:from>
    <xdr:to>
      <xdr:col>22</xdr:col>
      <xdr:colOff>165100</xdr:colOff>
      <xdr:row>17</xdr:row>
      <xdr:rowOff>9736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7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19913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3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132608</xdr:rowOff>
    </xdr:from>
    <xdr:to>
      <xdr:col>19</xdr:col>
      <xdr:colOff>38100</xdr:colOff>
      <xdr:row>17</xdr:row>
      <xdr:rowOff>62758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2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72935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9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97509</xdr:rowOff>
    </xdr:from>
    <xdr:to>
      <xdr:col>15</xdr:col>
      <xdr:colOff>101600</xdr:colOff>
      <xdr:row>17</xdr:row>
      <xdr:rowOff>27659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8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37836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5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173389</xdr:rowOff>
    </xdr:from>
    <xdr:to>
      <xdr:col>29</xdr:col>
      <xdr:colOff>127000</xdr:colOff>
      <xdr:row>35</xdr:row>
      <xdr:rowOff>194470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83739"/>
          <a:ext cx="647700" cy="21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233084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43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193833</xdr:rowOff>
    </xdr:from>
    <xdr:to>
      <xdr:col>26</xdr:col>
      <xdr:colOff>50800</xdr:colOff>
      <xdr:row>35</xdr:row>
      <xdr:rowOff>194470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04183"/>
          <a:ext cx="698500" cy="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193833</xdr:rowOff>
    </xdr:from>
    <xdr:to>
      <xdr:col>22</xdr:col>
      <xdr:colOff>114300</xdr:colOff>
      <xdr:row>35</xdr:row>
      <xdr:rowOff>205084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04183"/>
          <a:ext cx="698500" cy="11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205084</xdr:rowOff>
    </xdr:from>
    <xdr:to>
      <xdr:col>18</xdr:col>
      <xdr:colOff>177800</xdr:colOff>
      <xdr:row>35</xdr:row>
      <xdr:rowOff>216088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15434"/>
          <a:ext cx="698500" cy="11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122589</xdr:rowOff>
    </xdr:from>
    <xdr:to>
      <xdr:col>29</xdr:col>
      <xdr:colOff>177800</xdr:colOff>
      <xdr:row>35</xdr:row>
      <xdr:rowOff>224189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3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310566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143670</xdr:rowOff>
    </xdr:from>
    <xdr:to>
      <xdr:col>26</xdr:col>
      <xdr:colOff>101600</xdr:colOff>
      <xdr:row>35</xdr:row>
      <xdr:rowOff>245270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5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255447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2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143033</xdr:rowOff>
    </xdr:from>
    <xdr:to>
      <xdr:col>22</xdr:col>
      <xdr:colOff>165100</xdr:colOff>
      <xdr:row>35</xdr:row>
      <xdr:rowOff>244633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5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254810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2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154284</xdr:rowOff>
    </xdr:from>
    <xdr:to>
      <xdr:col>19</xdr:col>
      <xdr:colOff>38100</xdr:colOff>
      <xdr:row>35</xdr:row>
      <xdr:rowOff>255884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64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266061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3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165288</xdr:rowOff>
    </xdr:from>
    <xdr:to>
      <xdr:col>15</xdr:col>
      <xdr:colOff>101600</xdr:colOff>
      <xdr:row>35</xdr:row>
      <xdr:rowOff>266888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7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277065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4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43,267
43,123
308.33
36,153,979
35,337,826
640,474
16,840,841
42,934,284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27334</xdr:rowOff>
    </xdr:from>
    <xdr:to>
      <xdr:col>24</xdr:col>
      <xdr:colOff>63500</xdr:colOff>
      <xdr:row>36</xdr:row>
      <xdr:rowOff>29158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199534"/>
          <a:ext cx="8382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17550</xdr:rowOff>
    </xdr:from>
    <xdr:to>
      <xdr:col>19</xdr:col>
      <xdr:colOff>177800</xdr:colOff>
      <xdr:row>36</xdr:row>
      <xdr:rowOff>27334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189750"/>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17550</xdr:rowOff>
    </xdr:from>
    <xdr:to>
      <xdr:col>15</xdr:col>
      <xdr:colOff>50800</xdr:colOff>
      <xdr:row>36</xdr:row>
      <xdr:rowOff>27846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89750"/>
          <a:ext cx="8890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15442</xdr:rowOff>
    </xdr:from>
    <xdr:to>
      <xdr:col>10</xdr:col>
      <xdr:colOff>114300</xdr:colOff>
      <xdr:row>36</xdr:row>
      <xdr:rowOff>27846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87642"/>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146034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167129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149808</xdr:rowOff>
    </xdr:from>
    <xdr:to>
      <xdr:col>24</xdr:col>
      <xdr:colOff>114300</xdr:colOff>
      <xdr:row>36</xdr:row>
      <xdr:rowOff>79958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1235</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00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147984</xdr:rowOff>
    </xdr:from>
    <xdr:to>
      <xdr:col>20</xdr:col>
      <xdr:colOff>38100</xdr:colOff>
      <xdr:row>36</xdr:row>
      <xdr:rowOff>78134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94661</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138200</xdr:rowOff>
    </xdr:from>
    <xdr:to>
      <xdr:col>15</xdr:col>
      <xdr:colOff>101600</xdr:colOff>
      <xdr:row>36</xdr:row>
      <xdr:rowOff>68350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84877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1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148496</xdr:rowOff>
    </xdr:from>
    <xdr:to>
      <xdr:col>10</xdr:col>
      <xdr:colOff>165100</xdr:colOff>
      <xdr:row>36</xdr:row>
      <xdr:rowOff>78646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95173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136092</xdr:rowOff>
    </xdr:from>
    <xdr:to>
      <xdr:col>6</xdr:col>
      <xdr:colOff>38100</xdr:colOff>
      <xdr:row>36</xdr:row>
      <xdr:rowOff>66242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82769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39922</xdr:rowOff>
    </xdr:from>
    <xdr:to>
      <xdr:col>24</xdr:col>
      <xdr:colOff>63500</xdr:colOff>
      <xdr:row>57</xdr:row>
      <xdr:rowOff>75801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12572"/>
          <a:ext cx="838200" cy="3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75801</xdr:rowOff>
    </xdr:from>
    <xdr:to>
      <xdr:col>19</xdr:col>
      <xdr:colOff>177800</xdr:colOff>
      <xdr:row>57</xdr:row>
      <xdr:rowOff>106738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48451"/>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106738</xdr:rowOff>
    </xdr:from>
    <xdr:to>
      <xdr:col>15</xdr:col>
      <xdr:colOff>50800</xdr:colOff>
      <xdr:row>58</xdr:row>
      <xdr:rowOff>20665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79388"/>
          <a:ext cx="889000" cy="8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123937</xdr:rowOff>
    </xdr:from>
    <xdr:to>
      <xdr:col>10</xdr:col>
      <xdr:colOff>114300</xdr:colOff>
      <xdr:row>58</xdr:row>
      <xdr:rowOff>20665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96587"/>
          <a:ext cx="889000" cy="6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160572</xdr:rowOff>
    </xdr:from>
    <xdr:to>
      <xdr:col>24</xdr:col>
      <xdr:colOff>114300</xdr:colOff>
      <xdr:row>57</xdr:row>
      <xdr:rowOff>90722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138999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4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25001</xdr:rowOff>
    </xdr:from>
    <xdr:to>
      <xdr:col>20</xdr:col>
      <xdr:colOff>38100</xdr:colOff>
      <xdr:row>57</xdr:row>
      <xdr:rowOff>126601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117728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55938</xdr:rowOff>
    </xdr:from>
    <xdr:to>
      <xdr:col>15</xdr:col>
      <xdr:colOff>101600</xdr:colOff>
      <xdr:row>57</xdr:row>
      <xdr:rowOff>157538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148665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2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141315</xdr:rowOff>
    </xdr:from>
    <xdr:to>
      <xdr:col>10</xdr:col>
      <xdr:colOff>165100</xdr:colOff>
      <xdr:row>58</xdr:row>
      <xdr:rowOff>71465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62592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0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73137</xdr:rowOff>
    </xdr:from>
    <xdr:to>
      <xdr:col>6</xdr:col>
      <xdr:colOff>38100</xdr:colOff>
      <xdr:row>58</xdr:row>
      <xdr:rowOff>3287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165864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164312</xdr:rowOff>
    </xdr:from>
    <xdr:to>
      <xdr:col>24</xdr:col>
      <xdr:colOff>63500</xdr:colOff>
      <xdr:row>78</xdr:row>
      <xdr:rowOff>52146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65962"/>
          <a:ext cx="8382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52146</xdr:rowOff>
    </xdr:from>
    <xdr:to>
      <xdr:col>19</xdr:col>
      <xdr:colOff>177800</xdr:colOff>
      <xdr:row>78</xdr:row>
      <xdr:rowOff>53747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2524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31686</xdr:rowOff>
    </xdr:from>
    <xdr:to>
      <xdr:col>15</xdr:col>
      <xdr:colOff>50800</xdr:colOff>
      <xdr:row>78</xdr:row>
      <xdr:rowOff>53747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04786"/>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31686</xdr:rowOff>
    </xdr:from>
    <xdr:to>
      <xdr:col>10</xdr:col>
      <xdr:colOff>114300</xdr:colOff>
      <xdr:row>78</xdr:row>
      <xdr:rowOff>39954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04786"/>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113512</xdr:rowOff>
    </xdr:from>
    <xdr:to>
      <xdr:col>24</xdr:col>
      <xdr:colOff>114300</xdr:colOff>
      <xdr:row>78</xdr:row>
      <xdr:rowOff>43662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91939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1346</xdr:rowOff>
    </xdr:from>
    <xdr:to>
      <xdr:col>20</xdr:col>
      <xdr:colOff>38100</xdr:colOff>
      <xdr:row>78</xdr:row>
      <xdr:rowOff>102946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94073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6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2947</xdr:rowOff>
    </xdr:from>
    <xdr:to>
      <xdr:col>15</xdr:col>
      <xdr:colOff>101600</xdr:colOff>
      <xdr:row>78</xdr:row>
      <xdr:rowOff>104547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95674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6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152336</xdr:rowOff>
    </xdr:from>
    <xdr:to>
      <xdr:col>10</xdr:col>
      <xdr:colOff>165100</xdr:colOff>
      <xdr:row>78</xdr:row>
      <xdr:rowOff>82486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73613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4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160604</xdr:rowOff>
    </xdr:from>
    <xdr:to>
      <xdr:col>6</xdr:col>
      <xdr:colOff>38100</xdr:colOff>
      <xdr:row>78</xdr:row>
      <xdr:rowOff>90754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81881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5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61511</xdr:rowOff>
    </xdr:from>
    <xdr:to>
      <xdr:col>24</xdr:col>
      <xdr:colOff>63500</xdr:colOff>
      <xdr:row>91</xdr:row>
      <xdr:rowOff>143594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663461"/>
          <a:ext cx="838200" cy="8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9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143594</xdr:rowOff>
    </xdr:from>
    <xdr:to>
      <xdr:col>19</xdr:col>
      <xdr:colOff>177800</xdr:colOff>
      <xdr:row>91</xdr:row>
      <xdr:rowOff>154040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745544"/>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108658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154040</xdr:rowOff>
    </xdr:from>
    <xdr:to>
      <xdr:col>15</xdr:col>
      <xdr:colOff>50800</xdr:colOff>
      <xdr:row>92</xdr:row>
      <xdr:rowOff>13810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755990"/>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113206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13810</xdr:rowOff>
    </xdr:from>
    <xdr:to>
      <xdr:col>10</xdr:col>
      <xdr:colOff>114300</xdr:colOff>
      <xdr:row>92</xdr:row>
      <xdr:rowOff>93805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787210"/>
          <a:ext cx="889000" cy="7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117268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9210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10711</xdr:rowOff>
    </xdr:from>
    <xdr:to>
      <xdr:col>24</xdr:col>
      <xdr:colOff>114300</xdr:colOff>
      <xdr:row>91</xdr:row>
      <xdr:rowOff>112311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6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135188</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56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92794</xdr:rowOff>
    </xdr:from>
    <xdr:to>
      <xdr:col>20</xdr:col>
      <xdr:colOff>38100</xdr:colOff>
      <xdr:row>92</xdr:row>
      <xdr:rowOff>22944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69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39471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46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103240</xdr:rowOff>
    </xdr:from>
    <xdr:to>
      <xdr:col>15</xdr:col>
      <xdr:colOff>101600</xdr:colOff>
      <xdr:row>92</xdr:row>
      <xdr:rowOff>33390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7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49917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48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134460</xdr:rowOff>
    </xdr:from>
    <xdr:to>
      <xdr:col>10</xdr:col>
      <xdr:colOff>165100</xdr:colOff>
      <xdr:row>92</xdr:row>
      <xdr:rowOff>64610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7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81137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51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43005</xdr:rowOff>
    </xdr:from>
    <xdr:to>
      <xdr:col>6</xdr:col>
      <xdr:colOff>38100</xdr:colOff>
      <xdr:row>92</xdr:row>
      <xdr:rowOff>144605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8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161132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59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101852</xdr:rowOff>
    </xdr:from>
    <xdr:to>
      <xdr:col>55</xdr:col>
      <xdr:colOff>0</xdr:colOff>
      <xdr:row>36</xdr:row>
      <xdr:rowOff>142062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74052"/>
          <a:ext cx="838200" cy="4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134717</xdr:rowOff>
    </xdr:from>
    <xdr:to>
      <xdr:col>50</xdr:col>
      <xdr:colOff>114300</xdr:colOff>
      <xdr:row>36</xdr:row>
      <xdr:rowOff>142062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06917"/>
          <a:ext cx="8890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116223</xdr:rowOff>
    </xdr:from>
    <xdr:to>
      <xdr:col>45</xdr:col>
      <xdr:colOff>177800</xdr:colOff>
      <xdr:row>36</xdr:row>
      <xdr:rowOff>134717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88423"/>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22051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116223</xdr:rowOff>
    </xdr:from>
    <xdr:to>
      <xdr:col>41</xdr:col>
      <xdr:colOff>50800</xdr:colOff>
      <xdr:row>36</xdr:row>
      <xdr:rowOff>141879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88423"/>
          <a:ext cx="889000" cy="2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51052</xdr:rowOff>
    </xdr:from>
    <xdr:to>
      <xdr:col>55</xdr:col>
      <xdr:colOff>50800</xdr:colOff>
      <xdr:row>36</xdr:row>
      <xdr:rowOff>152652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29479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91262</xdr:rowOff>
    </xdr:from>
    <xdr:to>
      <xdr:col>50</xdr:col>
      <xdr:colOff>165100</xdr:colOff>
      <xdr:row>37</xdr:row>
      <xdr:rowOff>21412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12539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5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83917</xdr:rowOff>
    </xdr:from>
    <xdr:to>
      <xdr:col>46</xdr:col>
      <xdr:colOff>38100</xdr:colOff>
      <xdr:row>37</xdr:row>
      <xdr:rowOff>14067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5194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65423</xdr:rowOff>
    </xdr:from>
    <xdr:to>
      <xdr:col>41</xdr:col>
      <xdr:colOff>101600</xdr:colOff>
      <xdr:row>36</xdr:row>
      <xdr:rowOff>167023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0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91079</xdr:rowOff>
    </xdr:from>
    <xdr:to>
      <xdr:col>36</xdr:col>
      <xdr:colOff>165100</xdr:colOff>
      <xdr:row>37</xdr:row>
      <xdr:rowOff>21229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12356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21368</xdr:rowOff>
    </xdr:from>
    <xdr:to>
      <xdr:col>55</xdr:col>
      <xdr:colOff>0</xdr:colOff>
      <xdr:row>55</xdr:row>
      <xdr:rowOff>13220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279668"/>
          <a:ext cx="838200" cy="16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21368</xdr:rowOff>
    </xdr:from>
    <xdr:to>
      <xdr:col>50</xdr:col>
      <xdr:colOff>114300</xdr:colOff>
      <xdr:row>55</xdr:row>
      <xdr:rowOff>145790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279668"/>
          <a:ext cx="889000" cy="29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55532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145790</xdr:rowOff>
    </xdr:from>
    <xdr:to>
      <xdr:col>45</xdr:col>
      <xdr:colOff>177800</xdr:colOff>
      <xdr:row>56</xdr:row>
      <xdr:rowOff>77242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75540"/>
          <a:ext cx="889000" cy="10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20893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73506</xdr:rowOff>
    </xdr:from>
    <xdr:to>
      <xdr:col>41</xdr:col>
      <xdr:colOff>50800</xdr:colOff>
      <xdr:row>56</xdr:row>
      <xdr:rowOff>77242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674706"/>
          <a:ext cx="8890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61717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133870</xdr:rowOff>
    </xdr:from>
    <xdr:to>
      <xdr:col>55</xdr:col>
      <xdr:colOff>50800</xdr:colOff>
      <xdr:row>55</xdr:row>
      <xdr:rowOff>64020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156747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24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142018</xdr:rowOff>
    </xdr:from>
    <xdr:to>
      <xdr:col>50</xdr:col>
      <xdr:colOff>165100</xdr:colOff>
      <xdr:row>54</xdr:row>
      <xdr:rowOff>72168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2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88695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00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94990</xdr:rowOff>
    </xdr:from>
    <xdr:to>
      <xdr:col>46</xdr:col>
      <xdr:colOff>38100</xdr:colOff>
      <xdr:row>56</xdr:row>
      <xdr:rowOff>25140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41667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26442</xdr:rowOff>
    </xdr:from>
    <xdr:to>
      <xdr:col>41</xdr:col>
      <xdr:colOff>101600</xdr:colOff>
      <xdr:row>56</xdr:row>
      <xdr:rowOff>128042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2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144569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40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22706</xdr:rowOff>
    </xdr:from>
    <xdr:to>
      <xdr:col>36</xdr:col>
      <xdr:colOff>165100</xdr:colOff>
      <xdr:row>56</xdr:row>
      <xdr:rowOff>124306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140833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39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37821</xdr:rowOff>
    </xdr:from>
    <xdr:to>
      <xdr:col>55</xdr:col>
      <xdr:colOff>0</xdr:colOff>
      <xdr:row>78</xdr:row>
      <xdr:rowOff>12179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039321"/>
          <a:ext cx="838200" cy="134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37821</xdr:rowOff>
    </xdr:from>
    <xdr:to>
      <xdr:col>50</xdr:col>
      <xdr:colOff>114300</xdr:colOff>
      <xdr:row>74</xdr:row>
      <xdr:rowOff>165164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039321"/>
          <a:ext cx="889000" cy="8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78897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165164</xdr:rowOff>
    </xdr:from>
    <xdr:to>
      <xdr:col>45</xdr:col>
      <xdr:colOff>177800</xdr:colOff>
      <xdr:row>77</xdr:row>
      <xdr:rowOff>86233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852464"/>
          <a:ext cx="889000" cy="43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44417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78384</xdr:rowOff>
    </xdr:from>
    <xdr:to>
      <xdr:col>41</xdr:col>
      <xdr:colOff>50800</xdr:colOff>
      <xdr:row>77</xdr:row>
      <xdr:rowOff>86233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594234"/>
          <a:ext cx="889000" cy="69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82148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68597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132829</xdr:rowOff>
    </xdr:from>
    <xdr:to>
      <xdr:col>55</xdr:col>
      <xdr:colOff>50800</xdr:colOff>
      <xdr:row>78</xdr:row>
      <xdr:rowOff>62979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111256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1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158471</xdr:rowOff>
    </xdr:from>
    <xdr:to>
      <xdr:col>50</xdr:col>
      <xdr:colOff>165100</xdr:colOff>
      <xdr:row>70</xdr:row>
      <xdr:rowOff>88621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19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105148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176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114364</xdr:rowOff>
    </xdr:from>
    <xdr:to>
      <xdr:col>46</xdr:col>
      <xdr:colOff>38100</xdr:colOff>
      <xdr:row>75</xdr:row>
      <xdr:rowOff>44514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8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61041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57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35433</xdr:rowOff>
    </xdr:from>
    <xdr:to>
      <xdr:col>41</xdr:col>
      <xdr:colOff>101600</xdr:colOff>
      <xdr:row>77</xdr:row>
      <xdr:rowOff>137033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3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153560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1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27584</xdr:rowOff>
    </xdr:from>
    <xdr:to>
      <xdr:col>36</xdr:col>
      <xdr:colOff>165100</xdr:colOff>
      <xdr:row>73</xdr:row>
      <xdr:rowOff>129184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5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145711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31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90145</xdr:rowOff>
    </xdr:from>
    <xdr:to>
      <xdr:col>55</xdr:col>
      <xdr:colOff>0</xdr:colOff>
      <xdr:row>95</xdr:row>
      <xdr:rowOff>150050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5520645"/>
          <a:ext cx="838200" cy="91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28388</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1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150050</xdr:rowOff>
    </xdr:from>
    <xdr:to>
      <xdr:col>50</xdr:col>
      <xdr:colOff>114300</xdr:colOff>
      <xdr:row>95</xdr:row>
      <xdr:rowOff>168111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437800"/>
          <a:ext cx="889000" cy="1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61422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54318</xdr:rowOff>
    </xdr:from>
    <xdr:to>
      <xdr:col>45</xdr:col>
      <xdr:colOff>177800</xdr:colOff>
      <xdr:row>95</xdr:row>
      <xdr:rowOff>168111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342068"/>
          <a:ext cx="889000" cy="1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54318</xdr:rowOff>
    </xdr:from>
    <xdr:to>
      <xdr:col>41</xdr:col>
      <xdr:colOff>50800</xdr:colOff>
      <xdr:row>98</xdr:row>
      <xdr:rowOff>161328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342068"/>
          <a:ext cx="889000" cy="6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39345</xdr:rowOff>
    </xdr:from>
    <xdr:to>
      <xdr:col>55</xdr:col>
      <xdr:colOff>50800</xdr:colOff>
      <xdr:row>90</xdr:row>
      <xdr:rowOff>140945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4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125722</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38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99250</xdr:rowOff>
    </xdr:from>
    <xdr:to>
      <xdr:col>50</xdr:col>
      <xdr:colOff>165100</xdr:colOff>
      <xdr:row>96</xdr:row>
      <xdr:rowOff>29400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45927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1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117311</xdr:rowOff>
    </xdr:from>
    <xdr:to>
      <xdr:col>46</xdr:col>
      <xdr:colOff>38100</xdr:colOff>
      <xdr:row>96</xdr:row>
      <xdr:rowOff>47461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38588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4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3518</xdr:rowOff>
    </xdr:from>
    <xdr:to>
      <xdr:col>41</xdr:col>
      <xdr:colOff>101600</xdr:colOff>
      <xdr:row>95</xdr:row>
      <xdr:rowOff>105118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2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121645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0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110528</xdr:rowOff>
    </xdr:from>
    <xdr:to>
      <xdr:col>36</xdr:col>
      <xdr:colOff>165100</xdr:colOff>
      <xdr:row>99</xdr:row>
      <xdr:rowOff>40678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31805</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700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149278</xdr:rowOff>
    </xdr:from>
    <xdr:to>
      <xdr:col>85</xdr:col>
      <xdr:colOff>127000</xdr:colOff>
      <xdr:row>37</xdr:row>
      <xdr:rowOff>138831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150028"/>
          <a:ext cx="838200" cy="33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149278</xdr:rowOff>
    </xdr:from>
    <xdr:to>
      <xdr:col>81</xdr:col>
      <xdr:colOff>50800</xdr:colOff>
      <xdr:row>37</xdr:row>
      <xdr:rowOff>65268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150028"/>
          <a:ext cx="889000" cy="25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41312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55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65268</xdr:rowOff>
    </xdr:from>
    <xdr:to>
      <xdr:col>76</xdr:col>
      <xdr:colOff>114300</xdr:colOff>
      <xdr:row>38</xdr:row>
      <xdr:rowOff>68103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08918"/>
          <a:ext cx="889000" cy="1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120728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68103</xdr:rowOff>
    </xdr:from>
    <xdr:to>
      <xdr:col>71</xdr:col>
      <xdr:colOff>177800</xdr:colOff>
      <xdr:row>38</xdr:row>
      <xdr:rowOff>82253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83203"/>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88031</xdr:rowOff>
    </xdr:from>
    <xdr:to>
      <xdr:col>85</xdr:col>
      <xdr:colOff>177800</xdr:colOff>
      <xdr:row>38</xdr:row>
      <xdr:rowOff>18182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316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66458</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98478</xdr:rowOff>
    </xdr:from>
    <xdr:to>
      <xdr:col>81</xdr:col>
      <xdr:colOff>101600</xdr:colOff>
      <xdr:row>36</xdr:row>
      <xdr:rowOff>28628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0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45155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14468</xdr:rowOff>
    </xdr:from>
    <xdr:to>
      <xdr:col>76</xdr:col>
      <xdr:colOff>165100</xdr:colOff>
      <xdr:row>37</xdr:row>
      <xdr:rowOff>116068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132595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17303</xdr:rowOff>
    </xdr:from>
    <xdr:to>
      <xdr:col>72</xdr:col>
      <xdr:colOff>38100</xdr:colOff>
      <xdr:row>38</xdr:row>
      <xdr:rowOff>118903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110030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2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31453</xdr:rowOff>
    </xdr:from>
    <xdr:to>
      <xdr:col>67</xdr:col>
      <xdr:colOff>101600</xdr:colOff>
      <xdr:row>38</xdr:row>
      <xdr:rowOff>133053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124180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3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79331</xdr:rowOff>
    </xdr:from>
    <xdr:to>
      <xdr:col>85</xdr:col>
      <xdr:colOff>127000</xdr:colOff>
      <xdr:row>74</xdr:row>
      <xdr:rowOff>95571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766631"/>
          <a:ext cx="838200" cy="1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1195</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1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95571</xdr:rowOff>
    </xdr:from>
    <xdr:to>
      <xdr:col>81</xdr:col>
      <xdr:colOff>50800</xdr:colOff>
      <xdr:row>74</xdr:row>
      <xdr:rowOff>128022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782871"/>
          <a:ext cx="889000" cy="3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128022</xdr:rowOff>
    </xdr:from>
    <xdr:to>
      <xdr:col>76</xdr:col>
      <xdr:colOff>114300</xdr:colOff>
      <xdr:row>74</xdr:row>
      <xdr:rowOff>154112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815322"/>
          <a:ext cx="889000" cy="2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117494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4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154112</xdr:rowOff>
    </xdr:from>
    <xdr:to>
      <xdr:col>71</xdr:col>
      <xdr:colOff>177800</xdr:colOff>
      <xdr:row>74</xdr:row>
      <xdr:rowOff>166275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841412"/>
          <a:ext cx="889000" cy="1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123058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4872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28531</xdr:rowOff>
    </xdr:from>
    <xdr:to>
      <xdr:col>85</xdr:col>
      <xdr:colOff>177800</xdr:colOff>
      <xdr:row>74</xdr:row>
      <xdr:rowOff>130131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7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51408</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5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44771</xdr:rowOff>
    </xdr:from>
    <xdr:to>
      <xdr:col>81</xdr:col>
      <xdr:colOff>101600</xdr:colOff>
      <xdr:row>74</xdr:row>
      <xdr:rowOff>146371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73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162898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5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77222</xdr:rowOff>
    </xdr:from>
    <xdr:to>
      <xdr:col>76</xdr:col>
      <xdr:colOff>165100</xdr:colOff>
      <xdr:row>75</xdr:row>
      <xdr:rowOff>7372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7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23899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53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103312</xdr:rowOff>
    </xdr:from>
    <xdr:to>
      <xdr:col>72</xdr:col>
      <xdr:colOff>38100</xdr:colOff>
      <xdr:row>75</xdr:row>
      <xdr:rowOff>33462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7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49989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5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115475</xdr:rowOff>
    </xdr:from>
    <xdr:to>
      <xdr:col>67</xdr:col>
      <xdr:colOff>101600</xdr:colOff>
      <xdr:row>75</xdr:row>
      <xdr:rowOff>45625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62152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5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126189</xdr:rowOff>
    </xdr:from>
    <xdr:to>
      <xdr:col>85</xdr:col>
      <xdr:colOff>127000</xdr:colOff>
      <xdr:row>97</xdr:row>
      <xdr:rowOff>140827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756839"/>
          <a:ext cx="8382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152396</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8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140827</xdr:rowOff>
    </xdr:from>
    <xdr:to>
      <xdr:col>81</xdr:col>
      <xdr:colOff>50800</xdr:colOff>
      <xdr:row>97</xdr:row>
      <xdr:rowOff>160229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71477"/>
          <a:ext cx="8890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116682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9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77963</xdr:rowOff>
    </xdr:from>
    <xdr:to>
      <xdr:col>76</xdr:col>
      <xdr:colOff>114300</xdr:colOff>
      <xdr:row>97</xdr:row>
      <xdr:rowOff>160229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08613"/>
          <a:ext cx="889000" cy="8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77963</xdr:rowOff>
    </xdr:from>
    <xdr:to>
      <xdr:col>71</xdr:col>
      <xdr:colOff>177800</xdr:colOff>
      <xdr:row>97</xdr:row>
      <xdr:rowOff>148561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08613"/>
          <a:ext cx="889000" cy="7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127723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154233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75389</xdr:rowOff>
    </xdr:from>
    <xdr:to>
      <xdr:col>85</xdr:col>
      <xdr:colOff>177800</xdr:colOff>
      <xdr:row>98</xdr:row>
      <xdr:rowOff>5539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98266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5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90027</xdr:rowOff>
    </xdr:from>
    <xdr:to>
      <xdr:col>81</xdr:col>
      <xdr:colOff>101600</xdr:colOff>
      <xdr:row>98</xdr:row>
      <xdr:rowOff>20177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36704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4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109429</xdr:rowOff>
    </xdr:from>
    <xdr:to>
      <xdr:col>76</xdr:col>
      <xdr:colOff>165100</xdr:colOff>
      <xdr:row>98</xdr:row>
      <xdr:rowOff>39579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4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56106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5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27163</xdr:rowOff>
    </xdr:from>
    <xdr:to>
      <xdr:col>72</xdr:col>
      <xdr:colOff>38100</xdr:colOff>
      <xdr:row>97</xdr:row>
      <xdr:rowOff>128763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145290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3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97761</xdr:rowOff>
    </xdr:from>
    <xdr:to>
      <xdr:col>67</xdr:col>
      <xdr:colOff>101600</xdr:colOff>
      <xdr:row>98</xdr:row>
      <xdr:rowOff>27911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44438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5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145111</xdr:rowOff>
    </xdr:from>
    <xdr:to>
      <xdr:col>116</xdr:col>
      <xdr:colOff>63500</xdr:colOff>
      <xdr:row>38</xdr:row>
      <xdr:rowOff>147892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660211"/>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97828</xdr:rowOff>
    </xdr:from>
    <xdr:to>
      <xdr:col>111</xdr:col>
      <xdr:colOff>177800</xdr:colOff>
      <xdr:row>38</xdr:row>
      <xdr:rowOff>147892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270028"/>
          <a:ext cx="889000" cy="3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97828</xdr:rowOff>
    </xdr:from>
    <xdr:to>
      <xdr:col>107</xdr:col>
      <xdr:colOff>50800</xdr:colOff>
      <xdr:row>37</xdr:row>
      <xdr:rowOff>108382</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270028"/>
          <a:ext cx="889000" cy="18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120896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108382</xdr:rowOff>
    </xdr:from>
    <xdr:to>
      <xdr:col>102</xdr:col>
      <xdr:colOff>114300</xdr:colOff>
      <xdr:row>37</xdr:row>
      <xdr:rowOff>169113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452032"/>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138193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152137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94311</xdr:rowOff>
    </xdr:from>
    <xdr:to>
      <xdr:col>116</xdr:col>
      <xdr:colOff>114300</xdr:colOff>
      <xdr:row>39</xdr:row>
      <xdr:rowOff>24461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17988</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3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97092</xdr:rowOff>
    </xdr:from>
    <xdr:to>
      <xdr:col>112</xdr:col>
      <xdr:colOff>38100</xdr:colOff>
      <xdr:row>39</xdr:row>
      <xdr:rowOff>27242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18369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67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47028</xdr:rowOff>
    </xdr:from>
    <xdr:to>
      <xdr:col>107</xdr:col>
      <xdr:colOff>101600</xdr:colOff>
      <xdr:row>36</xdr:row>
      <xdr:rowOff>148628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2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165155</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67111" y="59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57582</xdr:rowOff>
    </xdr:from>
    <xdr:to>
      <xdr:col>102</xdr:col>
      <xdr:colOff>165100</xdr:colOff>
      <xdr:row>37</xdr:row>
      <xdr:rowOff>159182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4259</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61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118313</xdr:rowOff>
    </xdr:from>
    <xdr:to>
      <xdr:col>98</xdr:col>
      <xdr:colOff>38100</xdr:colOff>
      <xdr:row>38</xdr:row>
      <xdr:rowOff>48464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4619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64990</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2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50448</xdr:rowOff>
    </xdr:from>
    <xdr:to>
      <xdr:col>116</xdr:col>
      <xdr:colOff>63500</xdr:colOff>
      <xdr:row>59</xdr:row>
      <xdr:rowOff>52669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10165998"/>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171279</xdr:rowOff>
    </xdr:from>
    <xdr:to>
      <xdr:col>111</xdr:col>
      <xdr:colOff>177800</xdr:colOff>
      <xdr:row>59</xdr:row>
      <xdr:rowOff>50448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9943929"/>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171279</xdr:rowOff>
    </xdr:from>
    <xdr:to>
      <xdr:col>107</xdr:col>
      <xdr:colOff>50800</xdr:colOff>
      <xdr:row>58</xdr:row>
      <xdr:rowOff>146166</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9545300" y="9943929"/>
          <a:ext cx="889000" cy="1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129115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146166</xdr:rowOff>
    </xdr:from>
    <xdr:to>
      <xdr:col>102</xdr:col>
      <xdr:colOff>114300</xdr:colOff>
      <xdr:row>59</xdr:row>
      <xdr:rowOff>47313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8656300" y="10090266"/>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1869</xdr:rowOff>
    </xdr:from>
    <xdr:to>
      <xdr:col>116</xdr:col>
      <xdr:colOff>114300</xdr:colOff>
      <xdr:row>59</xdr:row>
      <xdr:rowOff>103469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101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88246</xdr:rowOff>
    </xdr:from>
    <xdr:ext cx="469744"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1003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171098</xdr:rowOff>
    </xdr:from>
    <xdr:to>
      <xdr:col>112</xdr:col>
      <xdr:colOff>38100</xdr:colOff>
      <xdr:row>59</xdr:row>
      <xdr:rowOff>101248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101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92375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88428" y="1020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120479</xdr:rowOff>
    </xdr:from>
    <xdr:to>
      <xdr:col>107</xdr:col>
      <xdr:colOff>101600</xdr:colOff>
      <xdr:row>58</xdr:row>
      <xdr:rowOff>50629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98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67156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966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95366</xdr:rowOff>
    </xdr:from>
    <xdr:to>
      <xdr:col>102</xdr:col>
      <xdr:colOff>165100</xdr:colOff>
      <xdr:row>59</xdr:row>
      <xdr:rowOff>25516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100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16643</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1013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167963</xdr:rowOff>
    </xdr:from>
    <xdr:to>
      <xdr:col>98</xdr:col>
      <xdr:colOff>38100</xdr:colOff>
      <xdr:row>59</xdr:row>
      <xdr:rowOff>98113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101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89240</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102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118179</xdr:rowOff>
    </xdr:from>
    <xdr:to>
      <xdr:col>116</xdr:col>
      <xdr:colOff>63500</xdr:colOff>
      <xdr:row>76</xdr:row>
      <xdr:rowOff>170148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3148379"/>
          <a:ext cx="8382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170148</xdr:rowOff>
    </xdr:from>
    <xdr:to>
      <xdr:col>111</xdr:col>
      <xdr:colOff>177800</xdr:colOff>
      <xdr:row>77</xdr:row>
      <xdr:rowOff>10421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0434300" y="13200348"/>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10421</xdr:rowOff>
    </xdr:from>
    <xdr:to>
      <xdr:col>107</xdr:col>
      <xdr:colOff>50800</xdr:colOff>
      <xdr:row>77</xdr:row>
      <xdr:rowOff>24366</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9545300" y="1321207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24366</xdr:rowOff>
    </xdr:from>
    <xdr:to>
      <xdr:col>102</xdr:col>
      <xdr:colOff>114300</xdr:colOff>
      <xdr:row>77</xdr:row>
      <xdr:rowOff>27175</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8656300" y="13226016"/>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67379</xdr:rowOff>
    </xdr:from>
    <xdr:to>
      <xdr:col>116</xdr:col>
      <xdr:colOff>114300</xdr:colOff>
      <xdr:row>76</xdr:row>
      <xdr:rowOff>168979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30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90256</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29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119348</xdr:rowOff>
    </xdr:from>
    <xdr:to>
      <xdr:col>112</xdr:col>
      <xdr:colOff>38100</xdr:colOff>
      <xdr:row>77</xdr:row>
      <xdr:rowOff>49498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31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66024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29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131071</xdr:rowOff>
    </xdr:from>
    <xdr:to>
      <xdr:col>107</xdr:col>
      <xdr:colOff>101600</xdr:colOff>
      <xdr:row>77</xdr:row>
      <xdr:rowOff>61221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31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77748</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293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145016</xdr:rowOff>
    </xdr:from>
    <xdr:to>
      <xdr:col>102</xdr:col>
      <xdr:colOff>165100</xdr:colOff>
      <xdr:row>77</xdr:row>
      <xdr:rowOff>75166</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31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91693</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2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147825</xdr:rowOff>
    </xdr:from>
    <xdr:to>
      <xdr:col>98</xdr:col>
      <xdr:colOff>38100</xdr:colOff>
      <xdr:row>77</xdr:row>
      <xdr:rowOff>77975</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31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94501</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295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物件費は，住民一人当たり</a:t>
          </a:r>
          <a:r>
            <a:rPr kumimoji="1" lang="en-US" altLang="ja-JP" sz="800">
              <a:solidFill>
                <a:schemeClr val="dk1"/>
              </a:solidFill>
              <a:effectLst/>
              <a:latin typeface="+mn-lt"/>
              <a:ea typeface="+mn-ea"/>
              <a:cs typeface="+mn-cs"/>
            </a:rPr>
            <a:t>66,916</a:t>
          </a:r>
          <a:r>
            <a:rPr kumimoji="1" lang="ja-JP" altLang="ja-JP" sz="800">
              <a:solidFill>
                <a:schemeClr val="dk1"/>
              </a:solidFill>
              <a:effectLst/>
              <a:latin typeface="+mn-lt"/>
              <a:ea typeface="+mn-ea"/>
              <a:cs typeface="+mn-cs"/>
            </a:rPr>
            <a:t>円となっており，前年度決算と比べて増加している。その主な理由は，新庁舎稼動による管理費の増加などである。</a:t>
          </a:r>
          <a:endParaRPr lang="ja-JP" altLang="ja-JP" sz="800">
            <a:effectLst/>
          </a:endParaRPr>
        </a:p>
        <a:p>
          <a:r>
            <a:rPr kumimoji="1" lang="ja-JP" altLang="ja-JP" sz="800">
              <a:solidFill>
                <a:schemeClr val="dk1"/>
              </a:solidFill>
              <a:effectLst/>
              <a:latin typeface="+mn-lt"/>
              <a:ea typeface="+mn-ea"/>
              <a:cs typeface="+mn-cs"/>
            </a:rPr>
            <a:t>扶助費は，住民一人当たり</a:t>
          </a:r>
          <a:r>
            <a:rPr kumimoji="1" lang="en-US" altLang="ja-JP" sz="800">
              <a:solidFill>
                <a:schemeClr val="dk1"/>
              </a:solidFill>
              <a:effectLst/>
              <a:latin typeface="+mn-lt"/>
              <a:ea typeface="+mn-ea"/>
              <a:cs typeface="+mn-cs"/>
            </a:rPr>
            <a:t>227,761</a:t>
          </a:r>
          <a:r>
            <a:rPr kumimoji="1" lang="ja-JP" altLang="ja-JP" sz="800">
              <a:solidFill>
                <a:schemeClr val="dk1"/>
              </a:solidFill>
              <a:effectLst/>
              <a:latin typeface="+mn-lt"/>
              <a:ea typeface="+mn-ea"/>
              <a:cs typeface="+mn-cs"/>
            </a:rPr>
            <a:t>円となっており，類似団体，全国及び県平均を大幅に上回っている。その主な理由は，生活保護費受給率が全国的にみても高く，また，介護給付等事業費（対前年比＋</a:t>
          </a:r>
          <a:r>
            <a:rPr kumimoji="1" lang="en-US" altLang="ja-JP" sz="800">
              <a:solidFill>
                <a:schemeClr val="dk1"/>
              </a:solidFill>
              <a:effectLst/>
              <a:latin typeface="+mn-lt"/>
              <a:ea typeface="+mn-ea"/>
              <a:cs typeface="+mn-cs"/>
            </a:rPr>
            <a:t>166</a:t>
          </a:r>
          <a:r>
            <a:rPr kumimoji="1" lang="ja-JP" altLang="ja-JP" sz="800">
              <a:solidFill>
                <a:schemeClr val="dk1"/>
              </a:solidFill>
              <a:effectLst/>
              <a:latin typeface="+mn-lt"/>
              <a:ea typeface="+mn-ea"/>
              <a:cs typeface="+mn-cs"/>
            </a:rPr>
            <a:t>百万円）がサービス利用者増により，年々増加傾向にあるためである。</a:t>
          </a:r>
          <a:endParaRPr lang="ja-JP" altLang="ja-JP" sz="800">
            <a:effectLst/>
          </a:endParaRPr>
        </a:p>
        <a:p>
          <a:r>
            <a:rPr kumimoji="1" lang="ja-JP" altLang="ja-JP" sz="800">
              <a:solidFill>
                <a:schemeClr val="dk1"/>
              </a:solidFill>
              <a:effectLst/>
              <a:latin typeface="+mn-lt"/>
              <a:ea typeface="+mn-ea"/>
              <a:cs typeface="+mn-cs"/>
            </a:rPr>
            <a:t>普通建設事業費は，住民一人当たり</a:t>
          </a:r>
          <a:r>
            <a:rPr kumimoji="1" lang="en-US" altLang="ja-JP" sz="800">
              <a:solidFill>
                <a:schemeClr val="dk1"/>
              </a:solidFill>
              <a:effectLst/>
              <a:latin typeface="+mn-lt"/>
              <a:ea typeface="+mn-ea"/>
              <a:cs typeface="+mn-cs"/>
            </a:rPr>
            <a:t>140,164</a:t>
          </a:r>
          <a:r>
            <a:rPr kumimoji="1" lang="ja-JP" altLang="ja-JP" sz="800">
              <a:solidFill>
                <a:schemeClr val="dk1"/>
              </a:solidFill>
              <a:effectLst/>
              <a:latin typeface="+mn-lt"/>
              <a:ea typeface="+mn-ea"/>
              <a:cs typeface="+mn-cs"/>
            </a:rPr>
            <a:t>円となっており，前年度決算額を下回ったものの類似団体，全国及び県平均を上回っている。その主な理由は，教育施設冷房設備整備事業や庁舎整備事業によるものである。</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公債費は，住民一人当たり</a:t>
          </a:r>
          <a:r>
            <a:rPr kumimoji="1" lang="en-US" altLang="ja-JP" sz="800">
              <a:solidFill>
                <a:schemeClr val="dk1"/>
              </a:solidFill>
              <a:effectLst/>
              <a:latin typeface="+mn-lt"/>
              <a:ea typeface="+mn-ea"/>
              <a:cs typeface="+mn-cs"/>
            </a:rPr>
            <a:t>96,338</a:t>
          </a:r>
          <a:r>
            <a:rPr kumimoji="1" lang="ja-JP" altLang="ja-JP" sz="800">
              <a:solidFill>
                <a:schemeClr val="dk1"/>
              </a:solidFill>
              <a:effectLst/>
              <a:latin typeface="+mn-lt"/>
              <a:ea typeface="+mn-ea"/>
              <a:cs typeface="+mn-cs"/>
            </a:rPr>
            <a:t>円となっており，引き続き，類似団体と比較して高い状況である。前年度決算より増加している理由は，庁舎建設など大規模なハード事業の当該年度元金償還開始によるものである。</a:t>
          </a:r>
          <a:endParaRPr lang="ja-JP" altLang="ja-JP" sz="800">
            <a:effectLst/>
          </a:endParaRPr>
        </a:p>
        <a:p>
          <a:r>
            <a:rPr kumimoji="1" lang="ja-JP" altLang="ja-JP" sz="800">
              <a:solidFill>
                <a:schemeClr val="dk1"/>
              </a:solidFill>
              <a:effectLst/>
              <a:latin typeface="+mn-lt"/>
              <a:ea typeface="+mn-ea"/>
              <a:cs typeface="+mn-cs"/>
            </a:rPr>
            <a:t>積立金は，住民一人当たり</a:t>
          </a:r>
          <a:r>
            <a:rPr kumimoji="1" lang="en-US" altLang="ja-JP" sz="800">
              <a:solidFill>
                <a:schemeClr val="dk1"/>
              </a:solidFill>
              <a:effectLst/>
              <a:latin typeface="+mn-lt"/>
              <a:ea typeface="+mn-ea"/>
              <a:cs typeface="+mn-cs"/>
            </a:rPr>
            <a:t>34,273</a:t>
          </a:r>
          <a:r>
            <a:rPr kumimoji="1" lang="ja-JP" altLang="ja-JP" sz="800">
              <a:solidFill>
                <a:schemeClr val="dk1"/>
              </a:solidFill>
              <a:effectLst/>
              <a:latin typeface="+mn-lt"/>
              <a:ea typeface="+mn-ea"/>
              <a:cs typeface="+mn-cs"/>
            </a:rPr>
            <a:t>円となっており，類似団体，全国及び県平均を上回っている。その主な理由は，地方創生関連経費やふるさと納税等活用事業費の財源分の積立て，及び将来の施設更新等に活用するための財源の積立てによるものである。</a:t>
          </a:r>
          <a:endParaRPr lang="ja-JP" altLang="ja-JP" sz="800">
            <a:effectLst/>
          </a:endParaRPr>
        </a:p>
        <a:p>
          <a:r>
            <a:rPr kumimoji="1" lang="ja-JP" altLang="ja-JP" sz="800">
              <a:solidFill>
                <a:schemeClr val="dk1"/>
              </a:solidFill>
              <a:effectLst/>
              <a:latin typeface="+mn-lt"/>
              <a:ea typeface="+mn-ea"/>
              <a:cs typeface="+mn-cs"/>
            </a:rPr>
            <a:t>繰出金は，住民一人あたり</a:t>
          </a:r>
          <a:r>
            <a:rPr kumimoji="1" lang="en-US" altLang="ja-JP" sz="800">
              <a:solidFill>
                <a:schemeClr val="dk1"/>
              </a:solidFill>
              <a:effectLst/>
              <a:latin typeface="+mn-lt"/>
              <a:ea typeface="+mn-ea"/>
              <a:cs typeface="+mn-cs"/>
            </a:rPr>
            <a:t>75,477</a:t>
          </a:r>
          <a:r>
            <a:rPr kumimoji="1" lang="ja-JP" altLang="ja-JP" sz="800">
              <a:solidFill>
                <a:schemeClr val="dk1"/>
              </a:solidFill>
              <a:effectLst/>
              <a:latin typeface="+mn-lt"/>
              <a:ea typeface="+mn-ea"/>
              <a:cs typeface="+mn-cs"/>
            </a:rPr>
            <a:t>円となっており，前年度決算と比べて増加している。その主な理由は，農業集落排水事業特別会計及び公共下水道事業特別会計への繰出金が増加したことなどによる。</a:t>
          </a:r>
          <a:endParaRPr lang="ja-JP" altLang="ja-JP" sz="800">
            <a:effectLst/>
          </a:endParaRPr>
        </a:p>
        <a:p>
          <a:r>
            <a:rPr kumimoji="1" lang="ja-JP" altLang="ja-JP" sz="800">
              <a:solidFill>
                <a:schemeClr val="dk1"/>
              </a:solidFill>
              <a:effectLst/>
              <a:latin typeface="+mn-lt"/>
              <a:ea typeface="+mn-ea"/>
              <a:cs typeface="+mn-cs"/>
            </a:rPr>
            <a:t>類似団体平均値よりも住民一人当たりの歳出額が大きい性質の歳出もあることから今後も奄美市第２次財政計画</a:t>
          </a:r>
          <a:r>
            <a:rPr kumimoji="1" lang="en-US" altLang="ja-JP" sz="800">
              <a:solidFill>
                <a:schemeClr val="dk1"/>
              </a:solidFill>
              <a:effectLst/>
              <a:latin typeface="+mn-lt"/>
              <a:ea typeface="+mn-ea"/>
              <a:cs typeface="+mn-cs"/>
            </a:rPr>
            <a:t>(H28</a:t>
          </a:r>
          <a:r>
            <a:rPr kumimoji="1" lang="ja-JP" altLang="ja-JP" sz="800">
              <a:solidFill>
                <a:schemeClr val="dk1"/>
              </a:solidFill>
              <a:effectLst/>
              <a:latin typeface="+mn-lt"/>
              <a:ea typeface="+mn-ea"/>
              <a:cs typeface="+mn-cs"/>
            </a:rPr>
            <a:t>年度～</a:t>
          </a:r>
          <a:r>
            <a:rPr kumimoji="1" lang="en-US" altLang="ja-JP" sz="800">
              <a:solidFill>
                <a:schemeClr val="dk1"/>
              </a:solidFill>
              <a:effectLst/>
              <a:latin typeface="+mn-lt"/>
              <a:ea typeface="+mn-ea"/>
              <a:cs typeface="+mn-cs"/>
            </a:rPr>
            <a:t>R7</a:t>
          </a:r>
          <a:r>
            <a:rPr kumimoji="1" lang="ja-JP" altLang="ja-JP" sz="800">
              <a:solidFill>
                <a:schemeClr val="dk1"/>
              </a:solidFill>
              <a:effectLst/>
              <a:latin typeface="+mn-lt"/>
              <a:ea typeface="+mn-ea"/>
              <a:cs typeface="+mn-cs"/>
            </a:rPr>
            <a:t>年度</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を遵守し歳出の抑制を行い健全な財政運営に努めていく。</a:t>
          </a:r>
          <a:endParaRPr lang="ja-JP" altLang="ja-JP" sz="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43,267
43,123
308.33
36,153,979
35,337,826
640,474
16,840,841
42,934,284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98617</xdr:rowOff>
    </xdr:from>
    <xdr:to>
      <xdr:col>24</xdr:col>
      <xdr:colOff>63500</xdr:colOff>
      <xdr:row>37</xdr:row>
      <xdr:rowOff>101883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4226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91759</xdr:rowOff>
    </xdr:from>
    <xdr:to>
      <xdr:col>19</xdr:col>
      <xdr:colOff>177800</xdr:colOff>
      <xdr:row>37</xdr:row>
      <xdr:rowOff>98617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3540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91759</xdr:rowOff>
    </xdr:from>
    <xdr:to>
      <xdr:col>15</xdr:col>
      <xdr:colOff>50800</xdr:colOff>
      <xdr:row>37</xdr:row>
      <xdr:rowOff>94045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3540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90519</xdr:rowOff>
    </xdr:from>
    <xdr:to>
      <xdr:col>10</xdr:col>
      <xdr:colOff>114300</xdr:colOff>
      <xdr:row>37</xdr:row>
      <xdr:rowOff>94045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34169"/>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138651</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51083</xdr:rowOff>
    </xdr:from>
    <xdr:to>
      <xdr:col>24</xdr:col>
      <xdr:colOff>114300</xdr:colOff>
      <xdr:row>37</xdr:row>
      <xdr:rowOff>152683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29510</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7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47817</xdr:rowOff>
    </xdr:from>
    <xdr:to>
      <xdr:col>20</xdr:col>
      <xdr:colOff>38100</xdr:colOff>
      <xdr:row>37</xdr:row>
      <xdr:rowOff>149417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165944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16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40959</xdr:rowOff>
    </xdr:from>
    <xdr:to>
      <xdr:col>15</xdr:col>
      <xdr:colOff>101600</xdr:colOff>
      <xdr:row>37</xdr:row>
      <xdr:rowOff>142559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8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159086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15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43245</xdr:rowOff>
    </xdr:from>
    <xdr:to>
      <xdr:col>10</xdr:col>
      <xdr:colOff>165100</xdr:colOff>
      <xdr:row>37</xdr:row>
      <xdr:rowOff>144845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8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161372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16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39719</xdr:rowOff>
    </xdr:from>
    <xdr:to>
      <xdr:col>6</xdr:col>
      <xdr:colOff>38100</xdr:colOff>
      <xdr:row>37</xdr:row>
      <xdr:rowOff>141319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157846</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15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17978</xdr:rowOff>
    </xdr:from>
    <xdr:to>
      <xdr:col>24</xdr:col>
      <xdr:colOff>63500</xdr:colOff>
      <xdr:row>56</xdr:row>
      <xdr:rowOff>151809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447728"/>
          <a:ext cx="838200" cy="30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159693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17978</xdr:rowOff>
    </xdr:from>
    <xdr:to>
      <xdr:col>19</xdr:col>
      <xdr:colOff>177800</xdr:colOff>
      <xdr:row>56</xdr:row>
      <xdr:rowOff>82794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447728"/>
          <a:ext cx="889000" cy="2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120057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82794</xdr:rowOff>
    </xdr:from>
    <xdr:to>
      <xdr:col>15</xdr:col>
      <xdr:colOff>50800</xdr:colOff>
      <xdr:row>56</xdr:row>
      <xdr:rowOff>119686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683994"/>
          <a:ext cx="8890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119686</xdr:rowOff>
    </xdr:from>
    <xdr:to>
      <xdr:col>10</xdr:col>
      <xdr:colOff>114300</xdr:colOff>
      <xdr:row>57</xdr:row>
      <xdr:rowOff>35024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20886"/>
          <a:ext cx="889000" cy="8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170098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101009</xdr:rowOff>
    </xdr:from>
    <xdr:to>
      <xdr:col>24</xdr:col>
      <xdr:colOff>114300</xdr:colOff>
      <xdr:row>57</xdr:row>
      <xdr:rowOff>31159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123886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5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138628</xdr:rowOff>
    </xdr:from>
    <xdr:to>
      <xdr:col>20</xdr:col>
      <xdr:colOff>38100</xdr:colOff>
      <xdr:row>55</xdr:row>
      <xdr:rowOff>68778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85305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17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31994</xdr:rowOff>
    </xdr:from>
    <xdr:to>
      <xdr:col>15</xdr:col>
      <xdr:colOff>101600</xdr:colOff>
      <xdr:row>56</xdr:row>
      <xdr:rowOff>133594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150121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0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68886</xdr:rowOff>
    </xdr:from>
    <xdr:to>
      <xdr:col>10</xdr:col>
      <xdr:colOff>165100</xdr:colOff>
      <xdr:row>56</xdr:row>
      <xdr:rowOff>170486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15563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4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155674</xdr:rowOff>
    </xdr:from>
    <xdr:to>
      <xdr:col>6</xdr:col>
      <xdr:colOff>38100</xdr:colOff>
      <xdr:row>57</xdr:row>
      <xdr:rowOff>85824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102351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3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28962</xdr:rowOff>
    </xdr:from>
    <xdr:to>
      <xdr:col>24</xdr:col>
      <xdr:colOff>63500</xdr:colOff>
      <xdr:row>73</xdr:row>
      <xdr:rowOff>116008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544812"/>
          <a:ext cx="838200" cy="8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131038</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89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116008</xdr:rowOff>
    </xdr:from>
    <xdr:to>
      <xdr:col>19</xdr:col>
      <xdr:colOff>177800</xdr:colOff>
      <xdr:row>73</xdr:row>
      <xdr:rowOff>116415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631858"/>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108672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116415</xdr:rowOff>
    </xdr:from>
    <xdr:to>
      <xdr:col>15</xdr:col>
      <xdr:colOff>50800</xdr:colOff>
      <xdr:row>73</xdr:row>
      <xdr:rowOff>130025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632265"/>
          <a:ext cx="8890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105233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130025</xdr:rowOff>
    </xdr:from>
    <xdr:to>
      <xdr:col>10</xdr:col>
      <xdr:colOff>114300</xdr:colOff>
      <xdr:row>74</xdr:row>
      <xdr:rowOff>13943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645875"/>
          <a:ext cx="889000" cy="5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119804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8430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149612</xdr:rowOff>
    </xdr:from>
    <xdr:to>
      <xdr:col>24</xdr:col>
      <xdr:colOff>114300</xdr:colOff>
      <xdr:row>73</xdr:row>
      <xdr:rowOff>79762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4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1039</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34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65208</xdr:rowOff>
    </xdr:from>
    <xdr:to>
      <xdr:col>20</xdr:col>
      <xdr:colOff>38100</xdr:colOff>
      <xdr:row>73</xdr:row>
      <xdr:rowOff>166808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5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11885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35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65615</xdr:rowOff>
    </xdr:from>
    <xdr:to>
      <xdr:col>15</xdr:col>
      <xdr:colOff>101600</xdr:colOff>
      <xdr:row>73</xdr:row>
      <xdr:rowOff>167215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5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12292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35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79225</xdr:rowOff>
    </xdr:from>
    <xdr:to>
      <xdr:col>10</xdr:col>
      <xdr:colOff>165100</xdr:colOff>
      <xdr:row>74</xdr:row>
      <xdr:rowOff>9375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5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25902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37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134593</xdr:rowOff>
    </xdr:from>
    <xdr:to>
      <xdr:col>6</xdr:col>
      <xdr:colOff>38100</xdr:colOff>
      <xdr:row>74</xdr:row>
      <xdr:rowOff>64743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6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81270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42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122014</xdr:rowOff>
    </xdr:from>
    <xdr:to>
      <xdr:col>24</xdr:col>
      <xdr:colOff>63500</xdr:colOff>
      <xdr:row>97</xdr:row>
      <xdr:rowOff>136652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52664"/>
          <a:ext cx="8382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63119</xdr:rowOff>
    </xdr:from>
    <xdr:to>
      <xdr:col>19</xdr:col>
      <xdr:colOff>177800</xdr:colOff>
      <xdr:row>97</xdr:row>
      <xdr:rowOff>136652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9376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63119</xdr:rowOff>
    </xdr:from>
    <xdr:to>
      <xdr:col>15</xdr:col>
      <xdr:colOff>50800</xdr:colOff>
      <xdr:row>97</xdr:row>
      <xdr:rowOff>107086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93769"/>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107086</xdr:rowOff>
    </xdr:from>
    <xdr:to>
      <xdr:col>10</xdr:col>
      <xdr:colOff>114300</xdr:colOff>
      <xdr:row>97</xdr:row>
      <xdr:rowOff>131921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37736"/>
          <a:ext cx="8890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71214</xdr:rowOff>
    </xdr:from>
    <xdr:to>
      <xdr:col>24</xdr:col>
      <xdr:colOff>114300</xdr:colOff>
      <xdr:row>98</xdr:row>
      <xdr:rowOff>1364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157591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85852</xdr:rowOff>
    </xdr:from>
    <xdr:to>
      <xdr:col>20</xdr:col>
      <xdr:colOff>38100</xdr:colOff>
      <xdr:row>98</xdr:row>
      <xdr:rowOff>16002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7129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12319</xdr:rowOff>
    </xdr:from>
    <xdr:to>
      <xdr:col>15</xdr:col>
      <xdr:colOff>101600</xdr:colOff>
      <xdr:row>97</xdr:row>
      <xdr:rowOff>113919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105046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56286</xdr:rowOff>
    </xdr:from>
    <xdr:to>
      <xdr:col>10</xdr:col>
      <xdr:colOff>165100</xdr:colOff>
      <xdr:row>97</xdr:row>
      <xdr:rowOff>157886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149013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81121</xdr:rowOff>
    </xdr:from>
    <xdr:to>
      <xdr:col>6</xdr:col>
      <xdr:colOff>38100</xdr:colOff>
      <xdr:row>98</xdr:row>
      <xdr:rowOff>11271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2398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2997</xdr:rowOff>
    </xdr:from>
    <xdr:to>
      <xdr:col>55</xdr:col>
      <xdr:colOff>0</xdr:colOff>
      <xdr:row>38</xdr:row>
      <xdr:rowOff>24029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18097"/>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2997</xdr:rowOff>
    </xdr:from>
    <xdr:to>
      <xdr:col>50</xdr:col>
      <xdr:colOff>114300</xdr:colOff>
      <xdr:row>38</xdr:row>
      <xdr:rowOff>32944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18097"/>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168275</xdr:rowOff>
    </xdr:from>
    <xdr:to>
      <xdr:col>45</xdr:col>
      <xdr:colOff>177800</xdr:colOff>
      <xdr:row>38</xdr:row>
      <xdr:rowOff>32944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11925"/>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61519</xdr:rowOff>
    </xdr:from>
    <xdr:to>
      <xdr:col>41</xdr:col>
      <xdr:colOff>50800</xdr:colOff>
      <xdr:row>37</xdr:row>
      <xdr:rowOff>168275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05169"/>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144678</xdr:rowOff>
    </xdr:from>
    <xdr:to>
      <xdr:col>55</xdr:col>
      <xdr:colOff>50800</xdr:colOff>
      <xdr:row>38</xdr:row>
      <xdr:rowOff>74828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59605</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03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123647</xdr:rowOff>
    </xdr:from>
    <xdr:to>
      <xdr:col>50</xdr:col>
      <xdr:colOff>165100</xdr:colOff>
      <xdr:row>38</xdr:row>
      <xdr:rowOff>53797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44924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153594</xdr:rowOff>
    </xdr:from>
    <xdr:to>
      <xdr:col>46</xdr:col>
      <xdr:colOff>38100</xdr:colOff>
      <xdr:row>38</xdr:row>
      <xdr:rowOff>83744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74871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8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117475</xdr:rowOff>
    </xdr:from>
    <xdr:to>
      <xdr:col>41</xdr:col>
      <xdr:colOff>101600</xdr:colOff>
      <xdr:row>38</xdr:row>
      <xdr:rowOff>47625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38752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10719</xdr:rowOff>
    </xdr:from>
    <xdr:to>
      <xdr:col>36</xdr:col>
      <xdr:colOff>165100</xdr:colOff>
      <xdr:row>37</xdr:row>
      <xdr:rowOff>112319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128846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1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103284</xdr:rowOff>
    </xdr:from>
    <xdr:to>
      <xdr:col>55</xdr:col>
      <xdr:colOff>0</xdr:colOff>
      <xdr:row>55</xdr:row>
      <xdr:rowOff>139083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533034"/>
          <a:ext cx="8382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135105</xdr:rowOff>
    </xdr:from>
    <xdr:to>
      <xdr:col>50</xdr:col>
      <xdr:colOff>114300</xdr:colOff>
      <xdr:row>55</xdr:row>
      <xdr:rowOff>139083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564855"/>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76560</xdr:rowOff>
    </xdr:from>
    <xdr:to>
      <xdr:col>45</xdr:col>
      <xdr:colOff>177800</xdr:colOff>
      <xdr:row>55</xdr:row>
      <xdr:rowOff>135105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506310"/>
          <a:ext cx="889000" cy="5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108681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121458</xdr:rowOff>
    </xdr:from>
    <xdr:to>
      <xdr:col>41</xdr:col>
      <xdr:colOff>50800</xdr:colOff>
      <xdr:row>55</xdr:row>
      <xdr:rowOff>76560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379758"/>
          <a:ext cx="889000" cy="1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52484</xdr:rowOff>
    </xdr:from>
    <xdr:to>
      <xdr:col>55</xdr:col>
      <xdr:colOff>50800</xdr:colOff>
      <xdr:row>55</xdr:row>
      <xdr:rowOff>154084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4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75361</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33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88283</xdr:rowOff>
    </xdr:from>
    <xdr:to>
      <xdr:col>50</xdr:col>
      <xdr:colOff>165100</xdr:colOff>
      <xdr:row>56</xdr:row>
      <xdr:rowOff>18433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5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34960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2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84305</xdr:rowOff>
    </xdr:from>
    <xdr:to>
      <xdr:col>46</xdr:col>
      <xdr:colOff>38100</xdr:colOff>
      <xdr:row>56</xdr:row>
      <xdr:rowOff>14455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5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30982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28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25760</xdr:rowOff>
    </xdr:from>
    <xdr:to>
      <xdr:col>41</xdr:col>
      <xdr:colOff>101600</xdr:colOff>
      <xdr:row>55</xdr:row>
      <xdr:rowOff>127360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4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143887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23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70658</xdr:rowOff>
    </xdr:from>
    <xdr:to>
      <xdr:col>36</xdr:col>
      <xdr:colOff>165100</xdr:colOff>
      <xdr:row>55</xdr:row>
      <xdr:rowOff>808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3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17335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10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62708</xdr:rowOff>
    </xdr:from>
    <xdr:to>
      <xdr:col>55</xdr:col>
      <xdr:colOff>0</xdr:colOff>
      <xdr:row>76</xdr:row>
      <xdr:rowOff>94597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921458"/>
          <a:ext cx="838200" cy="20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90368</xdr:rowOff>
    </xdr:from>
    <xdr:to>
      <xdr:col>50</xdr:col>
      <xdr:colOff>114300</xdr:colOff>
      <xdr:row>75</xdr:row>
      <xdr:rowOff>62708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2777668"/>
          <a:ext cx="889000" cy="1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7548</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2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90368</xdr:rowOff>
    </xdr:from>
    <xdr:to>
      <xdr:col>45</xdr:col>
      <xdr:colOff>177800</xdr:colOff>
      <xdr:row>75</xdr:row>
      <xdr:rowOff>101455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2777668"/>
          <a:ext cx="889000" cy="18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4005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101455</xdr:rowOff>
    </xdr:from>
    <xdr:to>
      <xdr:col>41</xdr:col>
      <xdr:colOff>50800</xdr:colOff>
      <xdr:row>76</xdr:row>
      <xdr:rowOff>55575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2960205"/>
          <a:ext cx="889000" cy="1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19116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153646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1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43797</xdr:rowOff>
    </xdr:from>
    <xdr:to>
      <xdr:col>55</xdr:col>
      <xdr:colOff>50800</xdr:colOff>
      <xdr:row>76</xdr:row>
      <xdr:rowOff>145397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07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22224</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05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11908</xdr:rowOff>
    </xdr:from>
    <xdr:to>
      <xdr:col>50</xdr:col>
      <xdr:colOff>165100</xdr:colOff>
      <xdr:row>75</xdr:row>
      <xdr:rowOff>113508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8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130035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64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39568</xdr:rowOff>
    </xdr:from>
    <xdr:to>
      <xdr:col>46</xdr:col>
      <xdr:colOff>38100</xdr:colOff>
      <xdr:row>74</xdr:row>
      <xdr:rowOff>141168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7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157695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50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50655</xdr:rowOff>
    </xdr:from>
    <xdr:to>
      <xdr:col>41</xdr:col>
      <xdr:colOff>101600</xdr:colOff>
      <xdr:row>75</xdr:row>
      <xdr:rowOff>152254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29094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168782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8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4775</xdr:rowOff>
    </xdr:from>
    <xdr:to>
      <xdr:col>36</xdr:col>
      <xdr:colOff>165100</xdr:colOff>
      <xdr:row>76</xdr:row>
      <xdr:rowOff>106375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122902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81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52312</xdr:rowOff>
    </xdr:from>
    <xdr:to>
      <xdr:col>55</xdr:col>
      <xdr:colOff>0</xdr:colOff>
      <xdr:row>97</xdr:row>
      <xdr:rowOff>30854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511512"/>
          <a:ext cx="838200" cy="14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152965</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612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27924</xdr:rowOff>
    </xdr:from>
    <xdr:to>
      <xdr:col>50</xdr:col>
      <xdr:colOff>114300</xdr:colOff>
      <xdr:row>97</xdr:row>
      <xdr:rowOff>30854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658574"/>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99120</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7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27924</xdr:rowOff>
    </xdr:from>
    <xdr:to>
      <xdr:col>45</xdr:col>
      <xdr:colOff>177800</xdr:colOff>
      <xdr:row>97</xdr:row>
      <xdr:rowOff>31883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658574"/>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90150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126684</xdr:rowOff>
    </xdr:from>
    <xdr:to>
      <xdr:col>41</xdr:col>
      <xdr:colOff>50800</xdr:colOff>
      <xdr:row>97</xdr:row>
      <xdr:rowOff>31883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585884"/>
          <a:ext cx="889000" cy="7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112544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1512</xdr:rowOff>
    </xdr:from>
    <xdr:to>
      <xdr:col>55</xdr:col>
      <xdr:colOff>50800</xdr:colOff>
      <xdr:row>96</xdr:row>
      <xdr:rowOff>103112</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4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24389</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3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151504</xdr:rowOff>
    </xdr:from>
    <xdr:to>
      <xdr:col>50</xdr:col>
      <xdr:colOff>165100</xdr:colOff>
      <xdr:row>97</xdr:row>
      <xdr:rowOff>81654</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6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98181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148574</xdr:rowOff>
    </xdr:from>
    <xdr:to>
      <xdr:col>46</xdr:col>
      <xdr:colOff>38100</xdr:colOff>
      <xdr:row>97</xdr:row>
      <xdr:rowOff>78724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6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95251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3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152533</xdr:rowOff>
    </xdr:from>
    <xdr:to>
      <xdr:col>41</xdr:col>
      <xdr:colOff>101600</xdr:colOff>
      <xdr:row>97</xdr:row>
      <xdr:rowOff>82683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6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99210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8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75884</xdr:rowOff>
    </xdr:from>
    <xdr:to>
      <xdr:col>36</xdr:col>
      <xdr:colOff>165100</xdr:colOff>
      <xdr:row>97</xdr:row>
      <xdr:rowOff>6034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5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22561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1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a:extLst>
            <a:ext uri="{FF2B5EF4-FFF2-40B4-BE49-F238E27FC236}">
              <a16:creationId xmlns:a16="http://schemas.microsoft.com/office/drawing/2014/main" id="{00000000-0008-0000-0700-0000F7010000}"/>
            </a:ext>
          </a:extLst>
        </xdr:cNvPr>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a:extLst>
            <a:ext uri="{FF2B5EF4-FFF2-40B4-BE49-F238E27FC236}">
              <a16:creationId xmlns:a16="http://schemas.microsoft.com/office/drawing/2014/main" id="{00000000-0008-0000-0700-0000F9010000}"/>
            </a:ext>
          </a:extLst>
        </xdr:cNvPr>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59210</xdr:rowOff>
    </xdr:from>
    <xdr:to>
      <xdr:col>85</xdr:col>
      <xdr:colOff>127000</xdr:colOff>
      <xdr:row>36</xdr:row>
      <xdr:rowOff>71623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5481300" y="6231410"/>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a:extLst>
            <a:ext uri="{FF2B5EF4-FFF2-40B4-BE49-F238E27FC236}">
              <a16:creationId xmlns:a16="http://schemas.microsoft.com/office/drawing/2014/main" id="{00000000-0008-0000-0700-0000FC010000}"/>
            </a:ext>
          </a:extLst>
        </xdr:cNvPr>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162880</xdr:rowOff>
    </xdr:from>
    <xdr:to>
      <xdr:col>81</xdr:col>
      <xdr:colOff>50800</xdr:colOff>
      <xdr:row>36</xdr:row>
      <xdr:rowOff>59210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4592300" y="6163630"/>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162880</xdr:rowOff>
    </xdr:from>
    <xdr:to>
      <xdr:col>76</xdr:col>
      <xdr:colOff>114300</xdr:colOff>
      <xdr:row>36</xdr:row>
      <xdr:rowOff>29881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6163630"/>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29881</xdr:rowOff>
    </xdr:from>
    <xdr:to>
      <xdr:col>71</xdr:col>
      <xdr:colOff>177800</xdr:colOff>
      <xdr:row>36</xdr:row>
      <xdr:rowOff>64353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20208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20823</xdr:rowOff>
    </xdr:from>
    <xdr:to>
      <xdr:col>85</xdr:col>
      <xdr:colOff>177800</xdr:colOff>
      <xdr:row>36</xdr:row>
      <xdr:rowOff>122423</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1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170700</xdr:rowOff>
    </xdr:from>
    <xdr:ext cx="534377" cy="259045"/>
    <xdr:sp macro="" textlink="">
      <xdr:nvSpPr>
        <xdr:cNvPr id="527" name="消防費該当値テキスト">
          <a:extLst>
            <a:ext uri="{FF2B5EF4-FFF2-40B4-BE49-F238E27FC236}">
              <a16:creationId xmlns:a16="http://schemas.microsoft.com/office/drawing/2014/main" id="{00000000-0008-0000-0700-00000F020000}"/>
            </a:ext>
          </a:extLst>
        </xdr:cNvPr>
        <xdr:cNvSpPr txBox="1"/>
      </xdr:nvSpPr>
      <xdr:spPr>
        <a:xfrm>
          <a:off x="16370300" y="617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8410</xdr:rowOff>
    </xdr:from>
    <xdr:to>
      <xdr:col>81</xdr:col>
      <xdr:colOff>101600</xdr:colOff>
      <xdr:row>36</xdr:row>
      <xdr:rowOff>110010</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18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101137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2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112080</xdr:rowOff>
    </xdr:from>
    <xdr:to>
      <xdr:col>76</xdr:col>
      <xdr:colOff>165100</xdr:colOff>
      <xdr:row>36</xdr:row>
      <xdr:rowOff>42230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1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33357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0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150531</xdr:rowOff>
    </xdr:from>
    <xdr:to>
      <xdr:col>72</xdr:col>
      <xdr:colOff>38100</xdr:colOff>
      <xdr:row>36</xdr:row>
      <xdr:rowOff>80681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1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71808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13553</xdr:rowOff>
    </xdr:from>
    <xdr:to>
      <xdr:col>67</xdr:col>
      <xdr:colOff>101600</xdr:colOff>
      <xdr:row>36</xdr:row>
      <xdr:rowOff>115153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1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106280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15821</xdr:rowOff>
    </xdr:from>
    <xdr:to>
      <xdr:col>85</xdr:col>
      <xdr:colOff>127000</xdr:colOff>
      <xdr:row>56</xdr:row>
      <xdr:rowOff>125821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445571"/>
          <a:ext cx="838200" cy="28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72008</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84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125821</xdr:rowOff>
    </xdr:from>
    <xdr:to>
      <xdr:col>81</xdr:col>
      <xdr:colOff>50800</xdr:colOff>
      <xdr:row>57</xdr:row>
      <xdr:rowOff>62868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27021"/>
          <a:ext cx="889000" cy="10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94182</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100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62868</xdr:rowOff>
    </xdr:from>
    <xdr:to>
      <xdr:col>76</xdr:col>
      <xdr:colOff>114300</xdr:colOff>
      <xdr:row>57</xdr:row>
      <xdr:rowOff>140777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835518"/>
          <a:ext cx="889000" cy="7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86595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89636</xdr:rowOff>
    </xdr:from>
    <xdr:to>
      <xdr:col>71</xdr:col>
      <xdr:colOff>177800</xdr:colOff>
      <xdr:row>57</xdr:row>
      <xdr:rowOff>140777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862286"/>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98036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134002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136471</xdr:rowOff>
    </xdr:from>
    <xdr:to>
      <xdr:col>85</xdr:col>
      <xdr:colOff>177800</xdr:colOff>
      <xdr:row>55</xdr:row>
      <xdr:rowOff>66621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3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159348</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24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75021</xdr:rowOff>
    </xdr:from>
    <xdr:to>
      <xdr:col>81</xdr:col>
      <xdr:colOff>101600</xdr:colOff>
      <xdr:row>57</xdr:row>
      <xdr:rowOff>5171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6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21698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5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12068</xdr:rowOff>
    </xdr:from>
    <xdr:to>
      <xdr:col>76</xdr:col>
      <xdr:colOff>165100</xdr:colOff>
      <xdr:row>57</xdr:row>
      <xdr:rowOff>113668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8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130195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5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89977</xdr:rowOff>
    </xdr:from>
    <xdr:to>
      <xdr:col>72</xdr:col>
      <xdr:colOff>38100</xdr:colOff>
      <xdr:row>58</xdr:row>
      <xdr:rowOff>20127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36654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3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38836</xdr:rowOff>
    </xdr:from>
    <xdr:to>
      <xdr:col>67</xdr:col>
      <xdr:colOff>101600</xdr:colOff>
      <xdr:row>57</xdr:row>
      <xdr:rowOff>140436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156963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149278</xdr:rowOff>
    </xdr:from>
    <xdr:to>
      <xdr:col>85</xdr:col>
      <xdr:colOff>127000</xdr:colOff>
      <xdr:row>77</xdr:row>
      <xdr:rowOff>138832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008028"/>
          <a:ext cx="838200" cy="33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149278</xdr:rowOff>
    </xdr:from>
    <xdr:to>
      <xdr:col>81</xdr:col>
      <xdr:colOff>50800</xdr:colOff>
      <xdr:row>77</xdr:row>
      <xdr:rowOff>65267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008028"/>
          <a:ext cx="8890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41313</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4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65267</xdr:rowOff>
    </xdr:from>
    <xdr:to>
      <xdr:col>76</xdr:col>
      <xdr:colOff>114300</xdr:colOff>
      <xdr:row>78</xdr:row>
      <xdr:rowOff>68103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266917"/>
          <a:ext cx="889000" cy="17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120728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68103</xdr:rowOff>
    </xdr:from>
    <xdr:to>
      <xdr:col>71</xdr:col>
      <xdr:colOff>177800</xdr:colOff>
      <xdr:row>78</xdr:row>
      <xdr:rowOff>82252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441203"/>
          <a:ext cx="889000" cy="1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88032</xdr:rowOff>
    </xdr:from>
    <xdr:to>
      <xdr:col>85</xdr:col>
      <xdr:colOff>177800</xdr:colOff>
      <xdr:row>78</xdr:row>
      <xdr:rowOff>18182</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28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66459</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98478</xdr:rowOff>
    </xdr:from>
    <xdr:to>
      <xdr:col>81</xdr:col>
      <xdr:colOff>101600</xdr:colOff>
      <xdr:row>76</xdr:row>
      <xdr:rowOff>28628</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29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45155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27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14467</xdr:rowOff>
    </xdr:from>
    <xdr:to>
      <xdr:col>76</xdr:col>
      <xdr:colOff>165100</xdr:colOff>
      <xdr:row>77</xdr:row>
      <xdr:rowOff>116067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2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132594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9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17303</xdr:rowOff>
    </xdr:from>
    <xdr:to>
      <xdr:col>72</xdr:col>
      <xdr:colOff>38100</xdr:colOff>
      <xdr:row>78</xdr:row>
      <xdr:rowOff>118903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110030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4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31452</xdr:rowOff>
    </xdr:from>
    <xdr:to>
      <xdr:col>67</xdr:col>
      <xdr:colOff>101600</xdr:colOff>
      <xdr:row>78</xdr:row>
      <xdr:rowOff>133052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124179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49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79330</xdr:rowOff>
    </xdr:from>
    <xdr:to>
      <xdr:col>85</xdr:col>
      <xdr:colOff>127000</xdr:colOff>
      <xdr:row>94</xdr:row>
      <xdr:rowOff>95571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195630"/>
          <a:ext cx="8382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633</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95571</xdr:rowOff>
    </xdr:from>
    <xdr:to>
      <xdr:col>81</xdr:col>
      <xdr:colOff>50800</xdr:colOff>
      <xdr:row>94</xdr:row>
      <xdr:rowOff>128022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211871"/>
          <a:ext cx="889000" cy="3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112095</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5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128022</xdr:rowOff>
    </xdr:from>
    <xdr:to>
      <xdr:col>76</xdr:col>
      <xdr:colOff>114300</xdr:colOff>
      <xdr:row>94</xdr:row>
      <xdr:rowOff>154112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244322"/>
          <a:ext cx="889000" cy="2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117485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5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154112</xdr:rowOff>
    </xdr:from>
    <xdr:to>
      <xdr:col>71</xdr:col>
      <xdr:colOff>177800</xdr:colOff>
      <xdr:row>94</xdr:row>
      <xdr:rowOff>166275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270412"/>
          <a:ext cx="889000" cy="1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123038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58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4872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28530</xdr:rowOff>
    </xdr:from>
    <xdr:to>
      <xdr:col>85</xdr:col>
      <xdr:colOff>177800</xdr:colOff>
      <xdr:row>94</xdr:row>
      <xdr:rowOff>130130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1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51407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9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44771</xdr:rowOff>
    </xdr:from>
    <xdr:to>
      <xdr:col>81</xdr:col>
      <xdr:colOff>101600</xdr:colOff>
      <xdr:row>94</xdr:row>
      <xdr:rowOff>146371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1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162898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593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77222</xdr:rowOff>
    </xdr:from>
    <xdr:to>
      <xdr:col>76</xdr:col>
      <xdr:colOff>165100</xdr:colOff>
      <xdr:row>95</xdr:row>
      <xdr:rowOff>7372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1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23899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59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103312</xdr:rowOff>
    </xdr:from>
    <xdr:to>
      <xdr:col>72</xdr:col>
      <xdr:colOff>38100</xdr:colOff>
      <xdr:row>95</xdr:row>
      <xdr:rowOff>33462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21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49989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599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115475</xdr:rowOff>
    </xdr:from>
    <xdr:to>
      <xdr:col>67</xdr:col>
      <xdr:colOff>101600</xdr:colOff>
      <xdr:row>95</xdr:row>
      <xdr:rowOff>45625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2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62152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0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ea"/>
              <a:ea typeface="+mn-ea"/>
              <a:cs typeface="+mn-cs"/>
            </a:rPr>
            <a:t>総務費は，住民一人当た</a:t>
          </a:r>
          <a:r>
            <a:rPr kumimoji="1" lang="ja-JP" altLang="en-US" sz="900">
              <a:solidFill>
                <a:sysClr val="windowText" lastClr="000000"/>
              </a:solidFill>
              <a:effectLst/>
              <a:latin typeface="+mn-ea"/>
              <a:ea typeface="+mn-ea"/>
              <a:cs typeface="+mn-cs"/>
            </a:rPr>
            <a:t>り</a:t>
          </a:r>
          <a:r>
            <a:rPr kumimoji="1" lang="en-US" altLang="ja-JP" sz="900">
              <a:solidFill>
                <a:sysClr val="windowText" lastClr="000000"/>
              </a:solidFill>
              <a:effectLst/>
              <a:latin typeface="+mn-ea"/>
              <a:ea typeface="+mn-ea"/>
              <a:cs typeface="+mn-cs"/>
            </a:rPr>
            <a:t>106,822</a:t>
          </a:r>
          <a:r>
            <a:rPr kumimoji="1" lang="ja-JP" altLang="ja-JP" sz="900">
              <a:solidFill>
                <a:sysClr val="windowText" lastClr="000000"/>
              </a:solidFill>
              <a:effectLst/>
              <a:latin typeface="+mn-ea"/>
              <a:ea typeface="+mn-ea"/>
              <a:cs typeface="+mn-cs"/>
            </a:rPr>
            <a:t>円となっており，昨年度と比較して低下したものの，類似団体と比較して高い状況である。その</a:t>
          </a:r>
          <a:r>
            <a:rPr kumimoji="1" lang="ja-JP" altLang="en-US" sz="900">
              <a:solidFill>
                <a:sysClr val="windowText" lastClr="000000"/>
              </a:solidFill>
              <a:effectLst/>
              <a:latin typeface="+mn-ea"/>
              <a:ea typeface="+mn-ea"/>
              <a:cs typeface="+mn-cs"/>
            </a:rPr>
            <a:t>低下した</a:t>
          </a:r>
          <a:r>
            <a:rPr kumimoji="1" lang="ja-JP" altLang="ja-JP" sz="900">
              <a:solidFill>
                <a:sysClr val="windowText" lastClr="000000"/>
              </a:solidFill>
              <a:effectLst/>
              <a:latin typeface="+mn-ea"/>
              <a:ea typeface="+mn-ea"/>
              <a:cs typeface="+mn-cs"/>
            </a:rPr>
            <a:t>主な要因は，庁舎整備事業費の</a:t>
          </a:r>
          <a:r>
            <a:rPr kumimoji="1" lang="ja-JP" altLang="en-US" sz="900">
              <a:solidFill>
                <a:sysClr val="windowText" lastClr="000000"/>
              </a:solidFill>
              <a:effectLst/>
              <a:latin typeface="+mn-ea"/>
              <a:ea typeface="+mn-ea"/>
              <a:cs typeface="+mn-cs"/>
            </a:rPr>
            <a:t>事業費が減額となったことによ</a:t>
          </a:r>
          <a:r>
            <a:rPr kumimoji="1" lang="ja-JP" altLang="ja-JP" sz="900">
              <a:solidFill>
                <a:sysClr val="windowText" lastClr="000000"/>
              </a:solidFill>
              <a:effectLst/>
              <a:latin typeface="+mn-ea"/>
              <a:ea typeface="+mn-ea"/>
              <a:cs typeface="+mn-cs"/>
            </a:rPr>
            <a:t>るものである。</a:t>
          </a:r>
          <a:endParaRPr lang="ja-JP" altLang="ja-JP" sz="900">
            <a:solidFill>
              <a:sysClr val="windowText" lastClr="000000"/>
            </a:solidFill>
            <a:effectLst/>
            <a:latin typeface="+mn-ea"/>
            <a:ea typeface="+mn-ea"/>
          </a:endParaRPr>
        </a:p>
        <a:p>
          <a:r>
            <a:rPr kumimoji="1" lang="ja-JP" altLang="ja-JP" sz="900">
              <a:solidFill>
                <a:sysClr val="windowText" lastClr="000000"/>
              </a:solidFill>
              <a:effectLst/>
              <a:latin typeface="+mn-ea"/>
              <a:ea typeface="+mn-ea"/>
              <a:cs typeface="+mn-cs"/>
            </a:rPr>
            <a:t>民生費は，住民一人当たり</a:t>
          </a:r>
          <a:r>
            <a:rPr kumimoji="1" lang="en-US" altLang="ja-JP" sz="900">
              <a:solidFill>
                <a:sysClr val="windowText" lastClr="000000"/>
              </a:solidFill>
              <a:effectLst/>
              <a:latin typeface="+mn-ea"/>
              <a:ea typeface="+mn-ea"/>
              <a:cs typeface="+mn-cs"/>
            </a:rPr>
            <a:t>311,721</a:t>
          </a:r>
          <a:r>
            <a:rPr kumimoji="1" lang="ja-JP" altLang="ja-JP" sz="900">
              <a:solidFill>
                <a:sysClr val="windowText" lastClr="000000"/>
              </a:solidFill>
              <a:effectLst/>
              <a:latin typeface="+mn-ea"/>
              <a:ea typeface="+mn-ea"/>
              <a:cs typeface="+mn-cs"/>
            </a:rPr>
            <a:t>円となっており，類似団体と比較して高い状況である。生活保護費受給率が全国的にみても高く，また介護給付費に要する経費が増加していることが主な要因である。</a:t>
          </a:r>
          <a:endParaRPr lang="ja-JP" altLang="ja-JP" sz="900">
            <a:solidFill>
              <a:sysClr val="windowText" lastClr="000000"/>
            </a:solidFill>
            <a:effectLst/>
            <a:latin typeface="+mn-ea"/>
            <a:ea typeface="+mn-ea"/>
          </a:endParaRPr>
        </a:p>
        <a:p>
          <a:r>
            <a:rPr kumimoji="1" lang="ja-JP" altLang="en-US" sz="900">
              <a:solidFill>
                <a:sysClr val="windowText" lastClr="000000"/>
              </a:solidFill>
              <a:effectLst/>
              <a:latin typeface="+mn-ea"/>
              <a:ea typeface="+mn-ea"/>
              <a:cs typeface="+mn-cs"/>
            </a:rPr>
            <a:t>土木費は，住民一人当たり</a:t>
          </a:r>
          <a:r>
            <a:rPr kumimoji="1" lang="en-US" altLang="ja-JP" sz="900">
              <a:solidFill>
                <a:sysClr val="windowText" lastClr="000000"/>
              </a:solidFill>
              <a:effectLst/>
              <a:latin typeface="+mn-ea"/>
              <a:ea typeface="+mn-ea"/>
              <a:cs typeface="+mn-cs"/>
            </a:rPr>
            <a:t>94,114</a:t>
          </a:r>
          <a:r>
            <a:rPr kumimoji="1" lang="ja-JP" altLang="en-US" sz="900">
              <a:solidFill>
                <a:sysClr val="windowText" lastClr="000000"/>
              </a:solidFill>
              <a:effectLst/>
              <a:latin typeface="+mn-ea"/>
              <a:ea typeface="+mn-ea"/>
              <a:cs typeface="+mn-cs"/>
            </a:rPr>
            <a:t>円となっており，昨年度から増加し，類似団体と比較して高い状況である。その主な要因は住用地区冠水対策事業や都市再生整備事業などによる影響である。</a:t>
          </a:r>
          <a:endParaRPr lang="ja-JP" altLang="ja-JP" sz="900">
            <a:solidFill>
              <a:sysClr val="windowText" lastClr="000000"/>
            </a:solidFill>
            <a:effectLst/>
            <a:latin typeface="+mn-ea"/>
            <a:ea typeface="+mn-ea"/>
          </a:endParaRPr>
        </a:p>
        <a:p>
          <a:r>
            <a:rPr kumimoji="1" lang="ja-JP" altLang="ja-JP" sz="900">
              <a:solidFill>
                <a:sysClr val="windowText" lastClr="000000"/>
              </a:solidFill>
              <a:effectLst/>
              <a:latin typeface="+mn-ea"/>
              <a:ea typeface="+mn-ea"/>
              <a:cs typeface="+mn-cs"/>
            </a:rPr>
            <a:t>教育費は，住民一人当たり</a:t>
          </a:r>
          <a:r>
            <a:rPr kumimoji="1" lang="en-US" altLang="ja-JP" sz="900">
              <a:solidFill>
                <a:sysClr val="windowText" lastClr="000000"/>
              </a:solidFill>
              <a:effectLst/>
              <a:latin typeface="+mn-ea"/>
              <a:ea typeface="+mn-ea"/>
              <a:cs typeface="+mn-cs"/>
            </a:rPr>
            <a:t>74,775</a:t>
          </a:r>
          <a:r>
            <a:rPr kumimoji="1" lang="ja-JP" altLang="ja-JP" sz="900">
              <a:solidFill>
                <a:sysClr val="windowText" lastClr="000000"/>
              </a:solidFill>
              <a:effectLst/>
              <a:latin typeface="+mn-ea"/>
              <a:ea typeface="+mn-ea"/>
              <a:cs typeface="+mn-cs"/>
            </a:rPr>
            <a:t>円となっており，類似団体と比較して高い状況である。その主な要因は，教育施設冷房設備事業や</a:t>
          </a:r>
          <a:r>
            <a:rPr kumimoji="1" lang="ja-JP" altLang="en-US" sz="900">
              <a:solidFill>
                <a:sysClr val="windowText" lastClr="000000"/>
              </a:solidFill>
              <a:effectLst/>
              <a:latin typeface="+mn-ea"/>
              <a:ea typeface="+mn-ea"/>
              <a:cs typeface="+mn-cs"/>
            </a:rPr>
            <a:t>奄美振興会館総合改修事業</a:t>
          </a:r>
          <a:r>
            <a:rPr kumimoji="1" lang="ja-JP" altLang="ja-JP" sz="900">
              <a:solidFill>
                <a:sysClr val="windowText" lastClr="000000"/>
              </a:solidFill>
              <a:effectLst/>
              <a:latin typeface="+mn-ea"/>
              <a:ea typeface="+mn-ea"/>
              <a:cs typeface="+mn-cs"/>
            </a:rPr>
            <a:t>などによる影響である。</a:t>
          </a:r>
          <a:endParaRPr lang="ja-JP" altLang="ja-JP" sz="900">
            <a:solidFill>
              <a:sysClr val="windowText" lastClr="000000"/>
            </a:solidFill>
            <a:effectLst/>
            <a:latin typeface="+mn-ea"/>
            <a:ea typeface="+mn-ea"/>
          </a:endParaRPr>
        </a:p>
        <a:p>
          <a:r>
            <a:rPr kumimoji="1" lang="ja-JP" altLang="ja-JP" sz="900">
              <a:solidFill>
                <a:sysClr val="windowText" lastClr="000000"/>
              </a:solidFill>
              <a:effectLst/>
              <a:latin typeface="+mn-ea"/>
              <a:ea typeface="+mn-ea"/>
              <a:cs typeface="+mn-cs"/>
            </a:rPr>
            <a:t>公債費は，住民一人当たり</a:t>
          </a:r>
          <a:r>
            <a:rPr kumimoji="1" lang="en-US" altLang="ja-JP" sz="900">
              <a:solidFill>
                <a:sysClr val="windowText" lastClr="000000"/>
              </a:solidFill>
              <a:effectLst/>
              <a:latin typeface="+mn-ea"/>
              <a:ea typeface="+mn-ea"/>
              <a:cs typeface="+mn-cs"/>
            </a:rPr>
            <a:t>96,338</a:t>
          </a:r>
          <a:r>
            <a:rPr kumimoji="1" lang="ja-JP" altLang="ja-JP" sz="900">
              <a:solidFill>
                <a:sysClr val="windowText" lastClr="000000"/>
              </a:solidFill>
              <a:effectLst/>
              <a:latin typeface="+mn-ea"/>
              <a:ea typeface="+mn-ea"/>
              <a:cs typeface="+mn-cs"/>
            </a:rPr>
            <a:t>円となっており，引き続き，類似団体と比較して高い状況である。前年度決算より増加している要因は，庁舎整備事業など大規模なハード事業の償還によるものである。</a:t>
          </a:r>
          <a:endParaRPr lang="ja-JP" altLang="ja-JP" sz="900">
            <a:solidFill>
              <a:sysClr val="windowText" lastClr="000000"/>
            </a:solidFill>
            <a:effectLst/>
            <a:latin typeface="+mn-ea"/>
            <a:ea typeface="+mn-ea"/>
          </a:endParaRPr>
        </a:p>
        <a:p>
          <a:pPr eaLnBrk="1" fontAlgn="auto" latinLnBrk="0" hangingPunct="1"/>
          <a:r>
            <a:rPr kumimoji="1" lang="ja-JP" altLang="ja-JP" sz="900">
              <a:solidFill>
                <a:sysClr val="windowText" lastClr="000000"/>
              </a:solidFill>
              <a:effectLst/>
              <a:latin typeface="+mn-ea"/>
              <a:ea typeface="+mn-ea"/>
              <a:cs typeface="+mn-cs"/>
            </a:rPr>
            <a:t>類似団体平均値よりも住民一人当たりの歳出額が大きい目的の歳出もあることから今後も奄美市第２次財政計画</a:t>
          </a:r>
          <a:r>
            <a:rPr kumimoji="1" lang="en-US" altLang="ja-JP" sz="900">
              <a:solidFill>
                <a:sysClr val="windowText" lastClr="000000"/>
              </a:solidFill>
              <a:effectLst/>
              <a:latin typeface="+mn-ea"/>
              <a:ea typeface="+mn-ea"/>
              <a:cs typeface="+mn-cs"/>
            </a:rPr>
            <a:t>(H28</a:t>
          </a:r>
          <a:r>
            <a:rPr kumimoji="1" lang="ja-JP" altLang="ja-JP" sz="900">
              <a:solidFill>
                <a:sysClr val="windowText" lastClr="000000"/>
              </a:solidFill>
              <a:effectLst/>
              <a:latin typeface="+mn-ea"/>
              <a:ea typeface="+mn-ea"/>
              <a:cs typeface="+mn-cs"/>
            </a:rPr>
            <a:t>年度～</a:t>
          </a:r>
          <a:r>
            <a:rPr kumimoji="1" lang="en-US" altLang="ja-JP" sz="900">
              <a:solidFill>
                <a:sysClr val="windowText" lastClr="000000"/>
              </a:solidFill>
              <a:effectLst/>
              <a:latin typeface="+mn-ea"/>
              <a:ea typeface="+mn-ea"/>
              <a:cs typeface="+mn-cs"/>
            </a:rPr>
            <a:t>R</a:t>
          </a:r>
          <a:r>
            <a:rPr kumimoji="1" lang="ja-JP" altLang="ja-JP" sz="900">
              <a:solidFill>
                <a:sysClr val="windowText" lastClr="000000"/>
              </a:solidFill>
              <a:effectLst/>
              <a:latin typeface="+mn-ea"/>
              <a:ea typeface="+mn-ea"/>
              <a:cs typeface="+mn-cs"/>
            </a:rPr>
            <a:t>７年度</a:t>
          </a:r>
          <a:r>
            <a:rPr kumimoji="1" lang="en-US" altLang="ja-JP" sz="900">
              <a:solidFill>
                <a:sysClr val="windowText" lastClr="000000"/>
              </a:solidFill>
              <a:effectLst/>
              <a:latin typeface="+mn-ea"/>
              <a:ea typeface="+mn-ea"/>
              <a:cs typeface="+mn-cs"/>
            </a:rPr>
            <a:t>)</a:t>
          </a:r>
          <a:r>
            <a:rPr kumimoji="1" lang="ja-JP" altLang="ja-JP" sz="900">
              <a:solidFill>
                <a:sysClr val="windowText" lastClr="000000"/>
              </a:solidFill>
              <a:effectLst/>
              <a:latin typeface="+mn-ea"/>
              <a:ea typeface="+mn-ea"/>
              <a:cs typeface="+mn-cs"/>
            </a:rPr>
            <a:t>を遵守し歳出の抑制を行い健全な財政運営に努めていく。</a:t>
          </a:r>
          <a:endParaRPr lang="ja-JP" altLang="ja-JP" sz="900">
            <a:solidFill>
              <a:sysClr val="windowText" lastClr="000000"/>
            </a:solidFill>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財政調整基金残高は，前年度剰余金等による</a:t>
          </a:r>
          <a:r>
            <a:rPr kumimoji="1" lang="en-US" altLang="ja-JP" sz="800">
              <a:solidFill>
                <a:schemeClr val="dk1"/>
              </a:solidFill>
              <a:effectLst/>
              <a:latin typeface="+mn-lt"/>
              <a:ea typeface="+mn-ea"/>
              <a:cs typeface="+mn-cs"/>
            </a:rPr>
            <a:t>522,587</a:t>
          </a:r>
          <a:r>
            <a:rPr kumimoji="1" lang="ja-JP" altLang="ja-JP" sz="800">
              <a:solidFill>
                <a:schemeClr val="dk1"/>
              </a:solidFill>
              <a:effectLst/>
              <a:latin typeface="+mn-lt"/>
              <a:ea typeface="+mn-ea"/>
              <a:cs typeface="+mn-cs"/>
            </a:rPr>
            <a:t>千円の積立及び</a:t>
          </a:r>
          <a:r>
            <a:rPr kumimoji="1" lang="en-US" altLang="ja-JP" sz="800">
              <a:solidFill>
                <a:schemeClr val="dk1"/>
              </a:solidFill>
              <a:effectLst/>
              <a:latin typeface="+mn-lt"/>
              <a:ea typeface="+mn-ea"/>
              <a:cs typeface="+mn-cs"/>
            </a:rPr>
            <a:t>1,027,673</a:t>
          </a:r>
          <a:r>
            <a:rPr kumimoji="1" lang="ja-JP" altLang="ja-JP" sz="800">
              <a:solidFill>
                <a:schemeClr val="dk1"/>
              </a:solidFill>
              <a:effectLst/>
              <a:latin typeface="+mn-lt"/>
              <a:ea typeface="+mn-ea"/>
              <a:cs typeface="+mn-cs"/>
            </a:rPr>
            <a:t>千円の取崩しを行い残高が</a:t>
          </a:r>
          <a:r>
            <a:rPr kumimoji="1" lang="en-US" altLang="ja-JP" sz="800">
              <a:solidFill>
                <a:schemeClr val="dk1"/>
              </a:solidFill>
              <a:effectLst/>
              <a:latin typeface="+mn-lt"/>
              <a:ea typeface="+mn-ea"/>
              <a:cs typeface="+mn-cs"/>
            </a:rPr>
            <a:t>3,438,219</a:t>
          </a:r>
          <a:r>
            <a:rPr kumimoji="1" lang="ja-JP" altLang="ja-JP" sz="800">
              <a:solidFill>
                <a:schemeClr val="dk1"/>
              </a:solidFill>
              <a:effectLst/>
              <a:latin typeface="+mn-lt"/>
              <a:ea typeface="+mn-ea"/>
              <a:cs typeface="+mn-cs"/>
            </a:rPr>
            <a:t>千円となり，前年度決算より標準財政規模（</a:t>
          </a:r>
          <a:r>
            <a:rPr kumimoji="1" lang="en-US" altLang="ja-JP" sz="800">
              <a:solidFill>
                <a:schemeClr val="dk1"/>
              </a:solidFill>
              <a:effectLst/>
              <a:latin typeface="+mn-lt"/>
              <a:ea typeface="+mn-ea"/>
              <a:cs typeface="+mn-cs"/>
            </a:rPr>
            <a:t>16,840,841</a:t>
          </a:r>
          <a:r>
            <a:rPr kumimoji="1" lang="ja-JP" altLang="ja-JP" sz="800">
              <a:solidFill>
                <a:schemeClr val="dk1"/>
              </a:solidFill>
              <a:effectLst/>
              <a:latin typeface="+mn-lt"/>
              <a:ea typeface="+mn-ea"/>
              <a:cs typeface="+mn-cs"/>
            </a:rPr>
            <a:t>千円）比</a:t>
          </a:r>
          <a:r>
            <a:rPr kumimoji="1" lang="en-US" altLang="ja-JP" sz="800">
              <a:solidFill>
                <a:schemeClr val="dk1"/>
              </a:solidFill>
              <a:effectLst/>
              <a:latin typeface="+mn-lt"/>
              <a:ea typeface="+mn-ea"/>
              <a:cs typeface="+mn-cs"/>
            </a:rPr>
            <a:t>2.92</a:t>
          </a:r>
          <a:r>
            <a:rPr kumimoji="1" lang="ja-JP" altLang="ja-JP" sz="800">
              <a:solidFill>
                <a:schemeClr val="dk1"/>
              </a:solidFill>
              <a:effectLst/>
              <a:latin typeface="+mn-lt"/>
              <a:ea typeface="+mn-ea"/>
              <a:cs typeface="+mn-cs"/>
            </a:rPr>
            <a:t>ポイント減となった。</a:t>
          </a:r>
          <a:endParaRPr lang="ja-JP" altLang="ja-JP" sz="800">
            <a:effectLst/>
          </a:endParaRPr>
        </a:p>
        <a:p>
          <a:r>
            <a:rPr kumimoji="1" lang="ja-JP" altLang="ja-JP" sz="800">
              <a:solidFill>
                <a:schemeClr val="dk1"/>
              </a:solidFill>
              <a:effectLst/>
              <a:latin typeface="+mn-lt"/>
              <a:ea typeface="+mn-ea"/>
              <a:cs typeface="+mn-cs"/>
            </a:rPr>
            <a:t>　実質収支額は，翌年度に繰り越すべき財源（災害復旧事業費含む）</a:t>
          </a:r>
          <a:r>
            <a:rPr kumimoji="1" lang="en-US" altLang="ja-JP" sz="800">
              <a:solidFill>
                <a:schemeClr val="dk1"/>
              </a:solidFill>
              <a:effectLst/>
              <a:latin typeface="+mn-lt"/>
              <a:ea typeface="+mn-ea"/>
              <a:cs typeface="+mn-cs"/>
            </a:rPr>
            <a:t>175,679</a:t>
          </a:r>
          <a:r>
            <a:rPr kumimoji="1" lang="ja-JP" altLang="ja-JP" sz="800">
              <a:solidFill>
                <a:schemeClr val="dk1"/>
              </a:solidFill>
              <a:effectLst/>
              <a:latin typeface="+mn-lt"/>
              <a:ea typeface="+mn-ea"/>
              <a:cs typeface="+mn-cs"/>
            </a:rPr>
            <a:t>千円を除いた</a:t>
          </a:r>
          <a:r>
            <a:rPr kumimoji="1" lang="en-US" altLang="ja-JP" sz="800">
              <a:solidFill>
                <a:schemeClr val="dk1"/>
              </a:solidFill>
              <a:effectLst/>
              <a:latin typeface="+mn-lt"/>
              <a:ea typeface="+mn-ea"/>
              <a:cs typeface="+mn-cs"/>
            </a:rPr>
            <a:t>640,474</a:t>
          </a:r>
          <a:r>
            <a:rPr kumimoji="1" lang="ja-JP" altLang="ja-JP" sz="800">
              <a:solidFill>
                <a:schemeClr val="dk1"/>
              </a:solidFill>
              <a:effectLst/>
              <a:latin typeface="+mn-lt"/>
              <a:ea typeface="+mn-ea"/>
              <a:cs typeface="+mn-cs"/>
            </a:rPr>
            <a:t>千円となり，前年度決算より標準財政規模比</a:t>
          </a:r>
          <a:r>
            <a:rPr kumimoji="1" lang="en-US" altLang="ja-JP" sz="800">
              <a:solidFill>
                <a:schemeClr val="dk1"/>
              </a:solidFill>
              <a:effectLst/>
              <a:latin typeface="+mn-lt"/>
              <a:ea typeface="+mn-ea"/>
              <a:cs typeface="+mn-cs"/>
            </a:rPr>
            <a:t>2.31</a:t>
          </a:r>
          <a:r>
            <a:rPr kumimoji="1" lang="ja-JP" altLang="ja-JP" sz="800">
              <a:solidFill>
                <a:schemeClr val="dk1"/>
              </a:solidFill>
              <a:effectLst/>
              <a:latin typeface="+mn-lt"/>
              <a:ea typeface="+mn-ea"/>
              <a:cs typeface="+mn-cs"/>
            </a:rPr>
            <a:t>ポイント減となった。減額要因には，特別交付税の減少（前年度比△</a:t>
          </a:r>
          <a:r>
            <a:rPr kumimoji="1" lang="en-US" altLang="ja-JP" sz="800">
              <a:solidFill>
                <a:schemeClr val="dk1"/>
              </a:solidFill>
              <a:effectLst/>
              <a:latin typeface="+mn-lt"/>
              <a:ea typeface="+mn-ea"/>
              <a:cs typeface="+mn-cs"/>
            </a:rPr>
            <a:t>197,385</a:t>
          </a:r>
          <a:r>
            <a:rPr kumimoji="1" lang="ja-JP" altLang="ja-JP" sz="800">
              <a:solidFill>
                <a:schemeClr val="dk1"/>
              </a:solidFill>
              <a:effectLst/>
              <a:latin typeface="+mn-lt"/>
              <a:ea typeface="+mn-ea"/>
              <a:cs typeface="+mn-cs"/>
            </a:rPr>
            <a:t>千円）などにより実質収支が減額したことによる。</a:t>
          </a:r>
          <a:endParaRPr lang="ja-JP" altLang="ja-JP" sz="800">
            <a:effectLst/>
          </a:endParaRPr>
        </a:p>
        <a:p>
          <a:r>
            <a:rPr kumimoji="1" lang="ja-JP" altLang="ja-JP" sz="800">
              <a:solidFill>
                <a:schemeClr val="dk1"/>
              </a:solidFill>
              <a:effectLst/>
              <a:latin typeface="+mn-lt"/>
              <a:ea typeface="+mn-ea"/>
              <a:cs typeface="+mn-cs"/>
            </a:rPr>
            <a:t>　実質単年度収支は，単年度収支△</a:t>
          </a:r>
          <a:r>
            <a:rPr kumimoji="1" lang="en-US" altLang="ja-JP" sz="800">
              <a:solidFill>
                <a:schemeClr val="dk1"/>
              </a:solidFill>
              <a:effectLst/>
              <a:latin typeface="+mn-lt"/>
              <a:ea typeface="+mn-ea"/>
              <a:cs typeface="+mn-cs"/>
            </a:rPr>
            <a:t>391,652</a:t>
          </a:r>
          <a:r>
            <a:rPr kumimoji="1" lang="ja-JP" altLang="ja-JP" sz="800">
              <a:solidFill>
                <a:schemeClr val="dk1"/>
              </a:solidFill>
              <a:effectLst/>
              <a:latin typeface="+mn-lt"/>
              <a:ea typeface="+mn-ea"/>
              <a:cs typeface="+mn-cs"/>
            </a:rPr>
            <a:t>千円に積立金</a:t>
          </a:r>
          <a:r>
            <a:rPr kumimoji="1" lang="en-US" altLang="ja-JP" sz="800">
              <a:solidFill>
                <a:schemeClr val="dk1"/>
              </a:solidFill>
              <a:effectLst/>
              <a:latin typeface="+mn-lt"/>
              <a:ea typeface="+mn-ea"/>
              <a:cs typeface="+mn-cs"/>
            </a:rPr>
            <a:t>2,587</a:t>
          </a:r>
          <a:r>
            <a:rPr kumimoji="1" lang="ja-JP" altLang="ja-JP" sz="800">
              <a:solidFill>
                <a:schemeClr val="dk1"/>
              </a:solidFill>
              <a:effectLst/>
              <a:latin typeface="+mn-lt"/>
              <a:ea typeface="+mn-ea"/>
              <a:cs typeface="+mn-cs"/>
            </a:rPr>
            <a:t>千円を加え，積立金取崩額</a:t>
          </a:r>
          <a:r>
            <a:rPr kumimoji="1" lang="en-US" altLang="ja-JP" sz="800">
              <a:solidFill>
                <a:schemeClr val="dk1"/>
              </a:solidFill>
              <a:effectLst/>
              <a:latin typeface="+mn-lt"/>
              <a:ea typeface="+mn-ea"/>
              <a:cs typeface="+mn-cs"/>
            </a:rPr>
            <a:t>1,027,673</a:t>
          </a:r>
          <a:r>
            <a:rPr kumimoji="1" lang="ja-JP" altLang="ja-JP" sz="800">
              <a:solidFill>
                <a:schemeClr val="dk1"/>
              </a:solidFill>
              <a:effectLst/>
              <a:latin typeface="+mn-lt"/>
              <a:ea typeface="+mn-ea"/>
              <a:cs typeface="+mn-cs"/>
            </a:rPr>
            <a:t>千円を除いた△</a:t>
          </a:r>
          <a:r>
            <a:rPr kumimoji="1" lang="en-US" altLang="ja-JP" sz="800">
              <a:solidFill>
                <a:schemeClr val="dk1"/>
              </a:solidFill>
              <a:effectLst/>
              <a:latin typeface="+mn-lt"/>
              <a:ea typeface="+mn-ea"/>
              <a:cs typeface="+mn-cs"/>
            </a:rPr>
            <a:t>1,416,738</a:t>
          </a:r>
          <a:r>
            <a:rPr kumimoji="1" lang="ja-JP" altLang="ja-JP" sz="800">
              <a:solidFill>
                <a:schemeClr val="dk1"/>
              </a:solidFill>
              <a:effectLst/>
              <a:latin typeface="+mn-lt"/>
              <a:ea typeface="+mn-ea"/>
              <a:cs typeface="+mn-cs"/>
            </a:rPr>
            <a:t>千円である。前年度決算より標準財政規模比</a:t>
          </a:r>
          <a:r>
            <a:rPr kumimoji="1" lang="en-US" altLang="ja-JP" sz="800">
              <a:solidFill>
                <a:schemeClr val="dk1"/>
              </a:solidFill>
              <a:effectLst/>
              <a:latin typeface="+mn-lt"/>
              <a:ea typeface="+mn-ea"/>
              <a:cs typeface="+mn-cs"/>
            </a:rPr>
            <a:t>6.92</a:t>
          </a:r>
          <a:r>
            <a:rPr kumimoji="1" lang="ja-JP" altLang="ja-JP" sz="800">
              <a:solidFill>
                <a:schemeClr val="dk1"/>
              </a:solidFill>
              <a:effectLst/>
              <a:latin typeface="+mn-lt"/>
              <a:ea typeface="+mn-ea"/>
              <a:cs typeface="+mn-cs"/>
            </a:rPr>
            <a:t>ポイント減となった。</a:t>
          </a:r>
          <a:endParaRPr lang="ja-JP" altLang="ja-JP" sz="800">
            <a:effectLst/>
          </a:endParaRPr>
        </a:p>
        <a:p>
          <a:r>
            <a:rPr kumimoji="1" lang="ja-JP" altLang="ja-JP" sz="800">
              <a:solidFill>
                <a:schemeClr val="dk1"/>
              </a:solidFill>
              <a:effectLst/>
              <a:latin typeface="+mn-lt"/>
              <a:ea typeface="+mn-ea"/>
              <a:cs typeface="+mn-cs"/>
            </a:rPr>
            <a:t>　今後とも，事務事業の見直しをさらに進めるとともに，歳出において経常経費削減等の行財政改革を推進し，歳入において税の徴収強化等を図り，単年度収支の改善に努める。</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令和元年度より国民健康保険事業が黒字となったことで連結実質赤字比率は全会計で黒字もしくは０となった。</a:t>
          </a:r>
        </a:p>
        <a:p>
          <a:r>
            <a:rPr kumimoji="1" lang="ja-JP" altLang="en-US" sz="1100">
              <a:latin typeface="+mn-ea"/>
              <a:ea typeface="+mn-ea"/>
            </a:rPr>
            <a:t>　今後，高齢化による社会保障費の増，公共施設の老朽化による維持・管理費，更新費用の増が見込まれる中で，健全な財政運営を維持していくため各会計において歳入の確保，歳出の抑制に努めていく。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36153979</v>
      </c>
      <c r="BO4" s="431"/>
      <c r="BP4" s="431"/>
      <c r="BQ4" s="431"/>
      <c r="BR4" s="431"/>
      <c r="BS4" s="431"/>
      <c r="BT4" s="431"/>
      <c r="BU4" s="432"/>
      <c r="BV4" s="430">
        <v>37474396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3.8</v>
      </c>
      <c r="CU4" s="437"/>
      <c r="CV4" s="437"/>
      <c r="CW4" s="437"/>
      <c r="CX4" s="437"/>
      <c r="CY4" s="437"/>
      <c r="CZ4" s="437"/>
      <c r="DA4" s="438"/>
      <c r="DB4" s="436">
        <v>6.1</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35337826</v>
      </c>
      <c r="BO5" s="468"/>
      <c r="BP5" s="468"/>
      <c r="BQ5" s="468"/>
      <c r="BR5" s="468"/>
      <c r="BS5" s="468"/>
      <c r="BT5" s="468"/>
      <c r="BU5" s="469"/>
      <c r="BV5" s="467">
        <v>36302010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93.6</v>
      </c>
      <c r="CU5" s="465"/>
      <c r="CV5" s="465"/>
      <c r="CW5" s="465"/>
      <c r="CX5" s="465"/>
      <c r="CY5" s="465"/>
      <c r="CZ5" s="465"/>
      <c r="DA5" s="466"/>
      <c r="DB5" s="464">
        <v>91.4</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816153</v>
      </c>
      <c r="BO6" s="468"/>
      <c r="BP6" s="468"/>
      <c r="BQ6" s="468"/>
      <c r="BR6" s="468"/>
      <c r="BS6" s="468"/>
      <c r="BT6" s="468"/>
      <c r="BU6" s="469"/>
      <c r="BV6" s="467">
        <v>1172386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96.6</v>
      </c>
      <c r="CU6" s="505"/>
      <c r="CV6" s="505"/>
      <c r="CW6" s="505"/>
      <c r="CX6" s="505"/>
      <c r="CY6" s="505"/>
      <c r="CZ6" s="505"/>
      <c r="DA6" s="506"/>
      <c r="DB6" s="504">
        <v>95.4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175679</v>
      </c>
      <c r="BO7" s="468"/>
      <c r="BP7" s="468"/>
      <c r="BQ7" s="468"/>
      <c r="BR7" s="468"/>
      <c r="BS7" s="468"/>
      <c r="BT7" s="468"/>
      <c r="BU7" s="469"/>
      <c r="BV7" s="467">
        <v>140260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16840841</v>
      </c>
      <c r="CU7" s="468"/>
      <c r="CV7" s="468"/>
      <c r="CW7" s="468"/>
      <c r="CX7" s="468"/>
      <c r="CY7" s="468"/>
      <c r="CZ7" s="468"/>
      <c r="DA7" s="469"/>
      <c r="DB7" s="467">
        <v>16898032</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640474</v>
      </c>
      <c r="BO8" s="468"/>
      <c r="BP8" s="468"/>
      <c r="BQ8" s="468"/>
      <c r="BR8" s="468"/>
      <c r="BS8" s="468"/>
      <c r="BT8" s="468"/>
      <c r="BU8" s="469"/>
      <c r="BV8" s="467">
        <v>1032126</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0.27</v>
      </c>
      <c r="CU8" s="508"/>
      <c r="CV8" s="508"/>
      <c r="CW8" s="508"/>
      <c r="CX8" s="508"/>
      <c r="CY8" s="508"/>
      <c r="CZ8" s="508"/>
      <c r="DA8" s="509"/>
      <c r="DB8" s="507">
        <v>0.27</v>
      </c>
      <c r="DC8" s="508"/>
      <c r="DD8" s="508"/>
      <c r="DE8" s="508"/>
      <c r="DF8" s="508"/>
      <c r="DG8" s="508"/>
      <c r="DH8" s="508"/>
      <c r="DI8" s="509"/>
      <c r="DJ8" s="186"/>
      <c r="DK8" s="186"/>
      <c r="DL8" s="186"/>
      <c r="DM8" s="186"/>
      <c r="DN8" s="186"/>
      <c r="DO8" s="186"/>
    </row>
    <row r="9" spans="1:119" ht="18.75" customHeight="1" thickBot="1">
      <c r="A9" s="187"/>
      <c r="B9" s="461" t="s">
        <v>113</v>
      </c>
      <c r="C9" s="462"/>
      <c r="D9" s="462"/>
      <c r="E9" s="462"/>
      <c r="F9" s="462"/>
      <c r="G9" s="462"/>
      <c r="H9" s="462"/>
      <c r="I9" s="462"/>
      <c r="J9" s="462"/>
      <c r="K9" s="510"/>
      <c r="L9" s="511" t="s">
        <v>114</v>
      </c>
      <c r="M9" s="512"/>
      <c r="N9" s="512"/>
      <c r="O9" s="512"/>
      <c r="P9" s="512"/>
      <c r="Q9" s="513"/>
      <c r="R9" s="514">
        <v>43156</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94</v>
      </c>
      <c r="AV9" s="500"/>
      <c r="AW9" s="500"/>
      <c r="AX9" s="500"/>
      <c r="AY9" s="501" t="s">
        <v>117</v>
      </c>
      <c r="AZ9" s="502"/>
      <c r="BA9" s="502"/>
      <c r="BB9" s="502"/>
      <c r="BC9" s="502"/>
      <c r="BD9" s="502"/>
      <c r="BE9" s="502"/>
      <c r="BF9" s="502"/>
      <c r="BG9" s="502"/>
      <c r="BH9" s="502"/>
      <c r="BI9" s="502"/>
      <c r="BJ9" s="502"/>
      <c r="BK9" s="502"/>
      <c r="BL9" s="502"/>
      <c r="BM9" s="503"/>
      <c r="BN9" s="467">
        <v>-391652</v>
      </c>
      <c r="BO9" s="468"/>
      <c r="BP9" s="468"/>
      <c r="BQ9" s="468"/>
      <c r="BR9" s="468"/>
      <c r="BS9" s="468"/>
      <c r="BT9" s="468"/>
      <c r="BU9" s="469"/>
      <c r="BV9" s="467">
        <v>198946</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19.3</v>
      </c>
      <c r="CU9" s="465"/>
      <c r="CV9" s="465"/>
      <c r="CW9" s="465"/>
      <c r="CX9" s="465"/>
      <c r="CY9" s="465"/>
      <c r="CZ9" s="465"/>
      <c r="DA9" s="466"/>
      <c r="DB9" s="464">
        <v>19.5</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46121</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2587</v>
      </c>
      <c r="BO10" s="468"/>
      <c r="BP10" s="468"/>
      <c r="BQ10" s="468"/>
      <c r="BR10" s="468"/>
      <c r="BS10" s="468"/>
      <c r="BT10" s="468"/>
      <c r="BU10" s="469"/>
      <c r="BV10" s="467">
        <v>2511</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94</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563</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c r="A12" s="187"/>
      <c r="B12" s="527" t="s">
        <v>131</v>
      </c>
      <c r="C12" s="528"/>
      <c r="D12" s="528"/>
      <c r="E12" s="528"/>
      <c r="F12" s="528"/>
      <c r="G12" s="528"/>
      <c r="H12" s="528"/>
      <c r="I12" s="528"/>
      <c r="J12" s="528"/>
      <c r="K12" s="529"/>
      <c r="L12" s="536" t="s">
        <v>132</v>
      </c>
      <c r="M12" s="537"/>
      <c r="N12" s="537"/>
      <c r="O12" s="537"/>
      <c r="P12" s="537"/>
      <c r="Q12" s="538"/>
      <c r="R12" s="539">
        <v>43267</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121</v>
      </c>
      <c r="AV12" s="500"/>
      <c r="AW12" s="500"/>
      <c r="AX12" s="500"/>
      <c r="AY12" s="501" t="s">
        <v>136</v>
      </c>
      <c r="AZ12" s="502"/>
      <c r="BA12" s="502"/>
      <c r="BB12" s="502"/>
      <c r="BC12" s="502"/>
      <c r="BD12" s="502"/>
      <c r="BE12" s="502"/>
      <c r="BF12" s="502"/>
      <c r="BG12" s="502"/>
      <c r="BH12" s="502"/>
      <c r="BI12" s="502"/>
      <c r="BJ12" s="502"/>
      <c r="BK12" s="502"/>
      <c r="BL12" s="502"/>
      <c r="BM12" s="503"/>
      <c r="BN12" s="467">
        <v>1027673</v>
      </c>
      <c r="BO12" s="468"/>
      <c r="BP12" s="468"/>
      <c r="BQ12" s="468"/>
      <c r="BR12" s="468"/>
      <c r="BS12" s="468"/>
      <c r="BT12" s="468"/>
      <c r="BU12" s="469"/>
      <c r="BV12" s="467">
        <v>453978</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43123</v>
      </c>
      <c r="S13" s="552"/>
      <c r="T13" s="552"/>
      <c r="U13" s="552"/>
      <c r="V13" s="553"/>
      <c r="W13" s="483" t="s">
        <v>140</v>
      </c>
      <c r="X13" s="484"/>
      <c r="Y13" s="484"/>
      <c r="Z13" s="484"/>
      <c r="AA13" s="484"/>
      <c r="AB13" s="474"/>
      <c r="AC13" s="518">
        <v>749</v>
      </c>
      <c r="AD13" s="519"/>
      <c r="AE13" s="519"/>
      <c r="AF13" s="519"/>
      <c r="AG13" s="561"/>
      <c r="AH13" s="518">
        <v>827</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-1416738</v>
      </c>
      <c r="BO13" s="468"/>
      <c r="BP13" s="468"/>
      <c r="BQ13" s="468"/>
      <c r="BR13" s="468"/>
      <c r="BS13" s="468"/>
      <c r="BT13" s="468"/>
      <c r="BU13" s="469"/>
      <c r="BV13" s="467">
        <v>-251958</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9.5</v>
      </c>
      <c r="CU13" s="465"/>
      <c r="CV13" s="465"/>
      <c r="CW13" s="465"/>
      <c r="CX13" s="465"/>
      <c r="CY13" s="465"/>
      <c r="CZ13" s="465"/>
      <c r="DA13" s="466"/>
      <c r="DB13" s="464">
        <v>9.3000000000000007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145</v>
      </c>
      <c r="M14" s="549"/>
      <c r="N14" s="549"/>
      <c r="O14" s="549"/>
      <c r="P14" s="549"/>
      <c r="Q14" s="550"/>
      <c r="R14" s="551">
        <v>43315</v>
      </c>
      <c r="S14" s="552"/>
      <c r="T14" s="552"/>
      <c r="U14" s="552"/>
      <c r="V14" s="553"/>
      <c r="W14" s="457"/>
      <c r="X14" s="458"/>
      <c r="Y14" s="458"/>
      <c r="Z14" s="458"/>
      <c r="AA14" s="458"/>
      <c r="AB14" s="447"/>
      <c r="AC14" s="554">
        <v>3.9</v>
      </c>
      <c r="AD14" s="555"/>
      <c r="AE14" s="555"/>
      <c r="AF14" s="555"/>
      <c r="AG14" s="556"/>
      <c r="AH14" s="554">
        <v>4.2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42.1</v>
      </c>
      <c r="CU14" s="566"/>
      <c r="CV14" s="566"/>
      <c r="CW14" s="566"/>
      <c r="CX14" s="566"/>
      <c r="CY14" s="566"/>
      <c r="CZ14" s="566"/>
      <c r="DA14" s="567"/>
      <c r="DB14" s="565">
        <v>61.6</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139</v>
      </c>
      <c r="N15" s="559"/>
      <c r="O15" s="559"/>
      <c r="P15" s="559"/>
      <c r="Q15" s="560"/>
      <c r="R15" s="551">
        <v>43182</v>
      </c>
      <c r="S15" s="552"/>
      <c r="T15" s="552"/>
      <c r="U15" s="552"/>
      <c r="V15" s="553"/>
      <c r="W15" s="483" t="s">
        <v>147</v>
      </c>
      <c r="X15" s="484"/>
      <c r="Y15" s="484"/>
      <c r="Z15" s="484"/>
      <c r="AA15" s="484"/>
      <c r="AB15" s="474"/>
      <c r="AC15" s="518">
        <v>2854</v>
      </c>
      <c r="AD15" s="519"/>
      <c r="AE15" s="519"/>
      <c r="AF15" s="519"/>
      <c r="AG15" s="561"/>
      <c r="AH15" s="518">
        <v>2866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4018388</v>
      </c>
      <c r="BO15" s="431"/>
      <c r="BP15" s="431"/>
      <c r="BQ15" s="431"/>
      <c r="BR15" s="431"/>
      <c r="BS15" s="431"/>
      <c r="BT15" s="431"/>
      <c r="BU15" s="432"/>
      <c r="BV15" s="430">
        <v>3938691</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14.7</v>
      </c>
      <c r="AD16" s="555"/>
      <c r="AE16" s="555"/>
      <c r="AF16" s="555"/>
      <c r="AG16" s="556"/>
      <c r="AH16" s="554">
        <v>14.5</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15014379</v>
      </c>
      <c r="BO16" s="468"/>
      <c r="BP16" s="468"/>
      <c r="BQ16" s="468"/>
      <c r="BR16" s="468"/>
      <c r="BS16" s="468"/>
      <c r="BT16" s="468"/>
      <c r="BU16" s="469"/>
      <c r="BV16" s="467">
        <v>14713101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15815</v>
      </c>
      <c r="AD17" s="519"/>
      <c r="AE17" s="519"/>
      <c r="AF17" s="519"/>
      <c r="AG17" s="561"/>
      <c r="AH17" s="518">
        <v>16062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5088765</v>
      </c>
      <c r="BO17" s="468"/>
      <c r="BP17" s="468"/>
      <c r="BQ17" s="468"/>
      <c r="BR17" s="468"/>
      <c r="BS17" s="468"/>
      <c r="BT17" s="468"/>
      <c r="BU17" s="469"/>
      <c r="BV17" s="467">
        <v>5000358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157</v>
      </c>
      <c r="C18" s="510"/>
      <c r="D18" s="510"/>
      <c r="E18" s="582"/>
      <c r="F18" s="582"/>
      <c r="G18" s="582"/>
      <c r="H18" s="582"/>
      <c r="I18" s="582"/>
      <c r="J18" s="582"/>
      <c r="K18" s="582"/>
      <c r="L18" s="583">
        <v>308.33</v>
      </c>
      <c r="M18" s="583"/>
      <c r="N18" s="583"/>
      <c r="O18" s="583"/>
      <c r="P18" s="583"/>
      <c r="Q18" s="583"/>
      <c r="R18" s="584"/>
      <c r="S18" s="584"/>
      <c r="T18" s="584"/>
      <c r="U18" s="584"/>
      <c r="V18" s="585"/>
      <c r="W18" s="485"/>
      <c r="X18" s="486"/>
      <c r="Y18" s="486"/>
      <c r="Z18" s="486"/>
      <c r="AA18" s="486"/>
      <c r="AB18" s="477"/>
      <c r="AC18" s="586">
        <v>81.400000000000006</v>
      </c>
      <c r="AD18" s="587"/>
      <c r="AE18" s="587"/>
      <c r="AF18" s="587"/>
      <c r="AG18" s="588"/>
      <c r="AH18" s="586">
        <v>81.3</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16049931</v>
      </c>
      <c r="BO18" s="468"/>
      <c r="BP18" s="468"/>
      <c r="BQ18" s="468"/>
      <c r="BR18" s="468"/>
      <c r="BS18" s="468"/>
      <c r="BT18" s="468"/>
      <c r="BU18" s="469"/>
      <c r="BV18" s="467">
        <v>15646645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159</v>
      </c>
      <c r="C19" s="510"/>
      <c r="D19" s="510"/>
      <c r="E19" s="582"/>
      <c r="F19" s="582"/>
      <c r="G19" s="582"/>
      <c r="H19" s="582"/>
      <c r="I19" s="582"/>
      <c r="J19" s="582"/>
      <c r="K19" s="582"/>
      <c r="L19" s="590">
        <v>140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20089129</v>
      </c>
      <c r="BO19" s="468"/>
      <c r="BP19" s="468"/>
      <c r="BQ19" s="468"/>
      <c r="BR19" s="468"/>
      <c r="BS19" s="468"/>
      <c r="BT19" s="468"/>
      <c r="BU19" s="469"/>
      <c r="BV19" s="467">
        <v>19592627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161</v>
      </c>
      <c r="C20" s="510"/>
      <c r="D20" s="510"/>
      <c r="E20" s="582"/>
      <c r="F20" s="582"/>
      <c r="G20" s="582"/>
      <c r="H20" s="582"/>
      <c r="I20" s="582"/>
      <c r="J20" s="582"/>
      <c r="K20" s="582"/>
      <c r="L20" s="590">
        <v>19627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42934284</v>
      </c>
      <c r="BO23" s="468"/>
      <c r="BP23" s="468"/>
      <c r="BQ23" s="468"/>
      <c r="BR23" s="468"/>
      <c r="BS23" s="468"/>
      <c r="BT23" s="468"/>
      <c r="BU23" s="469"/>
      <c r="BV23" s="467">
        <v>42466265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170</v>
      </c>
      <c r="F24" s="497"/>
      <c r="G24" s="497"/>
      <c r="H24" s="497"/>
      <c r="I24" s="497"/>
      <c r="J24" s="497"/>
      <c r="K24" s="498"/>
      <c r="L24" s="518">
        <v>1</v>
      </c>
      <c r="M24" s="519"/>
      <c r="N24" s="519"/>
      <c r="O24" s="519"/>
      <c r="P24" s="561"/>
      <c r="Q24" s="518">
        <v>8200</v>
      </c>
      <c r="R24" s="519"/>
      <c r="S24" s="519"/>
      <c r="T24" s="519"/>
      <c r="U24" s="519"/>
      <c r="V24" s="561"/>
      <c r="W24" s="620"/>
      <c r="X24" s="608"/>
      <c r="Y24" s="609"/>
      <c r="Z24" s="517" t="s">
        <v>171</v>
      </c>
      <c r="AA24" s="497"/>
      <c r="AB24" s="497"/>
      <c r="AC24" s="497"/>
      <c r="AD24" s="497"/>
      <c r="AE24" s="497"/>
      <c r="AF24" s="497"/>
      <c r="AG24" s="498"/>
      <c r="AH24" s="518">
        <v>486</v>
      </c>
      <c r="AI24" s="519"/>
      <c r="AJ24" s="519"/>
      <c r="AK24" s="519"/>
      <c r="AL24" s="561"/>
      <c r="AM24" s="518">
        <v>1459458</v>
      </c>
      <c r="AN24" s="519"/>
      <c r="AO24" s="519"/>
      <c r="AP24" s="519"/>
      <c r="AQ24" s="519"/>
      <c r="AR24" s="561"/>
      <c r="AS24" s="518">
        <v>3003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27077223</v>
      </c>
      <c r="BO24" s="468"/>
      <c r="BP24" s="468"/>
      <c r="BQ24" s="468"/>
      <c r="BR24" s="468"/>
      <c r="BS24" s="468"/>
      <c r="BT24" s="468"/>
      <c r="BU24" s="469"/>
      <c r="BV24" s="467">
        <v>26565784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173</v>
      </c>
      <c r="F25" s="497"/>
      <c r="G25" s="497"/>
      <c r="H25" s="497"/>
      <c r="I25" s="497"/>
      <c r="J25" s="497"/>
      <c r="K25" s="498"/>
      <c r="L25" s="518">
        <v>2</v>
      </c>
      <c r="M25" s="519"/>
      <c r="N25" s="519"/>
      <c r="O25" s="519"/>
      <c r="P25" s="561"/>
      <c r="Q25" s="518">
        <v>6400</v>
      </c>
      <c r="R25" s="519"/>
      <c r="S25" s="519"/>
      <c r="T25" s="519"/>
      <c r="U25" s="519"/>
      <c r="V25" s="561"/>
      <c r="W25" s="620"/>
      <c r="X25" s="608"/>
      <c r="Y25" s="609"/>
      <c r="Z25" s="517" t="s">
        <v>174</v>
      </c>
      <c r="AA25" s="497"/>
      <c r="AB25" s="497"/>
      <c r="AC25" s="497"/>
      <c r="AD25" s="497"/>
      <c r="AE25" s="497"/>
      <c r="AF25" s="497"/>
      <c r="AG25" s="498"/>
      <c r="AH25" s="518" t="s">
        <v>138</v>
      </c>
      <c r="AI25" s="519"/>
      <c r="AJ25" s="519"/>
      <c r="AK25" s="519"/>
      <c r="AL25" s="561"/>
      <c r="AM25" s="518" t="s">
        <v>138</v>
      </c>
      <c r="AN25" s="519"/>
      <c r="AO25" s="519"/>
      <c r="AP25" s="519"/>
      <c r="AQ25" s="519"/>
      <c r="AR25" s="561"/>
      <c r="AS25" s="518" t="s">
        <v>130</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3014247</v>
      </c>
      <c r="BO25" s="431"/>
      <c r="BP25" s="431"/>
      <c r="BQ25" s="431"/>
      <c r="BR25" s="431"/>
      <c r="BS25" s="431"/>
      <c r="BT25" s="431"/>
      <c r="BU25" s="432"/>
      <c r="BV25" s="430">
        <v>1019928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6000</v>
      </c>
      <c r="R26" s="519"/>
      <c r="S26" s="519"/>
      <c r="T26" s="519"/>
      <c r="U26" s="519"/>
      <c r="V26" s="561"/>
      <c r="W26" s="620"/>
      <c r="X26" s="608"/>
      <c r="Y26" s="609"/>
      <c r="Z26" s="517" t="s">
        <v>177</v>
      </c>
      <c r="AA26" s="630"/>
      <c r="AB26" s="630"/>
      <c r="AC26" s="630"/>
      <c r="AD26" s="630"/>
      <c r="AE26" s="630"/>
      <c r="AF26" s="630"/>
      <c r="AG26" s="631"/>
      <c r="AH26" s="518">
        <v>12</v>
      </c>
      <c r="AI26" s="519"/>
      <c r="AJ26" s="519"/>
      <c r="AK26" s="519"/>
      <c r="AL26" s="561"/>
      <c r="AM26" s="518">
        <v>37668</v>
      </c>
      <c r="AN26" s="519"/>
      <c r="AO26" s="519"/>
      <c r="AP26" s="519"/>
      <c r="AQ26" s="519"/>
      <c r="AR26" s="561"/>
      <c r="AS26" s="518">
        <v>3139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180</v>
      </c>
      <c r="F27" s="497"/>
      <c r="G27" s="497"/>
      <c r="H27" s="497"/>
      <c r="I27" s="497"/>
      <c r="J27" s="497"/>
      <c r="K27" s="498"/>
      <c r="L27" s="518">
        <v>1</v>
      </c>
      <c r="M27" s="519"/>
      <c r="N27" s="519"/>
      <c r="O27" s="519"/>
      <c r="P27" s="561"/>
      <c r="Q27" s="518">
        <v>4200</v>
      </c>
      <c r="R27" s="519"/>
      <c r="S27" s="519"/>
      <c r="T27" s="519"/>
      <c r="U27" s="519"/>
      <c r="V27" s="561"/>
      <c r="W27" s="620"/>
      <c r="X27" s="608"/>
      <c r="Y27" s="609"/>
      <c r="Z27" s="517" t="s">
        <v>181</v>
      </c>
      <c r="AA27" s="497"/>
      <c r="AB27" s="497"/>
      <c r="AC27" s="497"/>
      <c r="AD27" s="497"/>
      <c r="AE27" s="497"/>
      <c r="AF27" s="497"/>
      <c r="AG27" s="498"/>
      <c r="AH27" s="518">
        <v>22</v>
      </c>
      <c r="AI27" s="519"/>
      <c r="AJ27" s="519"/>
      <c r="AK27" s="519"/>
      <c r="AL27" s="561"/>
      <c r="AM27" s="518">
        <v>70474</v>
      </c>
      <c r="AN27" s="519"/>
      <c r="AO27" s="519"/>
      <c r="AP27" s="519"/>
      <c r="AQ27" s="519"/>
      <c r="AR27" s="561"/>
      <c r="AS27" s="518">
        <v>3203</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582560</v>
      </c>
      <c r="BO27" s="644"/>
      <c r="BP27" s="644"/>
      <c r="BQ27" s="644"/>
      <c r="BR27" s="644"/>
      <c r="BS27" s="644"/>
      <c r="BT27" s="644"/>
      <c r="BU27" s="645"/>
      <c r="BV27" s="643">
        <v>582560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183</v>
      </c>
      <c r="F28" s="497"/>
      <c r="G28" s="497"/>
      <c r="H28" s="497"/>
      <c r="I28" s="497"/>
      <c r="J28" s="497"/>
      <c r="K28" s="498"/>
      <c r="L28" s="518">
        <v>1</v>
      </c>
      <c r="M28" s="519"/>
      <c r="N28" s="519"/>
      <c r="O28" s="519"/>
      <c r="P28" s="561"/>
      <c r="Q28" s="518">
        <v>3490</v>
      </c>
      <c r="R28" s="519"/>
      <c r="S28" s="519"/>
      <c r="T28" s="519"/>
      <c r="U28" s="519"/>
      <c r="V28" s="561"/>
      <c r="W28" s="620"/>
      <c r="X28" s="608"/>
      <c r="Y28" s="609"/>
      <c r="Z28" s="517" t="s">
        <v>184</v>
      </c>
      <c r="AA28" s="497"/>
      <c r="AB28" s="497"/>
      <c r="AC28" s="497"/>
      <c r="AD28" s="497"/>
      <c r="AE28" s="497"/>
      <c r="AF28" s="497"/>
      <c r="AG28" s="498"/>
      <c r="AH28" s="518" t="s">
        <v>130</v>
      </c>
      <c r="AI28" s="519"/>
      <c r="AJ28" s="519"/>
      <c r="AK28" s="519"/>
      <c r="AL28" s="561"/>
      <c r="AM28" s="518" t="s">
        <v>130</v>
      </c>
      <c r="AN28" s="519"/>
      <c r="AO28" s="519"/>
      <c r="AP28" s="519"/>
      <c r="AQ28" s="519"/>
      <c r="AR28" s="561"/>
      <c r="AS28" s="518" t="s">
        <v>138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3438219</v>
      </c>
      <c r="BO28" s="431"/>
      <c r="BP28" s="431"/>
      <c r="BQ28" s="431"/>
      <c r="BR28" s="431"/>
      <c r="BS28" s="431"/>
      <c r="BT28" s="431"/>
      <c r="BU28" s="432"/>
      <c r="BV28" s="430">
        <v>3943305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186</v>
      </c>
      <c r="F29" s="497"/>
      <c r="G29" s="497"/>
      <c r="H29" s="497"/>
      <c r="I29" s="497"/>
      <c r="J29" s="497"/>
      <c r="K29" s="498"/>
      <c r="L29" s="518">
        <v>20</v>
      </c>
      <c r="M29" s="519"/>
      <c r="N29" s="519"/>
      <c r="O29" s="519"/>
      <c r="P29" s="561"/>
      <c r="Q29" s="518">
        <v>3210</v>
      </c>
      <c r="R29" s="519"/>
      <c r="S29" s="519"/>
      <c r="T29" s="519"/>
      <c r="U29" s="519"/>
      <c r="V29" s="561"/>
      <c r="W29" s="621"/>
      <c r="X29" s="622"/>
      <c r="Y29" s="623"/>
      <c r="Z29" s="517" t="s">
        <v>187</v>
      </c>
      <c r="AA29" s="497"/>
      <c r="AB29" s="497"/>
      <c r="AC29" s="497"/>
      <c r="AD29" s="497"/>
      <c r="AE29" s="497"/>
      <c r="AF29" s="497"/>
      <c r="AG29" s="498"/>
      <c r="AH29" s="518">
        <v>508</v>
      </c>
      <c r="AI29" s="519"/>
      <c r="AJ29" s="519"/>
      <c r="AK29" s="519"/>
      <c r="AL29" s="561"/>
      <c r="AM29" s="518">
        <v>1529932</v>
      </c>
      <c r="AN29" s="519"/>
      <c r="AO29" s="519"/>
      <c r="AP29" s="519"/>
      <c r="AQ29" s="519"/>
      <c r="AR29" s="561"/>
      <c r="AS29" s="518">
        <v>3012</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1622232</v>
      </c>
      <c r="BO29" s="468"/>
      <c r="BP29" s="468"/>
      <c r="BQ29" s="468"/>
      <c r="BR29" s="468"/>
      <c r="BS29" s="468"/>
      <c r="BT29" s="468"/>
      <c r="BU29" s="469"/>
      <c r="BV29" s="467">
        <v>1525093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9365676</v>
      </c>
      <c r="BO30" s="644"/>
      <c r="BP30" s="644"/>
      <c r="BQ30" s="644"/>
      <c r="BR30" s="644"/>
      <c r="BS30" s="644"/>
      <c r="BT30" s="644"/>
      <c r="BU30" s="645"/>
      <c r="BV30" s="643">
        <v>8764707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198</v>
      </c>
      <c r="X33" s="456"/>
      <c r="Y33" s="456"/>
      <c r="Z33" s="456"/>
      <c r="AA33" s="456"/>
      <c r="AB33" s="456"/>
      <c r="AC33" s="456"/>
      <c r="AD33" s="456"/>
      <c r="AE33" s="456"/>
      <c r="AF33" s="456"/>
      <c r="AG33" s="456"/>
      <c r="AH33" s="456"/>
      <c r="AI33" s="456"/>
      <c r="AJ33" s="456"/>
      <c r="AK33" s="456"/>
      <c r="AL33" s="216"/>
      <c r="AM33" s="491" t="s">
        <v>196</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奄美市国民健康保険事業特別会計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IF('各会計、関係団体の財政状況及び健全化判断比率'!B34="","",'各会計、関係団体の財政状況及び健全化判断比率'!B34)</f>
        <v>奄美市水道事業会計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奄美市公共下水道事業特別会計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鹿児島県市町村総合事務組合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奄美市開発公社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奄美市ふるさと創生人材育成資金特別会計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奄美市国民健康保険直営診療施設勘定特別会計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IF('各会計、関係団体の財政状況及び健全化判断比率'!B36="","",'各会計、関係団体の財政状況及び健全化判断比率'!B36)</f>
        <v>奄美市農業集落排水事業特別会計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奄美群島広域事務組合</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奄美市農業研究センター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奄美市後期高齢者医療特別会計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12</v>
      </c>
      <c r="BF36" s="656"/>
      <c r="BG36" s="657" t="str">
        <f>IF('各会計、関係団体の財政状況及び健全化判断比率'!B37="","",'各会計、関係団体の財政状況及び健全化判断比率'!B37)</f>
        <v>奄美市と畜場特別会計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奄美大島地区介護保険一部事務組合</v>
      </c>
      <c r="BZ36" s="657"/>
      <c r="CA36" s="657"/>
      <c r="CB36" s="657"/>
      <c r="CC36" s="657"/>
      <c r="CD36" s="657"/>
      <c r="CE36" s="657"/>
      <c r="CF36" s="657"/>
      <c r="CG36" s="657"/>
      <c r="CH36" s="657"/>
      <c r="CI36" s="657"/>
      <c r="CJ36" s="657"/>
      <c r="CK36" s="657"/>
      <c r="CL36" s="657"/>
      <c r="CM36" s="657"/>
      <c r="CN36" s="214"/>
      <c r="CO36" s="656">
        <f t="shared" si="3"/>
        <v>24</v>
      </c>
      <c r="CP36" s="656"/>
      <c r="CQ36" s="657" t="str">
        <f>IF('各会計、関係団体の財政状況及び健全化判断比率'!BS9="","",'各会計、関係団体の財政状況及び健全化判断比率'!BS9)</f>
        <v>奄美市名瀬米飯給食センター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奄美市介護保険事業特別会計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鹿児島県後期高齢者医療広域連合(一般会計)</v>
      </c>
      <c r="BZ37" s="657"/>
      <c r="CA37" s="657"/>
      <c r="CB37" s="657"/>
      <c r="CC37" s="657"/>
      <c r="CD37" s="657"/>
      <c r="CE37" s="657"/>
      <c r="CF37" s="657"/>
      <c r="CG37" s="657"/>
      <c r="CH37" s="657"/>
      <c r="CI37" s="657"/>
      <c r="CJ37" s="657"/>
      <c r="CK37" s="657"/>
      <c r="CL37" s="657"/>
      <c r="CM37" s="657"/>
      <c r="CN37" s="214"/>
      <c r="CO37" s="656">
        <f t="shared" si="3"/>
        <v>25</v>
      </c>
      <c r="CP37" s="656"/>
      <c r="CQ37" s="657" t="str">
        <f>IF('各会計、関係団体の財政状況及び健全化判断比率'!BS10="","",'各会計、関係団体の財政状況及び健全化判断比率'!BS10)</f>
        <v>名瀬中央青果</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奄美市訪問看護特別会計（介護サービス）</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鹿児島県後期高齢者医療広域連合(特別会計)</v>
      </c>
      <c r="BZ38" s="657"/>
      <c r="CA38" s="657"/>
      <c r="CB38" s="657"/>
      <c r="CC38" s="657"/>
      <c r="CD38" s="657"/>
      <c r="CE38" s="657"/>
      <c r="CF38" s="657"/>
      <c r="CG38" s="657"/>
      <c r="CH38" s="657"/>
      <c r="CI38" s="657"/>
      <c r="CJ38" s="657"/>
      <c r="CK38" s="657"/>
      <c r="CL38" s="657"/>
      <c r="CM38" s="657"/>
      <c r="CN38" s="214"/>
      <c r="CO38" s="656">
        <f t="shared" si="3"/>
        <v>26</v>
      </c>
      <c r="CP38" s="656"/>
      <c r="CQ38" s="657" t="str">
        <f>IF('各会計、関係団体の財政状況及び健全化判断比率'!BS11="","",'各会計、関係団体の財政状況及び健全化判断比率'!BS11)</f>
        <v>名瀬建設工事残土管理公社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f t="shared" si="4"/>
        <v>8</v>
      </c>
      <c r="V39" s="656"/>
      <c r="W39" s="657" t="str">
        <f>IF('各会計、関係団体の財政状況及び健全化判断比率'!B33="","",'各会計、関係団体の財政状況及び健全化判断比率'!B33)</f>
        <v>奄美市交通災害共済特別会計</v>
      </c>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大島地区衛生組合(一般会計)</v>
      </c>
      <c r="BZ39" s="657"/>
      <c r="CA39" s="657"/>
      <c r="CB39" s="657"/>
      <c r="CC39" s="657"/>
      <c r="CD39" s="657"/>
      <c r="CE39" s="657"/>
      <c r="CF39" s="657"/>
      <c r="CG39" s="657"/>
      <c r="CH39" s="657"/>
      <c r="CI39" s="657"/>
      <c r="CJ39" s="657"/>
      <c r="CK39" s="657"/>
      <c r="CL39" s="657"/>
      <c r="CM39" s="657"/>
      <c r="CN39" s="214"/>
      <c r="CO39" s="656">
        <f t="shared" si="3"/>
        <v>27</v>
      </c>
      <c r="CP39" s="656"/>
      <c r="CQ39" s="657" t="str">
        <f>IF('各会計、関係団体の財政状況及び健全化判断比率'!BS12="","",'各会計、関係団体の財政状況及び健全化判断比率'!BS12)</f>
        <v>マングローブ公社</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大島地区衛生組合(と畜場特別会計)</v>
      </c>
      <c r="BZ40" s="657"/>
      <c r="CA40" s="657"/>
      <c r="CB40" s="657"/>
      <c r="CC40" s="657"/>
      <c r="CD40" s="657"/>
      <c r="CE40" s="657"/>
      <c r="CF40" s="657"/>
      <c r="CG40" s="657"/>
      <c r="CH40" s="657"/>
      <c r="CI40" s="657"/>
      <c r="CJ40" s="657"/>
      <c r="CK40" s="657"/>
      <c r="CL40" s="657"/>
      <c r="CM40" s="657"/>
      <c r="CN40" s="214"/>
      <c r="CO40" s="656">
        <f t="shared" si="3"/>
        <v>28</v>
      </c>
      <c r="CP40" s="656"/>
      <c r="CQ40" s="657" t="str">
        <f>IF('各会計、関係団体の財政状況及び健全化判断比率'!BS13="","",'各会計、関係団体の財政状況及び健全化判断比率'!BS13)</f>
        <v>奄美大島風力発電</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大島地区消防組合</v>
      </c>
      <c r="BZ41" s="657"/>
      <c r="CA41" s="657"/>
      <c r="CB41" s="657"/>
      <c r="CC41" s="657"/>
      <c r="CD41" s="657"/>
      <c r="CE41" s="657"/>
      <c r="CF41" s="657"/>
      <c r="CG41" s="657"/>
      <c r="CH41" s="657"/>
      <c r="CI41" s="657"/>
      <c r="CJ41" s="657"/>
      <c r="CK41" s="657"/>
      <c r="CL41" s="657"/>
      <c r="CM41" s="657"/>
      <c r="CN41" s="214"/>
      <c r="CO41" s="656">
        <f t="shared" si="3"/>
        <v>29</v>
      </c>
      <c r="CP41" s="656"/>
      <c r="CQ41" s="657" t="str">
        <f>IF('各会計、関係団体の財政状況及び健全化判断比率'!BS14="","",'各会計、関係団体の財政状況及び健全化判断比率'!BS14)</f>
        <v>奄美広域中小企業勤労者福祉サービスセンター</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21</v>
      </c>
      <c r="BX42" s="656"/>
      <c r="BY42" s="657" t="str">
        <f>IF('各会計、関係団体の財政状況及び健全化判断比率'!B76="","",'各会計、関係団体の財政状況及び健全化判断比率'!B76)</f>
        <v>大島農業共済事務組合</v>
      </c>
      <c r="BZ42" s="657"/>
      <c r="CA42" s="657"/>
      <c r="CB42" s="657"/>
      <c r="CC42" s="657"/>
      <c r="CD42" s="657"/>
      <c r="CE42" s="657"/>
      <c r="CF42" s="657"/>
      <c r="CG42" s="657"/>
      <c r="CH42" s="657"/>
      <c r="CI42" s="657"/>
      <c r="CJ42" s="657"/>
      <c r="CK42" s="657"/>
      <c r="CL42" s="657"/>
      <c r="CM42" s="657"/>
      <c r="CN42" s="214"/>
      <c r="CO42" s="656">
        <f t="shared" si="3"/>
        <v>30</v>
      </c>
      <c r="CP42" s="656"/>
      <c r="CQ42" s="657" t="str">
        <f>IF('各会計、関係団体の財政状況及び健全化判断比率'!BS15="","",'各会計、関係団体の財政状況及び健全化判断比率'!BS15)</f>
        <v>まちづくり奄美</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y5ifew3SRhgM0vvXKGiUXbmKSzP52xObp4rNs3Yb1/cJBbEnhF8+MCe7bynwMJiBBo2NDRqlC5ZJBzjn3e3gTg==" saltValue="FzHyGdPPxkl5jwViULBJ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48" t="s">
        <v>574</v>
      </c>
      <c r="D34" s="1248"/>
      <c r="E34" s="1249"/>
      <c r="F34" s="32">
        <v>14.18</v>
      </c>
      <c r="G34" s="33">
        <v>15.55</v>
      </c>
      <c r="H34" s="33">
        <v>15.42</v>
      </c>
      <c r="I34" s="33">
        <v>16.100000000000001</v>
      </c>
      <c r="J34" s="34">
        <v>17.809999999999999</v>
      </c>
      <c r="K34" s="22"/>
      <c r="L34" s="22"/>
      <c r="M34" s="22"/>
      <c r="N34" s="22"/>
      <c r="O34" s="22"/>
      <c r="P34" s="22"/>
    </row>
    <row r="35" spans="1:16" ht="39" customHeight="1">
      <c r="A35" s="22"/>
      <c r="B35" s="35"/>
      <c r="C35" s="1242" t="s">
        <v>575</v>
      </c>
      <c r="D35" s="1243"/>
      <c r="E35" s="1244"/>
      <c r="F35" s="36">
        <v>6.21</v>
      </c>
      <c r="G35" s="37">
        <v>5.45</v>
      </c>
      <c r="H35" s="37">
        <v>4.9400000000000004</v>
      </c>
      <c r="I35" s="37">
        <v>6.1</v>
      </c>
      <c r="J35" s="38">
        <v>3.8</v>
      </c>
      <c r="K35" s="22"/>
      <c r="L35" s="22"/>
      <c r="M35" s="22"/>
      <c r="N35" s="22"/>
      <c r="O35" s="22"/>
      <c r="P35" s="22"/>
    </row>
    <row r="36" spans="1:16" ht="39" customHeight="1">
      <c r="A36" s="22"/>
      <c r="B36" s="35"/>
      <c r="C36" s="1242" t="s">
        <v>576</v>
      </c>
      <c r="D36" s="1243"/>
      <c r="E36" s="1244"/>
      <c r="F36" s="36">
        <v>0.02</v>
      </c>
      <c r="G36" s="37">
        <v>0.02</v>
      </c>
      <c r="H36" s="37">
        <v>0.02</v>
      </c>
      <c r="I36" s="37">
        <v>0.02</v>
      </c>
      <c r="J36" s="38">
        <v>0.78</v>
      </c>
      <c r="K36" s="22"/>
      <c r="L36" s="22"/>
      <c r="M36" s="22"/>
      <c r="N36" s="22"/>
      <c r="O36" s="22"/>
      <c r="P36" s="22"/>
    </row>
    <row r="37" spans="1:16" ht="39" customHeight="1">
      <c r="A37" s="22"/>
      <c r="B37" s="35"/>
      <c r="C37" s="1242" t="s">
        <v>577</v>
      </c>
      <c r="D37" s="1243"/>
      <c r="E37" s="1244"/>
      <c r="F37" s="36">
        <v>0.37</v>
      </c>
      <c r="G37" s="37">
        <v>0.62</v>
      </c>
      <c r="H37" s="37">
        <v>0.67</v>
      </c>
      <c r="I37" s="37">
        <v>0.92</v>
      </c>
      <c r="J37" s="38">
        <v>0.54</v>
      </c>
      <c r="K37" s="22"/>
      <c r="L37" s="22"/>
      <c r="M37" s="22"/>
      <c r="N37" s="22"/>
      <c r="O37" s="22"/>
      <c r="P37" s="22"/>
    </row>
    <row r="38" spans="1:16" ht="39" customHeight="1">
      <c r="A38" s="22"/>
      <c r="B38" s="35"/>
      <c r="C38" s="1242" t="s">
        <v>578</v>
      </c>
      <c r="D38" s="1243"/>
      <c r="E38" s="1244"/>
      <c r="F38" s="36" t="s">
        <v>579</v>
      </c>
      <c r="G38" s="37" t="s">
        <v>580</v>
      </c>
      <c r="H38" s="37" t="s">
        <v>581</v>
      </c>
      <c r="I38" s="37" t="s">
        <v>582</v>
      </c>
      <c r="J38" s="38">
        <v>0.28999999999999998</v>
      </c>
      <c r="K38" s="22"/>
      <c r="L38" s="22"/>
      <c r="M38" s="22"/>
      <c r="N38" s="22"/>
      <c r="O38" s="22"/>
      <c r="P38" s="22"/>
    </row>
    <row r="39" spans="1:16" ht="39" customHeight="1">
      <c r="A39" s="22"/>
      <c r="B39" s="35"/>
      <c r="C39" s="1242" t="s">
        <v>583</v>
      </c>
      <c r="D39" s="1243"/>
      <c r="E39" s="1244"/>
      <c r="F39" s="36">
        <v>0</v>
      </c>
      <c r="G39" s="37">
        <v>0</v>
      </c>
      <c r="H39" s="37">
        <v>0</v>
      </c>
      <c r="I39" s="37">
        <v>0</v>
      </c>
      <c r="J39" s="38">
        <v>0.17</v>
      </c>
      <c r="K39" s="22"/>
      <c r="L39" s="22"/>
      <c r="M39" s="22"/>
      <c r="N39" s="22"/>
      <c r="O39" s="22"/>
      <c r="P39" s="22"/>
    </row>
    <row r="40" spans="1:16" ht="39" customHeight="1">
      <c r="A40" s="22"/>
      <c r="B40" s="35"/>
      <c r="C40" s="1242" t="s">
        <v>584</v>
      </c>
      <c r="D40" s="1243"/>
      <c r="E40" s="1244"/>
      <c r="F40" s="36">
        <v>7.0000000000000007E-2</v>
      </c>
      <c r="G40" s="37">
        <v>0.04</v>
      </c>
      <c r="H40" s="37">
        <v>0.06</v>
      </c>
      <c r="I40" s="37">
        <v>0.06</v>
      </c>
      <c r="J40" s="38">
        <v>0.11</v>
      </c>
      <c r="K40" s="22"/>
      <c r="L40" s="22"/>
      <c r="M40" s="22"/>
      <c r="N40" s="22"/>
      <c r="O40" s="22"/>
      <c r="P40" s="22"/>
    </row>
    <row r="41" spans="1:16" ht="39" customHeight="1">
      <c r="A41" s="22"/>
      <c r="B41" s="35"/>
      <c r="C41" s="1242" t="s">
        <v>585</v>
      </c>
      <c r="D41" s="1243"/>
      <c r="E41" s="1244"/>
      <c r="F41" s="36">
        <v>0.01</v>
      </c>
      <c r="G41" s="37">
        <v>0.01</v>
      </c>
      <c r="H41" s="37">
        <v>0</v>
      </c>
      <c r="I41" s="37">
        <v>0</v>
      </c>
      <c r="J41" s="38">
        <v>0</v>
      </c>
      <c r="K41" s="22"/>
      <c r="L41" s="22"/>
      <c r="M41" s="22"/>
      <c r="N41" s="22"/>
      <c r="O41" s="22"/>
      <c r="P41" s="22"/>
    </row>
    <row r="42" spans="1:16" ht="39" customHeight="1">
      <c r="A42" s="22"/>
      <c r="B42" s="39"/>
      <c r="C42" s="1242" t="s">
        <v>586</v>
      </c>
      <c r="D42" s="1243"/>
      <c r="E42" s="1244"/>
      <c r="F42" s="36" t="s">
        <v>523</v>
      </c>
      <c r="G42" s="37" t="s">
        <v>523</v>
      </c>
      <c r="H42" s="37" t="s">
        <v>523</v>
      </c>
      <c r="I42" s="37" t="s">
        <v>523</v>
      </c>
      <c r="J42" s="38" t="s">
        <v>523</v>
      </c>
      <c r="K42" s="22"/>
      <c r="L42" s="22"/>
      <c r="M42" s="22"/>
      <c r="N42" s="22"/>
      <c r="O42" s="22"/>
      <c r="P42" s="22"/>
    </row>
    <row r="43" spans="1:16" ht="39" customHeight="1" thickBot="1">
      <c r="A43" s="22"/>
      <c r="B43" s="40"/>
      <c r="C43" s="1245" t="s">
        <v>587</v>
      </c>
      <c r="D43" s="1246"/>
      <c r="E43" s="1247"/>
      <c r="F43" s="41">
        <v>0.01</v>
      </c>
      <c r="G43" s="42">
        <v>0.01</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ZWqTv54+a/+V7aHoj9DECZxoqy6i2erTuOkHWyySQRLb8hQj/7BhLYC+Wc5A1xRmii0TOPI3EVPY8D+LMhIJg==" saltValue="UJ6oXzvtdOj0gOEakxI/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50" t="s">
        <v>11</v>
      </c>
      <c r="C45" s="1251"/>
      <c r="D45" s="58"/>
      <c r="E45" s="1256" t="s">
        <v>12</v>
      </c>
      <c r="F45" s="1256"/>
      <c r="G45" s="1256"/>
      <c r="H45" s="1256"/>
      <c r="I45" s="1256"/>
      <c r="J45" s="1257"/>
      <c r="K45" s="59">
        <v>3897</v>
      </c>
      <c r="L45" s="60">
        <v>3914</v>
      </c>
      <c r="M45" s="60">
        <v>3992</v>
      </c>
      <c r="N45" s="60">
        <v>4098</v>
      </c>
      <c r="O45" s="61">
        <v>4167</v>
      </c>
      <c r="P45" s="48"/>
      <c r="Q45" s="48"/>
      <c r="R45" s="48"/>
      <c r="S45" s="48"/>
      <c r="T45" s="48"/>
      <c r="U45" s="48"/>
    </row>
    <row r="46" spans="1:21" ht="30.75" customHeight="1">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c r="A47" s="48"/>
      <c r="B47" s="1252"/>
      <c r="C47" s="1253"/>
      <c r="D47" s="62"/>
      <c r="E47" s="1258" t="s">
        <v>14</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c r="A48" s="48"/>
      <c r="B48" s="1252"/>
      <c r="C48" s="1253"/>
      <c r="D48" s="62"/>
      <c r="E48" s="1258" t="s">
        <v>15</v>
      </c>
      <c r="F48" s="1258"/>
      <c r="G48" s="1258"/>
      <c r="H48" s="1258"/>
      <c r="I48" s="1258"/>
      <c r="J48" s="1259"/>
      <c r="K48" s="63">
        <v>700</v>
      </c>
      <c r="L48" s="64">
        <v>711</v>
      </c>
      <c r="M48" s="64">
        <v>731</v>
      </c>
      <c r="N48" s="64">
        <v>709</v>
      </c>
      <c r="O48" s="65">
        <v>784</v>
      </c>
      <c r="P48" s="48"/>
      <c r="Q48" s="48"/>
      <c r="R48" s="48"/>
      <c r="S48" s="48"/>
      <c r="T48" s="48"/>
      <c r="U48" s="48"/>
    </row>
    <row r="49" spans="1:21" ht="30.75" customHeight="1">
      <c r="A49" s="48"/>
      <c r="B49" s="1252"/>
      <c r="C49" s="1253"/>
      <c r="D49" s="62"/>
      <c r="E49" s="1258" t="s">
        <v>16</v>
      </c>
      <c r="F49" s="1258"/>
      <c r="G49" s="1258"/>
      <c r="H49" s="1258"/>
      <c r="I49" s="1258"/>
      <c r="J49" s="1259"/>
      <c r="K49" s="63">
        <v>78</v>
      </c>
      <c r="L49" s="64">
        <v>83</v>
      </c>
      <c r="M49" s="64">
        <v>74</v>
      </c>
      <c r="N49" s="64">
        <v>74</v>
      </c>
      <c r="O49" s="65">
        <v>71</v>
      </c>
      <c r="P49" s="48"/>
      <c r="Q49" s="48"/>
      <c r="R49" s="48"/>
      <c r="S49" s="48"/>
      <c r="T49" s="48"/>
      <c r="U49" s="48"/>
    </row>
    <row r="50" spans="1:21" ht="30.75" customHeight="1">
      <c r="A50" s="48"/>
      <c r="B50" s="1252"/>
      <c r="C50" s="1253"/>
      <c r="D50" s="62"/>
      <c r="E50" s="1258" t="s">
        <v>17</v>
      </c>
      <c r="F50" s="1258"/>
      <c r="G50" s="1258"/>
      <c r="H50" s="1258"/>
      <c r="I50" s="1258"/>
      <c r="J50" s="1259"/>
      <c r="K50" s="63">
        <v>0</v>
      </c>
      <c r="L50" s="64">
        <v>0</v>
      </c>
      <c r="M50" s="64">
        <v>0</v>
      </c>
      <c r="N50" s="64">
        <v>0</v>
      </c>
      <c r="O50" s="65">
        <v>0</v>
      </c>
      <c r="P50" s="48"/>
      <c r="Q50" s="48"/>
      <c r="R50" s="48"/>
      <c r="S50" s="48"/>
      <c r="T50" s="48"/>
      <c r="U50" s="48"/>
    </row>
    <row r="51" spans="1:21" ht="30.75" customHeight="1">
      <c r="A51" s="48"/>
      <c r="B51" s="1254"/>
      <c r="C51" s="1255"/>
      <c r="D51" s="66"/>
      <c r="E51" s="1258" t="s">
        <v>18</v>
      </c>
      <c r="F51" s="1258"/>
      <c r="G51" s="1258"/>
      <c r="H51" s="1258"/>
      <c r="I51" s="1258"/>
      <c r="J51" s="1259"/>
      <c r="K51" s="63">
        <v>3</v>
      </c>
      <c r="L51" s="64">
        <v>2</v>
      </c>
      <c r="M51" s="64">
        <v>1</v>
      </c>
      <c r="N51" s="64">
        <v>1</v>
      </c>
      <c r="O51" s="65">
        <v>1</v>
      </c>
      <c r="P51" s="48"/>
      <c r="Q51" s="48"/>
      <c r="R51" s="48"/>
      <c r="S51" s="48"/>
      <c r="T51" s="48"/>
      <c r="U51" s="48"/>
    </row>
    <row r="52" spans="1:21" ht="30.75" customHeight="1">
      <c r="A52" s="48"/>
      <c r="B52" s="1260" t="s">
        <v>19</v>
      </c>
      <c r="C52" s="1261"/>
      <c r="D52" s="66"/>
      <c r="E52" s="1258" t="s">
        <v>20</v>
      </c>
      <c r="F52" s="1258"/>
      <c r="G52" s="1258"/>
      <c r="H52" s="1258"/>
      <c r="I52" s="1258"/>
      <c r="J52" s="1259"/>
      <c r="K52" s="63">
        <v>3423</v>
      </c>
      <c r="L52" s="64">
        <v>3439</v>
      </c>
      <c r="M52" s="64">
        <v>3511</v>
      </c>
      <c r="N52" s="64">
        <v>3610</v>
      </c>
      <c r="O52" s="65">
        <v>3696</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1255</v>
      </c>
      <c r="L53" s="69">
        <v>1271</v>
      </c>
      <c r="M53" s="69">
        <v>1287</v>
      </c>
      <c r="N53" s="69">
        <v>1272</v>
      </c>
      <c r="O53" s="70">
        <v>1327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c r="B57" s="1266" t="s">
        <v>25</v>
      </c>
      <c r="C57" s="1267"/>
      <c r="D57" s="1270" t="s">
        <v>26</v>
      </c>
      <c r="E57" s="1271"/>
      <c r="F57" s="1271"/>
      <c r="G57" s="1271"/>
      <c r="H57" s="1271"/>
      <c r="I57" s="1271"/>
      <c r="J57" s="1272"/>
      <c r="K57" s="83" t="s">
        <v>640</v>
      </c>
      <c r="L57" s="84" t="s">
        <v>641</v>
      </c>
      <c r="M57" s="84" t="s">
        <v>643</v>
      </c>
      <c r="N57" s="84" t="s">
        <v>640</v>
      </c>
      <c r="O57" s="85" t="s">
        <v>642</v>
      </c>
    </row>
    <row r="58" spans="1:21" ht="31.5" customHeight="1" thickBot="1">
      <c r="B58" s="1268"/>
      <c r="C58" s="1269"/>
      <c r="D58" s="1273" t="s">
        <v>27</v>
      </c>
      <c r="E58" s="1274"/>
      <c r="F58" s="1274"/>
      <c r="G58" s="1274"/>
      <c r="H58" s="1274"/>
      <c r="I58" s="1274"/>
      <c r="J58" s="1275"/>
      <c r="K58" s="86" t="s">
        <v>640</v>
      </c>
      <c r="L58" s="87" t="s">
        <v>642</v>
      </c>
      <c r="M58" s="87" t="s">
        <v>640</v>
      </c>
      <c r="N58" s="87" t="s">
        <v>642</v>
      </c>
      <c r="O58" s="88" t="s">
        <v>641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5jkjUg8hLb0ME7daCaZtTII9QbBeFQaX4lX2G1HGYqyJTMT+aYE9aq3JQRxkne09JE2qktc5iyEd/kKF81Yg==" saltValue="HbPNRv3l3cgj5LBw/W05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76" t="s">
        <v>30</v>
      </c>
      <c r="C41" s="1277"/>
      <c r="D41" s="102"/>
      <c r="E41" s="1282" t="s">
        <v>31</v>
      </c>
      <c r="F41" s="1282"/>
      <c r="G41" s="1282"/>
      <c r="H41" s="1283"/>
      <c r="I41" s="103">
        <v>37197</v>
      </c>
      <c r="J41" s="104">
        <v>37701</v>
      </c>
      <c r="K41" s="104">
        <v>39379</v>
      </c>
      <c r="L41" s="104">
        <v>42466</v>
      </c>
      <c r="M41" s="105">
        <v>42934</v>
      </c>
    </row>
    <row r="42" spans="2:13" ht="27.75" customHeight="1">
      <c r="B42" s="1278"/>
      <c r="C42" s="1279"/>
      <c r="D42" s="106"/>
      <c r="E42" s="1284" t="s">
        <v>32</v>
      </c>
      <c r="F42" s="1284"/>
      <c r="G42" s="1284"/>
      <c r="H42" s="1285"/>
      <c r="I42" s="107" t="s">
        <v>523</v>
      </c>
      <c r="J42" s="108" t="s">
        <v>523</v>
      </c>
      <c r="K42" s="108" t="s">
        <v>523</v>
      </c>
      <c r="L42" s="108" t="s">
        <v>523</v>
      </c>
      <c r="M42" s="109" t="s">
        <v>523</v>
      </c>
    </row>
    <row r="43" spans="2:13" ht="27.75" customHeight="1">
      <c r="B43" s="1278"/>
      <c r="C43" s="1279"/>
      <c r="D43" s="106"/>
      <c r="E43" s="1284" t="s">
        <v>33</v>
      </c>
      <c r="F43" s="1284"/>
      <c r="G43" s="1284"/>
      <c r="H43" s="1285"/>
      <c r="I43" s="107">
        <v>8726</v>
      </c>
      <c r="J43" s="108">
        <v>9088</v>
      </c>
      <c r="K43" s="108">
        <v>9340</v>
      </c>
      <c r="L43" s="108">
        <v>9121</v>
      </c>
      <c r="M43" s="109">
        <v>9280</v>
      </c>
    </row>
    <row r="44" spans="2:13" ht="27.75" customHeight="1">
      <c r="B44" s="1278"/>
      <c r="C44" s="1279"/>
      <c r="D44" s="106"/>
      <c r="E44" s="1284" t="s">
        <v>34</v>
      </c>
      <c r="F44" s="1284"/>
      <c r="G44" s="1284"/>
      <c r="H44" s="1285"/>
      <c r="I44" s="107">
        <v>464</v>
      </c>
      <c r="J44" s="108">
        <v>406</v>
      </c>
      <c r="K44" s="108">
        <v>329</v>
      </c>
      <c r="L44" s="108">
        <v>252</v>
      </c>
      <c r="M44" s="109">
        <v>168</v>
      </c>
    </row>
    <row r="45" spans="2:13" ht="27.75" customHeight="1">
      <c r="B45" s="1278"/>
      <c r="C45" s="1279"/>
      <c r="D45" s="106"/>
      <c r="E45" s="1284" t="s">
        <v>35</v>
      </c>
      <c r="F45" s="1284"/>
      <c r="G45" s="1284"/>
      <c r="H45" s="1285"/>
      <c r="I45" s="107">
        <v>3716</v>
      </c>
      <c r="J45" s="108">
        <v>3704</v>
      </c>
      <c r="K45" s="108">
        <v>3482</v>
      </c>
      <c r="L45" s="108">
        <v>3235</v>
      </c>
      <c r="M45" s="109">
        <v>3012</v>
      </c>
    </row>
    <row r="46" spans="2:13" ht="27.75" customHeight="1">
      <c r="B46" s="1278"/>
      <c r="C46" s="1279"/>
      <c r="D46" s="110"/>
      <c r="E46" s="1284" t="s">
        <v>36</v>
      </c>
      <c r="F46" s="1284"/>
      <c r="G46" s="1284"/>
      <c r="H46" s="1285"/>
      <c r="I46" s="107">
        <v>96</v>
      </c>
      <c r="J46" s="108">
        <v>472</v>
      </c>
      <c r="K46" s="108">
        <v>284</v>
      </c>
      <c r="L46" s="108">
        <v>284</v>
      </c>
      <c r="M46" s="109">
        <v>371</v>
      </c>
    </row>
    <row r="47" spans="2:13" ht="27.75" customHeight="1">
      <c r="B47" s="1278"/>
      <c r="C47" s="1279"/>
      <c r="D47" s="111"/>
      <c r="E47" s="1286" t="s">
        <v>37</v>
      </c>
      <c r="F47" s="1287"/>
      <c r="G47" s="1287"/>
      <c r="H47" s="1288"/>
      <c r="I47" s="107" t="s">
        <v>523</v>
      </c>
      <c r="J47" s="108" t="s">
        <v>523</v>
      </c>
      <c r="K47" s="108" t="s">
        <v>523</v>
      </c>
      <c r="L47" s="108" t="s">
        <v>523</v>
      </c>
      <c r="M47" s="109" t="s">
        <v>523</v>
      </c>
    </row>
    <row r="48" spans="2:13" ht="27.75" customHeight="1">
      <c r="B48" s="1278"/>
      <c r="C48" s="1279"/>
      <c r="D48" s="106"/>
      <c r="E48" s="1284" t="s">
        <v>38</v>
      </c>
      <c r="F48" s="1284"/>
      <c r="G48" s="1284"/>
      <c r="H48" s="1285"/>
      <c r="I48" s="107" t="s">
        <v>523</v>
      </c>
      <c r="J48" s="108" t="s">
        <v>523</v>
      </c>
      <c r="K48" s="108" t="s">
        <v>523</v>
      </c>
      <c r="L48" s="108" t="s">
        <v>523</v>
      </c>
      <c r="M48" s="109" t="s">
        <v>523</v>
      </c>
    </row>
    <row r="49" spans="2:13" ht="27.75" customHeight="1">
      <c r="B49" s="1280"/>
      <c r="C49" s="1281"/>
      <c r="D49" s="106"/>
      <c r="E49" s="1284" t="s">
        <v>39</v>
      </c>
      <c r="F49" s="1284"/>
      <c r="G49" s="1284"/>
      <c r="H49" s="1285"/>
      <c r="I49" s="107" t="s">
        <v>523</v>
      </c>
      <c r="J49" s="108" t="s">
        <v>523</v>
      </c>
      <c r="K49" s="108" t="s">
        <v>523</v>
      </c>
      <c r="L49" s="108" t="s">
        <v>523</v>
      </c>
      <c r="M49" s="109" t="s">
        <v>523</v>
      </c>
    </row>
    <row r="50" spans="2:13" ht="27.75" customHeight="1">
      <c r="B50" s="1289" t="s">
        <v>40</v>
      </c>
      <c r="C50" s="1290"/>
      <c r="D50" s="112"/>
      <c r="E50" s="1284" t="s">
        <v>41</v>
      </c>
      <c r="F50" s="1284"/>
      <c r="G50" s="1284"/>
      <c r="H50" s="1285"/>
      <c r="I50" s="107">
        <v>9337</v>
      </c>
      <c r="J50" s="108">
        <v>10798</v>
      </c>
      <c r="K50" s="108">
        <v>11367</v>
      </c>
      <c r="L50" s="108">
        <v>11219</v>
      </c>
      <c r="M50" s="109">
        <v>11326</v>
      </c>
    </row>
    <row r="51" spans="2:13" ht="27.75" customHeight="1">
      <c r="B51" s="1278"/>
      <c r="C51" s="1279"/>
      <c r="D51" s="106"/>
      <c r="E51" s="1284" t="s">
        <v>42</v>
      </c>
      <c r="F51" s="1284"/>
      <c r="G51" s="1284"/>
      <c r="H51" s="1285"/>
      <c r="I51" s="107">
        <v>1509</v>
      </c>
      <c r="J51" s="108">
        <v>1424</v>
      </c>
      <c r="K51" s="108">
        <v>1592</v>
      </c>
      <c r="L51" s="108">
        <v>1488</v>
      </c>
      <c r="M51" s="109">
        <v>1528</v>
      </c>
    </row>
    <row r="52" spans="2:13" ht="27.75" customHeight="1">
      <c r="B52" s="1280"/>
      <c r="C52" s="1281"/>
      <c r="D52" s="106"/>
      <c r="E52" s="1284" t="s">
        <v>43</v>
      </c>
      <c r="F52" s="1284"/>
      <c r="G52" s="1284"/>
      <c r="H52" s="1285"/>
      <c r="I52" s="107">
        <v>33659</v>
      </c>
      <c r="J52" s="108">
        <v>31989</v>
      </c>
      <c r="K52" s="108">
        <v>32847</v>
      </c>
      <c r="L52" s="108">
        <v>34281</v>
      </c>
      <c r="M52" s="109">
        <v>37244</v>
      </c>
    </row>
    <row r="53" spans="2:13" ht="27.75" customHeight="1" thickBot="1">
      <c r="B53" s="1291" t="s">
        <v>44</v>
      </c>
      <c r="C53" s="1292"/>
      <c r="D53" s="113"/>
      <c r="E53" s="1293" t="s">
        <v>45</v>
      </c>
      <c r="F53" s="1293"/>
      <c r="G53" s="1293"/>
      <c r="H53" s="1294"/>
      <c r="I53" s="114">
        <v>5694</v>
      </c>
      <c r="J53" s="115">
        <v>7160</v>
      </c>
      <c r="K53" s="115">
        <v>7007</v>
      </c>
      <c r="L53" s="115">
        <v>8371</v>
      </c>
      <c r="M53" s="116">
        <v>5667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R8fmJcR8xLtrTK3HEn6jJjxXMqFhe3i9qd+09qscSJlh2Fz3sF5wDVAokLRlwNyEbPiCYyYJ6r+Njr19INgZJw==" saltValue="rIWhEXjXAsMeG7vGFYes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567</v>
      </c>
      <c r="G54" s="125" t="s">
        <v>568</v>
      </c>
      <c r="H54" s="126" t="s">
        <v>569</v>
      </c>
    </row>
    <row r="55" spans="2:8" ht="52.5" customHeight="1">
      <c r="B55" s="127"/>
      <c r="C55" s="1303" t="s">
        <v>48</v>
      </c>
      <c r="D55" s="1303"/>
      <c r="E55" s="1304"/>
      <c r="F55" s="128">
        <v>3975</v>
      </c>
      <c r="G55" s="128">
        <v>3943</v>
      </c>
      <c r="H55" s="129">
        <v>3438</v>
      </c>
    </row>
    <row r="56" spans="2:8" ht="52.5" customHeight="1">
      <c r="B56" s="130"/>
      <c r="C56" s="1305" t="s">
        <v>49</v>
      </c>
      <c r="D56" s="1305"/>
      <c r="E56" s="1306"/>
      <c r="F56" s="131">
        <v>1128</v>
      </c>
      <c r="G56" s="131">
        <v>1525</v>
      </c>
      <c r="H56" s="132">
        <v>1622</v>
      </c>
    </row>
    <row r="57" spans="2:8" ht="53.25" customHeight="1">
      <c r="B57" s="130"/>
      <c r="C57" s="1307" t="s">
        <v>50</v>
      </c>
      <c r="D57" s="1307"/>
      <c r="E57" s="1308"/>
      <c r="F57" s="133">
        <v>9173</v>
      </c>
      <c r="G57" s="133">
        <v>8765</v>
      </c>
      <c r="H57" s="134">
        <v>9366</v>
      </c>
    </row>
    <row r="58" spans="2:8" ht="45.75" customHeight="1">
      <c r="B58" s="135"/>
      <c r="C58" s="1295" t="s">
        <v>628</v>
      </c>
      <c r="D58" s="1296"/>
      <c r="E58" s="1297"/>
      <c r="F58" s="136">
        <v>2455</v>
      </c>
      <c r="G58" s="136">
        <v>2018</v>
      </c>
      <c r="H58" s="137">
        <v>1909</v>
      </c>
    </row>
    <row r="59" spans="2:8" ht="45.75" customHeight="1">
      <c r="B59" s="135"/>
      <c r="C59" s="1295" t="s">
        <v>627</v>
      </c>
      <c r="D59" s="1296"/>
      <c r="E59" s="1297"/>
      <c r="F59" s="136">
        <v>1850</v>
      </c>
      <c r="G59" s="136">
        <v>1850</v>
      </c>
      <c r="H59" s="137">
        <v>1850</v>
      </c>
    </row>
    <row r="60" spans="2:8" ht="45.75" customHeight="1">
      <c r="B60" s="135"/>
      <c r="C60" s="1295" t="s">
        <v>629</v>
      </c>
      <c r="D60" s="1296"/>
      <c r="E60" s="1297"/>
      <c r="F60" s="136">
        <v>1643</v>
      </c>
      <c r="G60" s="136">
        <v>1435</v>
      </c>
      <c r="H60" s="137">
        <v>1783</v>
      </c>
    </row>
    <row r="61" spans="2:8" ht="45.75" customHeight="1">
      <c r="B61" s="135"/>
      <c r="C61" s="1295" t="s">
        <v>630</v>
      </c>
      <c r="D61" s="1296"/>
      <c r="E61" s="1297"/>
      <c r="F61" s="136">
        <v>1419</v>
      </c>
      <c r="G61" s="136">
        <v>1588</v>
      </c>
      <c r="H61" s="137">
        <v>1755</v>
      </c>
    </row>
    <row r="62" spans="2:8" ht="45.75" customHeight="1" thickBot="1">
      <c r="B62" s="138"/>
      <c r="C62" s="1298" t="s">
        <v>631</v>
      </c>
      <c r="D62" s="1299"/>
      <c r="E62" s="1300"/>
      <c r="F62" s="139">
        <v>1508</v>
      </c>
      <c r="G62" s="139">
        <v>1518</v>
      </c>
      <c r="H62" s="140">
        <v>1685</v>
      </c>
    </row>
    <row r="63" spans="2:8" ht="52.5" customHeight="1" thickBot="1">
      <c r="B63" s="141"/>
      <c r="C63" s="1301" t="s">
        <v>51</v>
      </c>
      <c r="D63" s="1301"/>
      <c r="E63" s="1302"/>
      <c r="F63" s="142">
        <v>14276</v>
      </c>
      <c r="G63" s="142">
        <v>14233</v>
      </c>
      <c r="H63" s="143">
        <v>14426</v>
      </c>
    </row>
    <row r="64" spans="2:8" ht="15" customHeight="1"/>
  </sheetData>
  <sheetProtection algorithmName="SHA-512" hashValue="n/qS+bp5Q3pMLsr139dlT4b7merkc6iGjdqIwX0eozQkM2pUj8f9YSxTM6RmLiCc79p6KhrmZHqASQg0QiJSBA==" saltValue="hJG8sMVj0UOe/7WE23x1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644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644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645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646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656</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647</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565</v>
      </c>
      <c r="BQ50" s="1315"/>
      <c r="BR50" s="1315"/>
      <c r="BS50" s="1315"/>
      <c r="BT50" s="1315"/>
      <c r="BU50" s="1315"/>
      <c r="BV50" s="1315"/>
      <c r="BW50" s="1315"/>
      <c r="BX50" s="1315" t="s">
        <v>566</v>
      </c>
      <c r="BY50" s="1315"/>
      <c r="BZ50" s="1315"/>
      <c r="CA50" s="1315"/>
      <c r="CB50" s="1315"/>
      <c r="CC50" s="1315"/>
      <c r="CD50" s="1315"/>
      <c r="CE50" s="1315"/>
      <c r="CF50" s="1315" t="s">
        <v>567</v>
      </c>
      <c r="CG50" s="1315"/>
      <c r="CH50" s="1315"/>
      <c r="CI50" s="1315"/>
      <c r="CJ50" s="1315"/>
      <c r="CK50" s="1315"/>
      <c r="CL50" s="1315"/>
      <c r="CM50" s="1315"/>
      <c r="CN50" s="1315" t="s">
        <v>568</v>
      </c>
      <c r="CO50" s="1315"/>
      <c r="CP50" s="1315"/>
      <c r="CQ50" s="1315"/>
      <c r="CR50" s="1315"/>
      <c r="CS50" s="1315"/>
      <c r="CT50" s="1315"/>
      <c r="CU50" s="1315"/>
      <c r="CV50" s="1315" t="s">
        <v>569</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648</v>
      </c>
      <c r="AO51" s="1314"/>
      <c r="AP51" s="1314"/>
      <c r="AQ51" s="1314"/>
      <c r="AR51" s="1314"/>
      <c r="AS51" s="1314"/>
      <c r="AT51" s="1314"/>
      <c r="AU51" s="1314"/>
      <c r="AV51" s="1314"/>
      <c r="AW51" s="1314"/>
      <c r="AX51" s="1314"/>
      <c r="AY51" s="1314"/>
      <c r="AZ51" s="1314"/>
      <c r="BA51" s="1314"/>
      <c r="BB51" s="1314" t="s">
        <v>649</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51.9</v>
      </c>
      <c r="BY51" s="1311"/>
      <c r="BZ51" s="1311"/>
      <c r="CA51" s="1311"/>
      <c r="CB51" s="1311"/>
      <c r="CC51" s="1311"/>
      <c r="CD51" s="1311"/>
      <c r="CE51" s="1311"/>
      <c r="CF51" s="1311">
        <v>51.5</v>
      </c>
      <c r="CG51" s="1311"/>
      <c r="CH51" s="1311"/>
      <c r="CI51" s="1311"/>
      <c r="CJ51" s="1311"/>
      <c r="CK51" s="1311"/>
      <c r="CL51" s="1311"/>
      <c r="CM51" s="1311"/>
      <c r="CN51" s="1311">
        <v>61.6</v>
      </c>
      <c r="CO51" s="1311"/>
      <c r="CP51" s="1311"/>
      <c r="CQ51" s="1311"/>
      <c r="CR51" s="1311"/>
      <c r="CS51" s="1311"/>
      <c r="CT51" s="1311"/>
      <c r="CU51" s="1311"/>
      <c r="CV51" s="1311">
        <v>42.1</v>
      </c>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650</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64</v>
      </c>
      <c r="BY53" s="1311"/>
      <c r="BZ53" s="1311"/>
      <c r="CA53" s="1311"/>
      <c r="CB53" s="1311"/>
      <c r="CC53" s="1311"/>
      <c r="CD53" s="1311"/>
      <c r="CE53" s="1311"/>
      <c r="CF53" s="1311">
        <v>65.2</v>
      </c>
      <c r="CG53" s="1311"/>
      <c r="CH53" s="1311"/>
      <c r="CI53" s="1311"/>
      <c r="CJ53" s="1311"/>
      <c r="CK53" s="1311"/>
      <c r="CL53" s="1311"/>
      <c r="CM53" s="1311"/>
      <c r="CN53" s="1311">
        <v>62.1</v>
      </c>
      <c r="CO53" s="1311"/>
      <c r="CP53" s="1311"/>
      <c r="CQ53" s="1311"/>
      <c r="CR53" s="1311"/>
      <c r="CS53" s="1311"/>
      <c r="CT53" s="1311"/>
      <c r="CU53" s="1311"/>
      <c r="CV53" s="1311">
        <v>61</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651</v>
      </c>
      <c r="AO55" s="1315"/>
      <c r="AP55" s="1315"/>
      <c r="AQ55" s="1315"/>
      <c r="AR55" s="1315"/>
      <c r="AS55" s="1315"/>
      <c r="AT55" s="1315"/>
      <c r="AU55" s="1315"/>
      <c r="AV55" s="1315"/>
      <c r="AW55" s="1315"/>
      <c r="AX55" s="1315"/>
      <c r="AY55" s="1315"/>
      <c r="AZ55" s="1315"/>
      <c r="BA55" s="1315"/>
      <c r="BB55" s="1314" t="s">
        <v>649</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36.6</v>
      </c>
      <c r="BY55" s="1311"/>
      <c r="BZ55" s="1311"/>
      <c r="CA55" s="1311"/>
      <c r="CB55" s="1311"/>
      <c r="CC55" s="1311"/>
      <c r="CD55" s="1311"/>
      <c r="CE55" s="1311"/>
      <c r="CF55" s="1311">
        <v>37.700000000000003</v>
      </c>
      <c r="CG55" s="1311"/>
      <c r="CH55" s="1311"/>
      <c r="CI55" s="1311"/>
      <c r="CJ55" s="1311"/>
      <c r="CK55" s="1311"/>
      <c r="CL55" s="1311"/>
      <c r="CM55" s="1311"/>
      <c r="CN55" s="1311">
        <v>37.9</v>
      </c>
      <c r="CO55" s="1311"/>
      <c r="CP55" s="1311"/>
      <c r="CQ55" s="1311"/>
      <c r="CR55" s="1311"/>
      <c r="CS55" s="1311"/>
      <c r="CT55" s="1311"/>
      <c r="CU55" s="1311"/>
      <c r="CV55" s="1311">
        <v>38.700000000000003</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652</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58.8</v>
      </c>
      <c r="BY57" s="1311"/>
      <c r="BZ57" s="1311"/>
      <c r="CA57" s="1311"/>
      <c r="CB57" s="1311"/>
      <c r="CC57" s="1311"/>
      <c r="CD57" s="1311"/>
      <c r="CE57" s="1311"/>
      <c r="CF57" s="1311">
        <v>59.4</v>
      </c>
      <c r="CG57" s="1311"/>
      <c r="CH57" s="1311"/>
      <c r="CI57" s="1311"/>
      <c r="CJ57" s="1311"/>
      <c r="CK57" s="1311"/>
      <c r="CL57" s="1311"/>
      <c r="CM57" s="1311"/>
      <c r="CN57" s="1311">
        <v>60.7</v>
      </c>
      <c r="CO57" s="1311"/>
      <c r="CP57" s="1311"/>
      <c r="CQ57" s="1311"/>
      <c r="CR57" s="1311"/>
      <c r="CS57" s="1311"/>
      <c r="CT57" s="1311"/>
      <c r="CU57" s="1311"/>
      <c r="CV57" s="1311">
        <v>66.599999999999994</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653</v>
      </c>
    </row>
    <row r="64" spans="1:109">
      <c r="B64" s="395"/>
      <c r="G64" s="402"/>
      <c r="I64" s="415"/>
      <c r="J64" s="415"/>
      <c r="K64" s="415"/>
      <c r="L64" s="415"/>
      <c r="M64" s="415"/>
      <c r="N64" s="416"/>
      <c r="AM64" s="402"/>
      <c r="AN64" s="402" t="s">
        <v>646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657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647</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565</v>
      </c>
      <c r="BQ72" s="1315"/>
      <c r="BR72" s="1315"/>
      <c r="BS72" s="1315"/>
      <c r="BT72" s="1315"/>
      <c r="BU72" s="1315"/>
      <c r="BV72" s="1315"/>
      <c r="BW72" s="1315"/>
      <c r="BX72" s="1315" t="s">
        <v>566</v>
      </c>
      <c r="BY72" s="1315"/>
      <c r="BZ72" s="1315"/>
      <c r="CA72" s="1315"/>
      <c r="CB72" s="1315"/>
      <c r="CC72" s="1315"/>
      <c r="CD72" s="1315"/>
      <c r="CE72" s="1315"/>
      <c r="CF72" s="1315" t="s">
        <v>567</v>
      </c>
      <c r="CG72" s="1315"/>
      <c r="CH72" s="1315"/>
      <c r="CI72" s="1315"/>
      <c r="CJ72" s="1315"/>
      <c r="CK72" s="1315"/>
      <c r="CL72" s="1315"/>
      <c r="CM72" s="1315"/>
      <c r="CN72" s="1315" t="s">
        <v>568</v>
      </c>
      <c r="CO72" s="1315"/>
      <c r="CP72" s="1315"/>
      <c r="CQ72" s="1315"/>
      <c r="CR72" s="1315"/>
      <c r="CS72" s="1315"/>
      <c r="CT72" s="1315"/>
      <c r="CU72" s="1315"/>
      <c r="CV72" s="1315" t="s">
        <v>569</v>
      </c>
      <c r="CW72" s="1315"/>
      <c r="CX72" s="1315"/>
      <c r="CY72" s="1315"/>
      <c r="CZ72" s="1315"/>
      <c r="DA72" s="1315"/>
      <c r="DB72" s="1315"/>
      <c r="DC72" s="1315"/>
    </row>
    <row r="73" spans="2:107">
      <c r="B73" s="395"/>
      <c r="G73" s="1326"/>
      <c r="H73" s="1326"/>
      <c r="I73" s="1326"/>
      <c r="J73" s="1326"/>
      <c r="K73" s="1310"/>
      <c r="L73" s="1310"/>
      <c r="M73" s="1310"/>
      <c r="N73" s="1310"/>
      <c r="AM73" s="404"/>
      <c r="AN73" s="1314" t="s">
        <v>648</v>
      </c>
      <c r="AO73" s="1314"/>
      <c r="AP73" s="1314"/>
      <c r="AQ73" s="1314"/>
      <c r="AR73" s="1314"/>
      <c r="AS73" s="1314"/>
      <c r="AT73" s="1314"/>
      <c r="AU73" s="1314"/>
      <c r="AV73" s="1314"/>
      <c r="AW73" s="1314"/>
      <c r="AX73" s="1314"/>
      <c r="AY73" s="1314"/>
      <c r="AZ73" s="1314"/>
      <c r="BA73" s="1314"/>
      <c r="BB73" s="1314" t="s">
        <v>649</v>
      </c>
      <c r="BC73" s="1314"/>
      <c r="BD73" s="1314"/>
      <c r="BE73" s="1314"/>
      <c r="BF73" s="1314"/>
      <c r="BG73" s="1314"/>
      <c r="BH73" s="1314"/>
      <c r="BI73" s="1314"/>
      <c r="BJ73" s="1314"/>
      <c r="BK73" s="1314"/>
      <c r="BL73" s="1314"/>
      <c r="BM73" s="1314"/>
      <c r="BN73" s="1314"/>
      <c r="BO73" s="1314"/>
      <c r="BP73" s="1311">
        <v>40.700000000000003</v>
      </c>
      <c r="BQ73" s="1311"/>
      <c r="BR73" s="1311"/>
      <c r="BS73" s="1311"/>
      <c r="BT73" s="1311"/>
      <c r="BU73" s="1311"/>
      <c r="BV73" s="1311"/>
      <c r="BW73" s="1311"/>
      <c r="BX73" s="1311">
        <v>51.9</v>
      </c>
      <c r="BY73" s="1311"/>
      <c r="BZ73" s="1311"/>
      <c r="CA73" s="1311"/>
      <c r="CB73" s="1311"/>
      <c r="CC73" s="1311"/>
      <c r="CD73" s="1311"/>
      <c r="CE73" s="1311"/>
      <c r="CF73" s="1311">
        <v>51.5</v>
      </c>
      <c r="CG73" s="1311"/>
      <c r="CH73" s="1311"/>
      <c r="CI73" s="1311"/>
      <c r="CJ73" s="1311"/>
      <c r="CK73" s="1311"/>
      <c r="CL73" s="1311"/>
      <c r="CM73" s="1311"/>
      <c r="CN73" s="1311">
        <v>61.6</v>
      </c>
      <c r="CO73" s="1311"/>
      <c r="CP73" s="1311"/>
      <c r="CQ73" s="1311"/>
      <c r="CR73" s="1311"/>
      <c r="CS73" s="1311"/>
      <c r="CT73" s="1311"/>
      <c r="CU73" s="1311"/>
      <c r="CV73" s="1311">
        <v>42.1</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654</v>
      </c>
      <c r="BC75" s="1314"/>
      <c r="BD75" s="1314"/>
      <c r="BE75" s="1314"/>
      <c r="BF75" s="1314"/>
      <c r="BG75" s="1314"/>
      <c r="BH75" s="1314"/>
      <c r="BI75" s="1314"/>
      <c r="BJ75" s="1314"/>
      <c r="BK75" s="1314"/>
      <c r="BL75" s="1314"/>
      <c r="BM75" s="1314"/>
      <c r="BN75" s="1314"/>
      <c r="BO75" s="1314"/>
      <c r="BP75" s="1311">
        <v>9.5</v>
      </c>
      <c r="BQ75" s="1311"/>
      <c r="BR75" s="1311"/>
      <c r="BS75" s="1311"/>
      <c r="BT75" s="1311"/>
      <c r="BU75" s="1311"/>
      <c r="BV75" s="1311"/>
      <c r="BW75" s="1311"/>
      <c r="BX75" s="1311">
        <v>9</v>
      </c>
      <c r="BY75" s="1311"/>
      <c r="BZ75" s="1311"/>
      <c r="CA75" s="1311"/>
      <c r="CB75" s="1311"/>
      <c r="CC75" s="1311"/>
      <c r="CD75" s="1311"/>
      <c r="CE75" s="1311"/>
      <c r="CF75" s="1311">
        <v>9.1999999999999993</v>
      </c>
      <c r="CG75" s="1311"/>
      <c r="CH75" s="1311"/>
      <c r="CI75" s="1311"/>
      <c r="CJ75" s="1311"/>
      <c r="CK75" s="1311"/>
      <c r="CL75" s="1311"/>
      <c r="CM75" s="1311"/>
      <c r="CN75" s="1311">
        <v>9.3000000000000007</v>
      </c>
      <c r="CO75" s="1311"/>
      <c r="CP75" s="1311"/>
      <c r="CQ75" s="1311"/>
      <c r="CR75" s="1311"/>
      <c r="CS75" s="1311"/>
      <c r="CT75" s="1311"/>
      <c r="CU75" s="1311"/>
      <c r="CV75" s="1311">
        <v>9.5</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651</v>
      </c>
      <c r="AO77" s="1315"/>
      <c r="AP77" s="1315"/>
      <c r="AQ77" s="1315"/>
      <c r="AR77" s="1315"/>
      <c r="AS77" s="1315"/>
      <c r="AT77" s="1315"/>
      <c r="AU77" s="1315"/>
      <c r="AV77" s="1315"/>
      <c r="AW77" s="1315"/>
      <c r="AX77" s="1315"/>
      <c r="AY77" s="1315"/>
      <c r="AZ77" s="1315"/>
      <c r="BA77" s="1315"/>
      <c r="BB77" s="1314" t="s">
        <v>649</v>
      </c>
      <c r="BC77" s="1314"/>
      <c r="BD77" s="1314"/>
      <c r="BE77" s="1314"/>
      <c r="BF77" s="1314"/>
      <c r="BG77" s="1314"/>
      <c r="BH77" s="1314"/>
      <c r="BI77" s="1314"/>
      <c r="BJ77" s="1314"/>
      <c r="BK77" s="1314"/>
      <c r="BL77" s="1314"/>
      <c r="BM77" s="1314"/>
      <c r="BN77" s="1314"/>
      <c r="BO77" s="1314"/>
      <c r="BP77" s="1311">
        <v>41.5</v>
      </c>
      <c r="BQ77" s="1311"/>
      <c r="BR77" s="1311"/>
      <c r="BS77" s="1311"/>
      <c r="BT77" s="1311"/>
      <c r="BU77" s="1311"/>
      <c r="BV77" s="1311"/>
      <c r="BW77" s="1311"/>
      <c r="BX77" s="1311">
        <v>36.6</v>
      </c>
      <c r="BY77" s="1311"/>
      <c r="BZ77" s="1311"/>
      <c r="CA77" s="1311"/>
      <c r="CB77" s="1311"/>
      <c r="CC77" s="1311"/>
      <c r="CD77" s="1311"/>
      <c r="CE77" s="1311"/>
      <c r="CF77" s="1311">
        <v>37.700000000000003</v>
      </c>
      <c r="CG77" s="1311"/>
      <c r="CH77" s="1311"/>
      <c r="CI77" s="1311"/>
      <c r="CJ77" s="1311"/>
      <c r="CK77" s="1311"/>
      <c r="CL77" s="1311"/>
      <c r="CM77" s="1311"/>
      <c r="CN77" s="1311">
        <v>37.9</v>
      </c>
      <c r="CO77" s="1311"/>
      <c r="CP77" s="1311"/>
      <c r="CQ77" s="1311"/>
      <c r="CR77" s="1311"/>
      <c r="CS77" s="1311"/>
      <c r="CT77" s="1311"/>
      <c r="CU77" s="1311"/>
      <c r="CV77" s="1311">
        <v>38.700000000000003</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654</v>
      </c>
      <c r="BC79" s="1314"/>
      <c r="BD79" s="1314"/>
      <c r="BE79" s="1314"/>
      <c r="BF79" s="1314"/>
      <c r="BG79" s="1314"/>
      <c r="BH79" s="1314"/>
      <c r="BI79" s="1314"/>
      <c r="BJ79" s="1314"/>
      <c r="BK79" s="1314"/>
      <c r="BL79" s="1314"/>
      <c r="BM79" s="1314"/>
      <c r="BN79" s="1314"/>
      <c r="BO79" s="1314"/>
      <c r="BP79" s="1311">
        <v>9.6</v>
      </c>
      <c r="BQ79" s="1311"/>
      <c r="BR79" s="1311"/>
      <c r="BS79" s="1311"/>
      <c r="BT79" s="1311"/>
      <c r="BU79" s="1311"/>
      <c r="BV79" s="1311"/>
      <c r="BW79" s="1311"/>
      <c r="BX79" s="1311">
        <v>9.1999999999999993</v>
      </c>
      <c r="BY79" s="1311"/>
      <c r="BZ79" s="1311"/>
      <c r="CA79" s="1311"/>
      <c r="CB79" s="1311"/>
      <c r="CC79" s="1311"/>
      <c r="CD79" s="1311"/>
      <c r="CE79" s="1311"/>
      <c r="CF79" s="1311">
        <v>8.9</v>
      </c>
      <c r="CG79" s="1311"/>
      <c r="CH79" s="1311"/>
      <c r="CI79" s="1311"/>
      <c r="CJ79" s="1311"/>
      <c r="CK79" s="1311"/>
      <c r="CL79" s="1311"/>
      <c r="CM79" s="1311"/>
      <c r="CN79" s="1311">
        <v>8.6999999999999993</v>
      </c>
      <c r="CO79" s="1311"/>
      <c r="CP79" s="1311"/>
      <c r="CQ79" s="1311"/>
      <c r="CR79" s="1311"/>
      <c r="CS79" s="1311"/>
      <c r="CT79" s="1311"/>
      <c r="CU79" s="1311"/>
      <c r="CV79" s="1311">
        <v>8.8000000000000007</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mdzhyjUTH3Ju8I0b+izHsYGKaoqc8/JxjfdPXfnF+xAr+g6ctRz0XPskFwZc3k7+sX0BGFnDoYhno9l3uKzhSw==" saltValue="18yOs67ovAetmX/opDk2E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655</v>
      </c>
    </row>
  </sheetData>
  <sheetProtection algorithmName="SHA-512" hashValue="xJC8/CqeEc7y832dPpt0j67xWFIi4HPdPYMY9LNCOTCzL1dIkoXlfqQkA/HvaCyqX3Zmv+pPUKEkWdtcPKr68A==" saltValue="F8VzoAgoF+2SwY1YOXxnv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655</v>
      </c>
    </row>
  </sheetData>
  <sheetProtection algorithmName="SHA-512" hashValue="0ghG+NKd179U8Ef2dOWdbz71UXLPsGVJJ361VxJFltgDgvck+hxCmHPQL5NkCGNjMKeFp4UPVR5fGiJ/34NXyA==" saltValue="cVtGkQlQEynubb4OB6kgt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562</v>
      </c>
      <c r="G2" s="157"/>
      <c r="H2" s="158"/>
    </row>
    <row r="3" spans="1:8">
      <c r="A3" s="154" t="s">
        <v>555</v>
      </c>
      <c r="B3" s="159"/>
      <c r="C3" s="160"/>
      <c r="D3" s="161">
        <v>89478</v>
      </c>
      <c r="E3" s="162"/>
      <c r="F3" s="163">
        <v>63727</v>
      </c>
      <c r="G3" s="164"/>
      <c r="H3" s="165"/>
    </row>
    <row r="4" spans="1:8">
      <c r="A4" s="166"/>
      <c r="B4" s="167"/>
      <c r="C4" s="168"/>
      <c r="D4" s="169">
        <v>18105</v>
      </c>
      <c r="E4" s="170"/>
      <c r="F4" s="171">
        <v>34577</v>
      </c>
      <c r="G4" s="172"/>
      <c r="H4" s="173"/>
    </row>
    <row r="5" spans="1:8">
      <c r="A5" s="154" t="s">
        <v>557</v>
      </c>
      <c r="B5" s="159"/>
      <c r="C5" s="160"/>
      <c r="D5" s="161">
        <v>88661</v>
      </c>
      <c r="E5" s="162"/>
      <c r="F5" s="163">
        <v>66954</v>
      </c>
      <c r="G5" s="164"/>
      <c r="H5" s="165"/>
    </row>
    <row r="6" spans="1:8">
      <c r="A6" s="166"/>
      <c r="B6" s="167"/>
      <c r="C6" s="168"/>
      <c r="D6" s="169">
        <v>43316</v>
      </c>
      <c r="E6" s="170"/>
      <c r="F6" s="171">
        <v>37305</v>
      </c>
      <c r="G6" s="172"/>
      <c r="H6" s="173"/>
    </row>
    <row r="7" spans="1:8">
      <c r="A7" s="154" t="s">
        <v>558</v>
      </c>
      <c r="B7" s="159"/>
      <c r="C7" s="160"/>
      <c r="D7" s="161">
        <v>111168</v>
      </c>
      <c r="E7" s="162"/>
      <c r="F7" s="163">
        <v>72656</v>
      </c>
      <c r="G7" s="164"/>
      <c r="H7" s="165"/>
    </row>
    <row r="8" spans="1:8">
      <c r="A8" s="166"/>
      <c r="B8" s="167"/>
      <c r="C8" s="168"/>
      <c r="D8" s="169">
        <v>58513</v>
      </c>
      <c r="E8" s="170"/>
      <c r="F8" s="171">
        <v>36448</v>
      </c>
      <c r="G8" s="172"/>
      <c r="H8" s="173"/>
    </row>
    <row r="9" spans="1:8">
      <c r="A9" s="154" t="s">
        <v>559</v>
      </c>
      <c r="B9" s="159"/>
      <c r="C9" s="160"/>
      <c r="D9" s="161">
        <v>175882</v>
      </c>
      <c r="E9" s="162"/>
      <c r="F9" s="163">
        <v>65080</v>
      </c>
      <c r="G9" s="164"/>
      <c r="H9" s="165"/>
    </row>
    <row r="10" spans="1:8">
      <c r="A10" s="166"/>
      <c r="B10" s="167"/>
      <c r="C10" s="168"/>
      <c r="D10" s="169">
        <v>113053</v>
      </c>
      <c r="E10" s="170"/>
      <c r="F10" s="171">
        <v>38201</v>
      </c>
      <c r="G10" s="172"/>
      <c r="H10" s="173"/>
    </row>
    <row r="11" spans="1:8">
      <c r="A11" s="154" t="s">
        <v>560</v>
      </c>
      <c r="B11" s="159"/>
      <c r="C11" s="160"/>
      <c r="D11" s="161">
        <v>140164</v>
      </c>
      <c r="E11" s="162"/>
      <c r="F11" s="163">
        <v>79288</v>
      </c>
      <c r="G11" s="164"/>
      <c r="H11" s="165"/>
    </row>
    <row r="12" spans="1:8">
      <c r="A12" s="166"/>
      <c r="B12" s="167"/>
      <c r="C12" s="174"/>
      <c r="D12" s="169">
        <v>35796</v>
      </c>
      <c r="E12" s="170"/>
      <c r="F12" s="171">
        <v>41870</v>
      </c>
      <c r="G12" s="172"/>
      <c r="H12" s="173"/>
    </row>
    <row r="13" spans="1:8">
      <c r="A13" s="154"/>
      <c r="B13" s="159"/>
      <c r="C13" s="175"/>
      <c r="D13" s="176">
        <v>121071</v>
      </c>
      <c r="E13" s="177"/>
      <c r="F13" s="178">
        <v>69541</v>
      </c>
      <c r="G13" s="179"/>
      <c r="H13" s="165"/>
    </row>
    <row r="14" spans="1:8">
      <c r="A14" s="166"/>
      <c r="B14" s="167"/>
      <c r="C14" s="168"/>
      <c r="D14" s="169">
        <v>53757</v>
      </c>
      <c r="E14" s="170"/>
      <c r="F14" s="171">
        <v>37680</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6.22</v>
      </c>
      <c r="C19" s="180">
        <f>ROUND(VALUE(SUBSTITUTE(実質収支比率等に係る経年分析!G$48,"▲","-")),2)</f>
        <v>5.46</v>
      </c>
      <c r="D19" s="180">
        <f>ROUND(VALUE(SUBSTITUTE(実質収支比率等に係る経年分析!H$48,"▲","-")),2)</f>
        <v>4.95</v>
      </c>
      <c r="E19" s="180">
        <f>ROUND(VALUE(SUBSTITUTE(実質収支比率等に係る経年分析!I$48,"▲","-")),2)</f>
        <v>6.11</v>
      </c>
      <c r="F19" s="180">
        <f>ROUND(VALUE(SUBSTITUTE(実質収支比率等に係る経年分析!J$48,"▲","-")),2)</f>
        <v>3.8</v>
      </c>
    </row>
    <row r="20" spans="1:11">
      <c r="A20" s="180" t="s">
        <v>55</v>
      </c>
      <c r="B20" s="180">
        <f>ROUND(VALUE(SUBSTITUTE(実質収支比率等に係る経年分析!F$47,"▲","-")),2)</f>
        <v>20.260000000000002</v>
      </c>
      <c r="C20" s="180">
        <f>ROUND(VALUE(SUBSTITUTE(実質収支比率等に係る経年分析!G$47,"▲","-")),2)</f>
        <v>23.14</v>
      </c>
      <c r="D20" s="180">
        <f>ROUND(VALUE(SUBSTITUTE(実質収支比率等に係る経年分析!H$47,"▲","-")),2)</f>
        <v>23.6</v>
      </c>
      <c r="E20" s="180">
        <f>ROUND(VALUE(SUBSTITUTE(実質収支比率等に係る経年分析!I$47,"▲","-")),2)</f>
        <v>23.34</v>
      </c>
      <c r="F20" s="180">
        <f>ROUND(VALUE(SUBSTITUTE(実質収支比率等に係る経年分析!J$47,"▲","-")),2)</f>
        <v>20.420000000000002</v>
      </c>
    </row>
    <row r="21" spans="1:11">
      <c r="A21" s="180" t="s">
        <v>56</v>
      </c>
      <c r="B21" s="180">
        <f>IF(ISNUMBER(VALUE(SUBSTITUTE(実質収支比率等に係る経年分析!F$49,"▲","-"))),ROUND(VALUE(SUBSTITUTE(実質収支比率等に係る経年分析!F$49,"▲","-")),2),NA())</f>
        <v>0.94</v>
      </c>
      <c r="C21" s="180">
        <f>IF(ISNUMBER(VALUE(SUBSTITUTE(実質収支比率等に係る経年分析!G$49,"▲","-"))),ROUND(VALUE(SUBSTITUTE(実質収支比率等に係る経年分析!G$49,"▲","-")),2),NA())</f>
        <v>-1.4</v>
      </c>
      <c r="D21" s="180">
        <f>IF(ISNUMBER(VALUE(SUBSTITUTE(実質収支比率等に係る経年分析!H$49,"▲","-"))),ROUND(VALUE(SUBSTITUTE(実質収支比率等に係る経年分析!H$49,"▲","-")),2),NA())</f>
        <v>-3.07</v>
      </c>
      <c r="E21" s="180">
        <f>IF(ISNUMBER(VALUE(SUBSTITUTE(実質収支比率等に係る経年分析!I$49,"▲","-"))),ROUND(VALUE(SUBSTITUTE(実質収支比率等に係る経年分析!I$49,"▲","-")),2),NA())</f>
        <v>-1.49</v>
      </c>
      <c r="F21" s="180">
        <f>IF(ISNUMBER(VALUE(SUBSTITUTE(実質収支比率等に係る経年分析!J$49,"▲","-"))),ROUND(VALUE(SUBSTITUTE(実質収支比率等に係る経年分析!J$49,"▲","-")),2),NA())</f>
        <v>-8.41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奄美市交通災害共済特別会計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奄美市ふるさと創生人材育成資金特別会計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c r="A31" s="181" t="str">
        <f>IF(連結実質赤字比率に係る赤字・黒字の構成分析!C$39="",NA(),連結実質赤字比率に係る赤字・黒字の構成分析!C$39)</f>
        <v>奄美市農業集落排水事業特別会計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c r="A32" s="181" t="str">
        <f>IF(連結実質赤字比率に係る赤字・黒字の構成分析!C$38="",NA(),連結実質赤字比率に係る赤字・黒字の構成分析!C$38)</f>
        <v>奄美市国民健康保険事業特別会計</v>
      </c>
      <c r="B32" s="181">
        <f>IF(ROUND(VALUE(SUBSTITUTE(連結実質赤字比率に係る赤字・黒字の構成分析!F$38,"▲", "-")), 2) &lt; 0, ABS(ROUND(VALUE(SUBSTITUTE(連結実質赤字比率に係る赤字・黒字の構成分析!F$38,"▲", "-")), 2)), NA())</f>
        <v>4.42</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3.35</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2.37</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1.3</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c r="A33" s="181" t="str">
        <f>IF(連結実質赤字比率に係る赤字・黒字の構成分析!C$37="",NA(),連結実質赤字比率に係る赤字・黒字の構成分析!C$37)</f>
        <v>奄美市介護保険事業特別会計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0.54</v>
      </c>
    </row>
    <row r="34" spans="1:16">
      <c r="A34" s="181" t="str">
        <f>IF(連結実質赤字比率に係る赤字・黒字の構成分析!C$36="",NA(),連結実質赤字比率に係る赤字・黒字の構成分析!C$36)</f>
        <v>奄美市公共下水道事業特別会計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4.9400000000000004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v>
      </c>
    </row>
    <row r="36" spans="1:16">
      <c r="A36" s="181" t="str">
        <f>IF(連結実質赤字比率に係る赤字・黒字の構成分析!C$34="",NA(),連結実質赤字比率に係る赤字・黒字の構成分析!C$34)</f>
        <v>奄美市水道事業会計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16.100000000000001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17.809999999999999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3423</v>
      </c>
      <c r="E42" s="182"/>
      <c r="F42" s="182"/>
      <c r="G42" s="182">
        <f>'実質公債費比率（分子）の構造'!L$52</f>
        <v>3439</v>
      </c>
      <c r="H42" s="182"/>
      <c r="I42" s="182"/>
      <c r="J42" s="182">
        <f>'実質公債費比率（分子）の構造'!M$52</f>
        <v>3511</v>
      </c>
      <c r="K42" s="182"/>
      <c r="L42" s="182"/>
      <c r="M42" s="182">
        <f>'実質公債費比率（分子）の構造'!N$52</f>
        <v>3610</v>
      </c>
      <c r="N42" s="182"/>
      <c r="O42" s="182"/>
      <c r="P42" s="182">
        <f>'実質公債費比率（分子）の構造'!O$52</f>
        <v>3696</v>
      </c>
    </row>
    <row r="43" spans="1:16">
      <c r="A43" s="182" t="s">
        <v>64</v>
      </c>
      <c r="B43" s="182">
        <f>'実質公債費比率（分子）の構造'!K$51</f>
        <v>3</v>
      </c>
      <c r="C43" s="182"/>
      <c r="D43" s="182"/>
      <c r="E43" s="182">
        <f>'実質公債費比率（分子）の構造'!L$51</f>
        <v>2</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66</v>
      </c>
      <c r="B45" s="182">
        <f>'実質公債費比率（分子）の構造'!K$49</f>
        <v>78</v>
      </c>
      <c r="C45" s="182"/>
      <c r="D45" s="182"/>
      <c r="E45" s="182">
        <f>'実質公債費比率（分子）の構造'!L$49</f>
        <v>83</v>
      </c>
      <c r="F45" s="182"/>
      <c r="G45" s="182"/>
      <c r="H45" s="182">
        <f>'実質公債費比率（分子）の構造'!M$49</f>
        <v>74</v>
      </c>
      <c r="I45" s="182"/>
      <c r="J45" s="182"/>
      <c r="K45" s="182">
        <f>'実質公債費比率（分子）の構造'!N$49</f>
        <v>74</v>
      </c>
      <c r="L45" s="182"/>
      <c r="M45" s="182"/>
      <c r="N45" s="182">
        <f>'実質公債費比率（分子）の構造'!O$49</f>
        <v>71</v>
      </c>
      <c r="O45" s="182"/>
      <c r="P45" s="182"/>
    </row>
    <row r="46" spans="1:16">
      <c r="A46" s="182" t="s">
        <v>67</v>
      </c>
      <c r="B46" s="182">
        <f>'実質公債費比率（分子）の構造'!K$48</f>
        <v>700</v>
      </c>
      <c r="C46" s="182"/>
      <c r="D46" s="182"/>
      <c r="E46" s="182">
        <f>'実質公債費比率（分子）の構造'!L$48</f>
        <v>711</v>
      </c>
      <c r="F46" s="182"/>
      <c r="G46" s="182"/>
      <c r="H46" s="182">
        <f>'実質公債費比率（分子）の構造'!M$48</f>
        <v>731</v>
      </c>
      <c r="I46" s="182"/>
      <c r="J46" s="182"/>
      <c r="K46" s="182">
        <f>'実質公債費比率（分子）の構造'!N$48</f>
        <v>709</v>
      </c>
      <c r="L46" s="182"/>
      <c r="M46" s="182"/>
      <c r="N46" s="182">
        <f>'実質公債費比率（分子）の構造'!O$48</f>
        <v>784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3897</v>
      </c>
      <c r="C49" s="182"/>
      <c r="D49" s="182"/>
      <c r="E49" s="182">
        <f>'実質公債費比率（分子）の構造'!L$45</f>
        <v>3914</v>
      </c>
      <c r="F49" s="182"/>
      <c r="G49" s="182"/>
      <c r="H49" s="182">
        <f>'実質公債費比率（分子）の構造'!M$45</f>
        <v>3992</v>
      </c>
      <c r="I49" s="182"/>
      <c r="J49" s="182"/>
      <c r="K49" s="182">
        <f>'実質公債費比率（分子）の構造'!N$45</f>
        <v>4098</v>
      </c>
      <c r="L49" s="182"/>
      <c r="M49" s="182"/>
      <c r="N49" s="182">
        <f>'実質公債費比率（分子）の構造'!O$45</f>
        <v>4167</v>
      </c>
      <c r="O49" s="182"/>
      <c r="P49" s="182"/>
    </row>
    <row r="50" spans="1:16">
      <c r="A50" s="182" t="s">
        <v>71</v>
      </c>
      <c r="B50" s="182" t="e">
        <f>NA()</f>
        <v>#N/A</v>
      </c>
      <c r="C50" s="182">
        <f>IF(ISNUMBER('実質公債費比率（分子）の構造'!K$53),'実質公債費比率（分子）の構造'!K$53,NA())</f>
        <v>1255</v>
      </c>
      <c r="D50" s="182" t="e">
        <f>NA()</f>
        <v>#N/A</v>
      </c>
      <c r="E50" s="182" t="e">
        <f>NA()</f>
        <v>#N/A</v>
      </c>
      <c r="F50" s="182">
        <f>IF(ISNUMBER('実質公債費比率（分子）の構造'!L$53),'実質公債費比率（分子）の構造'!L$53,NA())</f>
        <v>1271</v>
      </c>
      <c r="G50" s="182" t="e">
        <f>NA()</f>
        <v>#N/A</v>
      </c>
      <c r="H50" s="182" t="e">
        <f>NA()</f>
        <v>#N/A</v>
      </c>
      <c r="I50" s="182">
        <f>IF(ISNUMBER('実質公債費比率（分子）の構造'!M$53),'実質公債費比率（分子）の構造'!M$53,NA())</f>
        <v>1287</v>
      </c>
      <c r="J50" s="182" t="e">
        <f>NA()</f>
        <v>#N/A</v>
      </c>
      <c r="K50" s="182" t="e">
        <f>NA()</f>
        <v>#N/A</v>
      </c>
      <c r="L50" s="182">
        <f>IF(ISNUMBER('実質公債費比率（分子）の構造'!N$53),'実質公債費比率（分子）の構造'!N$53,NA())</f>
        <v>1272</v>
      </c>
      <c r="M50" s="182" t="e">
        <f>NA()</f>
        <v>#N/A</v>
      </c>
      <c r="N50" s="182" t="e">
        <f>NA()</f>
        <v>#N/A</v>
      </c>
      <c r="O50" s="182">
        <f>IF(ISNUMBER('実質公債費比率（分子）の構造'!O$53),'実質公債費比率（分子）の構造'!O$53,NA())</f>
        <v>1327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33659</v>
      </c>
      <c r="E56" s="181"/>
      <c r="F56" s="181"/>
      <c r="G56" s="181">
        <f>'将来負担比率（分子）の構造'!J$52</f>
        <v>31989</v>
      </c>
      <c r="H56" s="181"/>
      <c r="I56" s="181"/>
      <c r="J56" s="181">
        <f>'将来負担比率（分子）の構造'!K$52</f>
        <v>32847</v>
      </c>
      <c r="K56" s="181"/>
      <c r="L56" s="181"/>
      <c r="M56" s="181">
        <f>'将来負担比率（分子）の構造'!L$52</f>
        <v>34281</v>
      </c>
      <c r="N56" s="181"/>
      <c r="O56" s="181"/>
      <c r="P56" s="181">
        <f>'将来負担比率（分子）の構造'!M$52</f>
        <v>37244</v>
      </c>
    </row>
    <row r="57" spans="1:16">
      <c r="A57" s="181" t="s">
        <v>42</v>
      </c>
      <c r="B57" s="181"/>
      <c r="C57" s="181"/>
      <c r="D57" s="181">
        <f>'将来負担比率（分子）の構造'!I$51</f>
        <v>1509</v>
      </c>
      <c r="E57" s="181"/>
      <c r="F57" s="181"/>
      <c r="G57" s="181">
        <f>'将来負担比率（分子）の構造'!J$51</f>
        <v>1424</v>
      </c>
      <c r="H57" s="181"/>
      <c r="I57" s="181"/>
      <c r="J57" s="181">
        <f>'将来負担比率（分子）の構造'!K$51</f>
        <v>1592</v>
      </c>
      <c r="K57" s="181"/>
      <c r="L57" s="181"/>
      <c r="M57" s="181">
        <f>'将来負担比率（分子）の構造'!L$51</f>
        <v>1488</v>
      </c>
      <c r="N57" s="181"/>
      <c r="O57" s="181"/>
      <c r="P57" s="181">
        <f>'将来負担比率（分子）の構造'!M$51</f>
        <v>1528</v>
      </c>
    </row>
    <row r="58" spans="1:16">
      <c r="A58" s="181" t="s">
        <v>41</v>
      </c>
      <c r="B58" s="181"/>
      <c r="C58" s="181"/>
      <c r="D58" s="181">
        <f>'将来負担比率（分子）の構造'!I$50</f>
        <v>9337</v>
      </c>
      <c r="E58" s="181"/>
      <c r="F58" s="181"/>
      <c r="G58" s="181">
        <f>'将来負担比率（分子）の構造'!J$50</f>
        <v>10798</v>
      </c>
      <c r="H58" s="181"/>
      <c r="I58" s="181"/>
      <c r="J58" s="181">
        <f>'将来負担比率（分子）の構造'!K$50</f>
        <v>11367</v>
      </c>
      <c r="K58" s="181"/>
      <c r="L58" s="181"/>
      <c r="M58" s="181">
        <f>'将来負担比率（分子）の構造'!L$50</f>
        <v>11219</v>
      </c>
      <c r="N58" s="181"/>
      <c r="O58" s="181"/>
      <c r="P58" s="181">
        <f>'将来負担比率（分子）の構造'!M$50</f>
        <v>11326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96</v>
      </c>
      <c r="C61" s="181"/>
      <c r="D61" s="181"/>
      <c r="E61" s="181">
        <f>'将来負担比率（分子）の構造'!J$46</f>
        <v>472</v>
      </c>
      <c r="F61" s="181"/>
      <c r="G61" s="181"/>
      <c r="H61" s="181">
        <f>'将来負担比率（分子）の構造'!K$46</f>
        <v>284</v>
      </c>
      <c r="I61" s="181"/>
      <c r="J61" s="181"/>
      <c r="K61" s="181">
        <f>'将来負担比率（分子）の構造'!L$46</f>
        <v>284</v>
      </c>
      <c r="L61" s="181"/>
      <c r="M61" s="181"/>
      <c r="N61" s="181">
        <f>'将来負担比率（分子）の構造'!M$46</f>
        <v>371</v>
      </c>
      <c r="O61" s="181"/>
      <c r="P61" s="181"/>
    </row>
    <row r="62" spans="1:16">
      <c r="A62" s="181" t="s">
        <v>35</v>
      </c>
      <c r="B62" s="181">
        <f>'将来負担比率（分子）の構造'!I$45</f>
        <v>3716</v>
      </c>
      <c r="C62" s="181"/>
      <c r="D62" s="181"/>
      <c r="E62" s="181">
        <f>'将来負担比率（分子）の構造'!J$45</f>
        <v>3704</v>
      </c>
      <c r="F62" s="181"/>
      <c r="G62" s="181"/>
      <c r="H62" s="181">
        <f>'将来負担比率（分子）の構造'!K$45</f>
        <v>3482</v>
      </c>
      <c r="I62" s="181"/>
      <c r="J62" s="181"/>
      <c r="K62" s="181">
        <f>'将来負担比率（分子）の構造'!L$45</f>
        <v>3235</v>
      </c>
      <c r="L62" s="181"/>
      <c r="M62" s="181"/>
      <c r="N62" s="181">
        <f>'将来負担比率（分子）の構造'!M$45</f>
        <v>3012</v>
      </c>
      <c r="O62" s="181"/>
      <c r="P62" s="181"/>
    </row>
    <row r="63" spans="1:16">
      <c r="A63" s="181" t="s">
        <v>34</v>
      </c>
      <c r="B63" s="181">
        <f>'将来負担比率（分子）の構造'!I$44</f>
        <v>464</v>
      </c>
      <c r="C63" s="181"/>
      <c r="D63" s="181"/>
      <c r="E63" s="181">
        <f>'将来負担比率（分子）の構造'!J$44</f>
        <v>406</v>
      </c>
      <c r="F63" s="181"/>
      <c r="G63" s="181"/>
      <c r="H63" s="181">
        <f>'将来負担比率（分子）の構造'!K$44</f>
        <v>329</v>
      </c>
      <c r="I63" s="181"/>
      <c r="J63" s="181"/>
      <c r="K63" s="181">
        <f>'将来負担比率（分子）の構造'!L$44</f>
        <v>252</v>
      </c>
      <c r="L63" s="181"/>
      <c r="M63" s="181"/>
      <c r="N63" s="181">
        <f>'将来負担比率（分子）の構造'!M$44</f>
        <v>168</v>
      </c>
      <c r="O63" s="181"/>
      <c r="P63" s="181"/>
    </row>
    <row r="64" spans="1:16">
      <c r="A64" s="181" t="s">
        <v>33</v>
      </c>
      <c r="B64" s="181">
        <f>'将来負担比率（分子）の構造'!I$43</f>
        <v>8726</v>
      </c>
      <c r="C64" s="181"/>
      <c r="D64" s="181"/>
      <c r="E64" s="181">
        <f>'将来負担比率（分子）の構造'!J$43</f>
        <v>9088</v>
      </c>
      <c r="F64" s="181"/>
      <c r="G64" s="181"/>
      <c r="H64" s="181">
        <f>'将来負担比率（分子）の構造'!K$43</f>
        <v>9340</v>
      </c>
      <c r="I64" s="181"/>
      <c r="J64" s="181"/>
      <c r="K64" s="181">
        <f>'将来負担比率（分子）の構造'!L$43</f>
        <v>9121</v>
      </c>
      <c r="L64" s="181"/>
      <c r="M64" s="181"/>
      <c r="N64" s="181">
        <f>'将来負担比率（分子）の構造'!M$43</f>
        <v>9280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37197</v>
      </c>
      <c r="C66" s="181"/>
      <c r="D66" s="181"/>
      <c r="E66" s="181">
        <f>'将来負担比率（分子）の構造'!J$41</f>
        <v>37701</v>
      </c>
      <c r="F66" s="181"/>
      <c r="G66" s="181"/>
      <c r="H66" s="181">
        <f>'将来負担比率（分子）の構造'!K$41</f>
        <v>39379</v>
      </c>
      <c r="I66" s="181"/>
      <c r="J66" s="181"/>
      <c r="K66" s="181">
        <f>'将来負担比率（分子）の構造'!L$41</f>
        <v>42466</v>
      </c>
      <c r="L66" s="181"/>
      <c r="M66" s="181"/>
      <c r="N66" s="181">
        <f>'将来負担比率（分子）の構造'!M$41</f>
        <v>42934</v>
      </c>
      <c r="O66" s="181"/>
      <c r="P66" s="181"/>
    </row>
    <row r="67" spans="1:16">
      <c r="A67" s="181" t="s">
        <v>75</v>
      </c>
      <c r="B67" s="181" t="e">
        <f>NA()</f>
        <v>#N/A</v>
      </c>
      <c r="C67" s="181">
        <f>IF(ISNUMBER('将来負担比率（分子）の構造'!I$53), IF('将来負担比率（分子）の構造'!I$53 &lt; 0, 0, '将来負担比率（分子）の構造'!I$53), NA())</f>
        <v>5694</v>
      </c>
      <c r="D67" s="181" t="e">
        <f>NA()</f>
        <v>#N/A</v>
      </c>
      <c r="E67" s="181" t="e">
        <f>NA()</f>
        <v>#N/A</v>
      </c>
      <c r="F67" s="181">
        <f>IF(ISNUMBER('将来負担比率（分子）の構造'!J$53), IF('将来負担比率（分子）の構造'!J$53 &lt; 0, 0, '将来負担比率（分子）の構造'!J$53), NA())</f>
        <v>7160</v>
      </c>
      <c r="G67" s="181" t="e">
        <f>NA()</f>
        <v>#N/A</v>
      </c>
      <c r="H67" s="181" t="e">
        <f>NA()</f>
        <v>#N/A</v>
      </c>
      <c r="I67" s="181">
        <f>IF(ISNUMBER('将来負担比率（分子）の構造'!K$53), IF('将来負担比率（分子）の構造'!K$53 &lt; 0, 0, '将来負担比率（分子）の構造'!K$53), NA())</f>
        <v>7007</v>
      </c>
      <c r="J67" s="181" t="e">
        <f>NA()</f>
        <v>#N/A</v>
      </c>
      <c r="K67" s="181" t="e">
        <f>NA()</f>
        <v>#N/A</v>
      </c>
      <c r="L67" s="181">
        <f>IF(ISNUMBER('将来負担比率（分子）の構造'!L$53), IF('将来負担比率（分子）の構造'!L$53 &lt; 0, 0, '将来負担比率（分子）の構造'!L$53), NA())</f>
        <v>8371</v>
      </c>
      <c r="M67" s="181" t="e">
        <f>NA()</f>
        <v>#N/A</v>
      </c>
      <c r="N67" s="181" t="e">
        <f>NA()</f>
        <v>#N/A</v>
      </c>
      <c r="O67" s="181">
        <f>IF(ISNUMBER('将来負担比率（分子）の構造'!M$53), IF('将来負担比率（分子）の構造'!M$53 &lt; 0, 0, '将来負担比率（分子）の構造'!M$53), NA())</f>
        <v>5667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3975</v>
      </c>
      <c r="C72" s="185">
        <f>基金残高に係る経年分析!G55</f>
        <v>3943</v>
      </c>
      <c r="D72" s="185">
        <f>基金残高に係る経年分析!H55</f>
        <v>3438</v>
      </c>
    </row>
    <row r="73" spans="1:16">
      <c r="A73" s="184" t="s">
        <v>78</v>
      </c>
      <c r="B73" s="185">
        <f>基金残高に係る経年分析!F56</f>
        <v>1128</v>
      </c>
      <c r="C73" s="185">
        <f>基金残高に係る経年分析!G56</f>
        <v>1525</v>
      </c>
      <c r="D73" s="185">
        <f>基金残高に係る経年分析!H56</f>
        <v>1622</v>
      </c>
    </row>
    <row r="74" spans="1:16">
      <c r="A74" s="184" t="s">
        <v>79</v>
      </c>
      <c r="B74" s="185">
        <f>基金残高に係る経年分析!F57</f>
        <v>9173</v>
      </c>
      <c r="C74" s="185">
        <f>基金残高に係る経年分析!G57</f>
        <v>8765</v>
      </c>
      <c r="D74" s="185">
        <f>基金残高に係る経年分析!H57</f>
        <v>9366</v>
      </c>
    </row>
  </sheetData>
  <sheetProtection algorithmName="SHA-512" hashValue="0re3lwxqqEKyDS+NWhS+EprKG6qqug+Onz5ZfTVg9KP5kFgjeHyVNqE1ay/uTe74KWl+KkPFF6Bowavck2sQdA==" saltValue="lel+dKGfK9QGGgcSgwux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227</v>
      </c>
      <c r="C5" s="670"/>
      <c r="D5" s="670"/>
      <c r="E5" s="670"/>
      <c r="F5" s="670"/>
      <c r="G5" s="670"/>
      <c r="H5" s="670"/>
      <c r="I5" s="670"/>
      <c r="J5" s="670"/>
      <c r="K5" s="670"/>
      <c r="L5" s="670"/>
      <c r="M5" s="670"/>
      <c r="N5" s="670"/>
      <c r="O5" s="670"/>
      <c r="P5" s="670"/>
      <c r="Q5" s="671"/>
      <c r="R5" s="672">
        <v>4144389</v>
      </c>
      <c r="S5" s="673"/>
      <c r="T5" s="673"/>
      <c r="U5" s="673"/>
      <c r="V5" s="673"/>
      <c r="W5" s="673"/>
      <c r="X5" s="673"/>
      <c r="Y5" s="674"/>
      <c r="Z5" s="675">
        <v>11.5</v>
      </c>
      <c r="AA5" s="675"/>
      <c r="AB5" s="675"/>
      <c r="AC5" s="675"/>
      <c r="AD5" s="676">
        <v>4144389</v>
      </c>
      <c r="AE5" s="676"/>
      <c r="AF5" s="676"/>
      <c r="AG5" s="676"/>
      <c r="AH5" s="676"/>
      <c r="AI5" s="676"/>
      <c r="AJ5" s="676"/>
      <c r="AK5" s="676"/>
      <c r="AL5" s="677">
        <v>24.9</v>
      </c>
      <c r="AM5" s="678"/>
      <c r="AN5" s="678"/>
      <c r="AO5" s="679"/>
      <c r="AP5" s="669" t="s">
        <v>228</v>
      </c>
      <c r="AQ5" s="670"/>
      <c r="AR5" s="670"/>
      <c r="AS5" s="670"/>
      <c r="AT5" s="670"/>
      <c r="AU5" s="670"/>
      <c r="AV5" s="670"/>
      <c r="AW5" s="670"/>
      <c r="AX5" s="670"/>
      <c r="AY5" s="670"/>
      <c r="AZ5" s="670"/>
      <c r="BA5" s="670"/>
      <c r="BB5" s="670"/>
      <c r="BC5" s="670"/>
      <c r="BD5" s="670"/>
      <c r="BE5" s="670"/>
      <c r="BF5" s="671"/>
      <c r="BG5" s="683">
        <v>4144389</v>
      </c>
      <c r="BH5" s="684"/>
      <c r="BI5" s="684"/>
      <c r="BJ5" s="684"/>
      <c r="BK5" s="684"/>
      <c r="BL5" s="684"/>
      <c r="BM5" s="684"/>
      <c r="BN5" s="685"/>
      <c r="BO5" s="686">
        <v>100</v>
      </c>
      <c r="BP5" s="686"/>
      <c r="BQ5" s="686"/>
      <c r="BR5" s="686"/>
      <c r="BS5" s="687">
        <v>39645</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201429</v>
      </c>
      <c r="S6" s="684"/>
      <c r="T6" s="684"/>
      <c r="U6" s="684"/>
      <c r="V6" s="684"/>
      <c r="W6" s="684"/>
      <c r="X6" s="684"/>
      <c r="Y6" s="685"/>
      <c r="Z6" s="686">
        <v>0.6</v>
      </c>
      <c r="AA6" s="686"/>
      <c r="AB6" s="686"/>
      <c r="AC6" s="686"/>
      <c r="AD6" s="687">
        <v>201429</v>
      </c>
      <c r="AE6" s="687"/>
      <c r="AF6" s="687"/>
      <c r="AG6" s="687"/>
      <c r="AH6" s="687"/>
      <c r="AI6" s="687"/>
      <c r="AJ6" s="687"/>
      <c r="AK6" s="687"/>
      <c r="AL6" s="688">
        <v>1.2</v>
      </c>
      <c r="AM6" s="689"/>
      <c r="AN6" s="689"/>
      <c r="AO6" s="690"/>
      <c r="AP6" s="680" t="s">
        <v>233</v>
      </c>
      <c r="AQ6" s="681"/>
      <c r="AR6" s="681"/>
      <c r="AS6" s="681"/>
      <c r="AT6" s="681"/>
      <c r="AU6" s="681"/>
      <c r="AV6" s="681"/>
      <c r="AW6" s="681"/>
      <c r="AX6" s="681"/>
      <c r="AY6" s="681"/>
      <c r="AZ6" s="681"/>
      <c r="BA6" s="681"/>
      <c r="BB6" s="681"/>
      <c r="BC6" s="681"/>
      <c r="BD6" s="681"/>
      <c r="BE6" s="681"/>
      <c r="BF6" s="682"/>
      <c r="BG6" s="683">
        <v>4144389</v>
      </c>
      <c r="BH6" s="684"/>
      <c r="BI6" s="684"/>
      <c r="BJ6" s="684"/>
      <c r="BK6" s="684"/>
      <c r="BL6" s="684"/>
      <c r="BM6" s="684"/>
      <c r="BN6" s="685"/>
      <c r="BO6" s="686">
        <v>100</v>
      </c>
      <c r="BP6" s="686"/>
      <c r="BQ6" s="686"/>
      <c r="BR6" s="686"/>
      <c r="BS6" s="687">
        <v>39645</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225169</v>
      </c>
      <c r="CS6" s="684"/>
      <c r="CT6" s="684"/>
      <c r="CU6" s="684"/>
      <c r="CV6" s="684"/>
      <c r="CW6" s="684"/>
      <c r="CX6" s="684"/>
      <c r="CY6" s="685"/>
      <c r="CZ6" s="677">
        <v>0.6</v>
      </c>
      <c r="DA6" s="678"/>
      <c r="DB6" s="678"/>
      <c r="DC6" s="697"/>
      <c r="DD6" s="692" t="s">
        <v>235</v>
      </c>
      <c r="DE6" s="684"/>
      <c r="DF6" s="684"/>
      <c r="DG6" s="684"/>
      <c r="DH6" s="684"/>
      <c r="DI6" s="684"/>
      <c r="DJ6" s="684"/>
      <c r="DK6" s="684"/>
      <c r="DL6" s="684"/>
      <c r="DM6" s="684"/>
      <c r="DN6" s="684"/>
      <c r="DO6" s="684"/>
      <c r="DP6" s="685"/>
      <c r="DQ6" s="692">
        <v>225169</v>
      </c>
      <c r="DR6" s="684"/>
      <c r="DS6" s="684"/>
      <c r="DT6" s="684"/>
      <c r="DU6" s="684"/>
      <c r="DV6" s="684"/>
      <c r="DW6" s="684"/>
      <c r="DX6" s="684"/>
      <c r="DY6" s="684"/>
      <c r="DZ6" s="684"/>
      <c r="EA6" s="684"/>
      <c r="EB6" s="684"/>
      <c r="EC6" s="693"/>
    </row>
    <row r="7" spans="2:143" ht="11.25" customHeight="1">
      <c r="B7" s="680" t="s">
        <v>236</v>
      </c>
      <c r="C7" s="681"/>
      <c r="D7" s="681"/>
      <c r="E7" s="681"/>
      <c r="F7" s="681"/>
      <c r="G7" s="681"/>
      <c r="H7" s="681"/>
      <c r="I7" s="681"/>
      <c r="J7" s="681"/>
      <c r="K7" s="681"/>
      <c r="L7" s="681"/>
      <c r="M7" s="681"/>
      <c r="N7" s="681"/>
      <c r="O7" s="681"/>
      <c r="P7" s="681"/>
      <c r="Q7" s="682"/>
      <c r="R7" s="683">
        <v>2870</v>
      </c>
      <c r="S7" s="684"/>
      <c r="T7" s="684"/>
      <c r="U7" s="684"/>
      <c r="V7" s="684"/>
      <c r="W7" s="684"/>
      <c r="X7" s="684"/>
      <c r="Y7" s="685"/>
      <c r="Z7" s="686">
        <v>0</v>
      </c>
      <c r="AA7" s="686"/>
      <c r="AB7" s="686"/>
      <c r="AC7" s="686"/>
      <c r="AD7" s="687">
        <v>2870</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1907057</v>
      </c>
      <c r="BH7" s="684"/>
      <c r="BI7" s="684"/>
      <c r="BJ7" s="684"/>
      <c r="BK7" s="684"/>
      <c r="BL7" s="684"/>
      <c r="BM7" s="684"/>
      <c r="BN7" s="685"/>
      <c r="BO7" s="686">
        <v>46</v>
      </c>
      <c r="BP7" s="686"/>
      <c r="BQ7" s="686"/>
      <c r="BR7" s="686"/>
      <c r="BS7" s="687">
        <v>39645</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4621870</v>
      </c>
      <c r="CS7" s="684"/>
      <c r="CT7" s="684"/>
      <c r="CU7" s="684"/>
      <c r="CV7" s="684"/>
      <c r="CW7" s="684"/>
      <c r="CX7" s="684"/>
      <c r="CY7" s="685"/>
      <c r="CZ7" s="686">
        <v>13.1</v>
      </c>
      <c r="DA7" s="686"/>
      <c r="DB7" s="686"/>
      <c r="DC7" s="686"/>
      <c r="DD7" s="692">
        <v>397542</v>
      </c>
      <c r="DE7" s="684"/>
      <c r="DF7" s="684"/>
      <c r="DG7" s="684"/>
      <c r="DH7" s="684"/>
      <c r="DI7" s="684"/>
      <c r="DJ7" s="684"/>
      <c r="DK7" s="684"/>
      <c r="DL7" s="684"/>
      <c r="DM7" s="684"/>
      <c r="DN7" s="684"/>
      <c r="DO7" s="684"/>
      <c r="DP7" s="685"/>
      <c r="DQ7" s="692">
        <v>3605387</v>
      </c>
      <c r="DR7" s="684"/>
      <c r="DS7" s="684"/>
      <c r="DT7" s="684"/>
      <c r="DU7" s="684"/>
      <c r="DV7" s="684"/>
      <c r="DW7" s="684"/>
      <c r="DX7" s="684"/>
      <c r="DY7" s="684"/>
      <c r="DZ7" s="684"/>
      <c r="EA7" s="684"/>
      <c r="EB7" s="684"/>
      <c r="EC7" s="693"/>
    </row>
    <row r="8" spans="2:143" ht="11.25" customHeight="1">
      <c r="B8" s="680" t="s">
        <v>239</v>
      </c>
      <c r="C8" s="681"/>
      <c r="D8" s="681"/>
      <c r="E8" s="681"/>
      <c r="F8" s="681"/>
      <c r="G8" s="681"/>
      <c r="H8" s="681"/>
      <c r="I8" s="681"/>
      <c r="J8" s="681"/>
      <c r="K8" s="681"/>
      <c r="L8" s="681"/>
      <c r="M8" s="681"/>
      <c r="N8" s="681"/>
      <c r="O8" s="681"/>
      <c r="P8" s="681"/>
      <c r="Q8" s="682"/>
      <c r="R8" s="683">
        <v>8765</v>
      </c>
      <c r="S8" s="684"/>
      <c r="T8" s="684"/>
      <c r="U8" s="684"/>
      <c r="V8" s="684"/>
      <c r="W8" s="684"/>
      <c r="X8" s="684"/>
      <c r="Y8" s="685"/>
      <c r="Z8" s="686">
        <v>0</v>
      </c>
      <c r="AA8" s="686"/>
      <c r="AB8" s="686"/>
      <c r="AC8" s="686"/>
      <c r="AD8" s="687">
        <v>8765</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63502</v>
      </c>
      <c r="BH8" s="684"/>
      <c r="BI8" s="684"/>
      <c r="BJ8" s="684"/>
      <c r="BK8" s="684"/>
      <c r="BL8" s="684"/>
      <c r="BM8" s="684"/>
      <c r="BN8" s="685"/>
      <c r="BO8" s="686">
        <v>1.5</v>
      </c>
      <c r="BP8" s="686"/>
      <c r="BQ8" s="686"/>
      <c r="BR8" s="686"/>
      <c r="BS8" s="692" t="s">
        <v>235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13487225</v>
      </c>
      <c r="CS8" s="684"/>
      <c r="CT8" s="684"/>
      <c r="CU8" s="684"/>
      <c r="CV8" s="684"/>
      <c r="CW8" s="684"/>
      <c r="CX8" s="684"/>
      <c r="CY8" s="685"/>
      <c r="CZ8" s="686">
        <v>38.200000000000003</v>
      </c>
      <c r="DA8" s="686"/>
      <c r="DB8" s="686"/>
      <c r="DC8" s="686"/>
      <c r="DD8" s="692">
        <v>140729</v>
      </c>
      <c r="DE8" s="684"/>
      <c r="DF8" s="684"/>
      <c r="DG8" s="684"/>
      <c r="DH8" s="684"/>
      <c r="DI8" s="684"/>
      <c r="DJ8" s="684"/>
      <c r="DK8" s="684"/>
      <c r="DL8" s="684"/>
      <c r="DM8" s="684"/>
      <c r="DN8" s="684"/>
      <c r="DO8" s="684"/>
      <c r="DP8" s="685"/>
      <c r="DQ8" s="692">
        <v>5782379</v>
      </c>
      <c r="DR8" s="684"/>
      <c r="DS8" s="684"/>
      <c r="DT8" s="684"/>
      <c r="DU8" s="684"/>
      <c r="DV8" s="684"/>
      <c r="DW8" s="684"/>
      <c r="DX8" s="684"/>
      <c r="DY8" s="684"/>
      <c r="DZ8" s="684"/>
      <c r="EA8" s="684"/>
      <c r="EB8" s="684"/>
      <c r="EC8" s="693"/>
    </row>
    <row r="9" spans="2:143" ht="11.25" customHeight="1">
      <c r="B9" s="680" t="s">
        <v>242</v>
      </c>
      <c r="C9" s="681"/>
      <c r="D9" s="681"/>
      <c r="E9" s="681"/>
      <c r="F9" s="681"/>
      <c r="G9" s="681"/>
      <c r="H9" s="681"/>
      <c r="I9" s="681"/>
      <c r="J9" s="681"/>
      <c r="K9" s="681"/>
      <c r="L9" s="681"/>
      <c r="M9" s="681"/>
      <c r="N9" s="681"/>
      <c r="O9" s="681"/>
      <c r="P9" s="681"/>
      <c r="Q9" s="682"/>
      <c r="R9" s="683">
        <v>5036</v>
      </c>
      <c r="S9" s="684"/>
      <c r="T9" s="684"/>
      <c r="U9" s="684"/>
      <c r="V9" s="684"/>
      <c r="W9" s="684"/>
      <c r="X9" s="684"/>
      <c r="Y9" s="685"/>
      <c r="Z9" s="686">
        <v>0</v>
      </c>
      <c r="AA9" s="686"/>
      <c r="AB9" s="686"/>
      <c r="AC9" s="686"/>
      <c r="AD9" s="687">
        <v>5036</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1515077</v>
      </c>
      <c r="BH9" s="684"/>
      <c r="BI9" s="684"/>
      <c r="BJ9" s="684"/>
      <c r="BK9" s="684"/>
      <c r="BL9" s="684"/>
      <c r="BM9" s="684"/>
      <c r="BN9" s="685"/>
      <c r="BO9" s="686">
        <v>36.6</v>
      </c>
      <c r="BP9" s="686"/>
      <c r="BQ9" s="686"/>
      <c r="BR9" s="686"/>
      <c r="BS9" s="692" t="s">
        <v>235</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1506581</v>
      </c>
      <c r="CS9" s="684"/>
      <c r="CT9" s="684"/>
      <c r="CU9" s="684"/>
      <c r="CV9" s="684"/>
      <c r="CW9" s="684"/>
      <c r="CX9" s="684"/>
      <c r="CY9" s="685"/>
      <c r="CZ9" s="686">
        <v>4.3</v>
      </c>
      <c r="DA9" s="686"/>
      <c r="DB9" s="686"/>
      <c r="DC9" s="686"/>
      <c r="DD9" s="692">
        <v>28884</v>
      </c>
      <c r="DE9" s="684"/>
      <c r="DF9" s="684"/>
      <c r="DG9" s="684"/>
      <c r="DH9" s="684"/>
      <c r="DI9" s="684"/>
      <c r="DJ9" s="684"/>
      <c r="DK9" s="684"/>
      <c r="DL9" s="684"/>
      <c r="DM9" s="684"/>
      <c r="DN9" s="684"/>
      <c r="DO9" s="684"/>
      <c r="DP9" s="685"/>
      <c r="DQ9" s="692">
        <v>1209366</v>
      </c>
      <c r="DR9" s="684"/>
      <c r="DS9" s="684"/>
      <c r="DT9" s="684"/>
      <c r="DU9" s="684"/>
      <c r="DV9" s="684"/>
      <c r="DW9" s="684"/>
      <c r="DX9" s="684"/>
      <c r="DY9" s="684"/>
      <c r="DZ9" s="684"/>
      <c r="EA9" s="684"/>
      <c r="EB9" s="684"/>
      <c r="EC9" s="693"/>
    </row>
    <row r="10" spans="2:143" ht="11.25" customHeight="1">
      <c r="B10" s="680" t="s">
        <v>245</v>
      </c>
      <c r="C10" s="681"/>
      <c r="D10" s="681"/>
      <c r="E10" s="681"/>
      <c r="F10" s="681"/>
      <c r="G10" s="681"/>
      <c r="H10" s="681"/>
      <c r="I10" s="681"/>
      <c r="J10" s="681"/>
      <c r="K10" s="681"/>
      <c r="L10" s="681"/>
      <c r="M10" s="681"/>
      <c r="N10" s="681"/>
      <c r="O10" s="681"/>
      <c r="P10" s="681"/>
      <c r="Q10" s="682"/>
      <c r="R10" s="683" t="s">
        <v>179</v>
      </c>
      <c r="S10" s="684"/>
      <c r="T10" s="684"/>
      <c r="U10" s="684"/>
      <c r="V10" s="684"/>
      <c r="W10" s="684"/>
      <c r="X10" s="684"/>
      <c r="Y10" s="685"/>
      <c r="Z10" s="686" t="s">
        <v>179</v>
      </c>
      <c r="AA10" s="686"/>
      <c r="AB10" s="686"/>
      <c r="AC10" s="686"/>
      <c r="AD10" s="687" t="s">
        <v>179</v>
      </c>
      <c r="AE10" s="687"/>
      <c r="AF10" s="687"/>
      <c r="AG10" s="687"/>
      <c r="AH10" s="687"/>
      <c r="AI10" s="687"/>
      <c r="AJ10" s="687"/>
      <c r="AK10" s="687"/>
      <c r="AL10" s="688" t="s">
        <v>138</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127507</v>
      </c>
      <c r="BH10" s="684"/>
      <c r="BI10" s="684"/>
      <c r="BJ10" s="684"/>
      <c r="BK10" s="684"/>
      <c r="BL10" s="684"/>
      <c r="BM10" s="684"/>
      <c r="BN10" s="685"/>
      <c r="BO10" s="686">
        <v>3.1</v>
      </c>
      <c r="BP10" s="686"/>
      <c r="BQ10" s="686"/>
      <c r="BR10" s="686"/>
      <c r="BS10" s="692" t="s">
        <v>179</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21898</v>
      </c>
      <c r="CS10" s="684"/>
      <c r="CT10" s="684"/>
      <c r="CU10" s="684"/>
      <c r="CV10" s="684"/>
      <c r="CW10" s="684"/>
      <c r="CX10" s="684"/>
      <c r="CY10" s="685"/>
      <c r="CZ10" s="686">
        <v>0.1</v>
      </c>
      <c r="DA10" s="686"/>
      <c r="DB10" s="686"/>
      <c r="DC10" s="686"/>
      <c r="DD10" s="692" t="s">
        <v>235</v>
      </c>
      <c r="DE10" s="684"/>
      <c r="DF10" s="684"/>
      <c r="DG10" s="684"/>
      <c r="DH10" s="684"/>
      <c r="DI10" s="684"/>
      <c r="DJ10" s="684"/>
      <c r="DK10" s="684"/>
      <c r="DL10" s="684"/>
      <c r="DM10" s="684"/>
      <c r="DN10" s="684"/>
      <c r="DO10" s="684"/>
      <c r="DP10" s="685"/>
      <c r="DQ10" s="692">
        <v>15897</v>
      </c>
      <c r="DR10" s="684"/>
      <c r="DS10" s="684"/>
      <c r="DT10" s="684"/>
      <c r="DU10" s="684"/>
      <c r="DV10" s="684"/>
      <c r="DW10" s="684"/>
      <c r="DX10" s="684"/>
      <c r="DY10" s="684"/>
      <c r="DZ10" s="684"/>
      <c r="EA10" s="684"/>
      <c r="EB10" s="684"/>
      <c r="EC10" s="693"/>
    </row>
    <row r="11" spans="2:143" ht="11.25" customHeight="1">
      <c r="B11" s="680" t="s">
        <v>248</v>
      </c>
      <c r="C11" s="681"/>
      <c r="D11" s="681"/>
      <c r="E11" s="681"/>
      <c r="F11" s="681"/>
      <c r="G11" s="681"/>
      <c r="H11" s="681"/>
      <c r="I11" s="681"/>
      <c r="J11" s="681"/>
      <c r="K11" s="681"/>
      <c r="L11" s="681"/>
      <c r="M11" s="681"/>
      <c r="N11" s="681"/>
      <c r="O11" s="681"/>
      <c r="P11" s="681"/>
      <c r="Q11" s="682"/>
      <c r="R11" s="683">
        <v>761131</v>
      </c>
      <c r="S11" s="684"/>
      <c r="T11" s="684"/>
      <c r="U11" s="684"/>
      <c r="V11" s="684"/>
      <c r="W11" s="684"/>
      <c r="X11" s="684"/>
      <c r="Y11" s="685"/>
      <c r="Z11" s="688">
        <v>2.1</v>
      </c>
      <c r="AA11" s="689"/>
      <c r="AB11" s="689"/>
      <c r="AC11" s="701"/>
      <c r="AD11" s="692">
        <v>761131</v>
      </c>
      <c r="AE11" s="684"/>
      <c r="AF11" s="684"/>
      <c r="AG11" s="684"/>
      <c r="AH11" s="684"/>
      <c r="AI11" s="684"/>
      <c r="AJ11" s="684"/>
      <c r="AK11" s="685"/>
      <c r="AL11" s="688">
        <v>4.5999999999999996</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200971</v>
      </c>
      <c r="BH11" s="684"/>
      <c r="BI11" s="684"/>
      <c r="BJ11" s="684"/>
      <c r="BK11" s="684"/>
      <c r="BL11" s="684"/>
      <c r="BM11" s="684"/>
      <c r="BN11" s="685"/>
      <c r="BO11" s="686">
        <v>4.8</v>
      </c>
      <c r="BP11" s="686"/>
      <c r="BQ11" s="686"/>
      <c r="BR11" s="686"/>
      <c r="BS11" s="692">
        <v>39645</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1042453</v>
      </c>
      <c r="CS11" s="684"/>
      <c r="CT11" s="684"/>
      <c r="CU11" s="684"/>
      <c r="CV11" s="684"/>
      <c r="CW11" s="684"/>
      <c r="CX11" s="684"/>
      <c r="CY11" s="685"/>
      <c r="CZ11" s="686">
        <v>2.9</v>
      </c>
      <c r="DA11" s="686"/>
      <c r="DB11" s="686"/>
      <c r="DC11" s="686"/>
      <c r="DD11" s="692">
        <v>215160</v>
      </c>
      <c r="DE11" s="684"/>
      <c r="DF11" s="684"/>
      <c r="DG11" s="684"/>
      <c r="DH11" s="684"/>
      <c r="DI11" s="684"/>
      <c r="DJ11" s="684"/>
      <c r="DK11" s="684"/>
      <c r="DL11" s="684"/>
      <c r="DM11" s="684"/>
      <c r="DN11" s="684"/>
      <c r="DO11" s="684"/>
      <c r="DP11" s="685"/>
      <c r="DQ11" s="692">
        <v>660217</v>
      </c>
      <c r="DR11" s="684"/>
      <c r="DS11" s="684"/>
      <c r="DT11" s="684"/>
      <c r="DU11" s="684"/>
      <c r="DV11" s="684"/>
      <c r="DW11" s="684"/>
      <c r="DX11" s="684"/>
      <c r="DY11" s="684"/>
      <c r="DZ11" s="684"/>
      <c r="EA11" s="684"/>
      <c r="EB11" s="684"/>
      <c r="EC11" s="693"/>
    </row>
    <row r="12" spans="2:143" ht="11.25" customHeight="1">
      <c r="B12" s="680" t="s">
        <v>251</v>
      </c>
      <c r="C12" s="681"/>
      <c r="D12" s="681"/>
      <c r="E12" s="681"/>
      <c r="F12" s="681"/>
      <c r="G12" s="681"/>
      <c r="H12" s="681"/>
      <c r="I12" s="681"/>
      <c r="J12" s="681"/>
      <c r="K12" s="681"/>
      <c r="L12" s="681"/>
      <c r="M12" s="681"/>
      <c r="N12" s="681"/>
      <c r="O12" s="681"/>
      <c r="P12" s="681"/>
      <c r="Q12" s="682"/>
      <c r="R12" s="683">
        <v>7974</v>
      </c>
      <c r="S12" s="684"/>
      <c r="T12" s="684"/>
      <c r="U12" s="684"/>
      <c r="V12" s="684"/>
      <c r="W12" s="684"/>
      <c r="X12" s="684"/>
      <c r="Y12" s="685"/>
      <c r="Z12" s="686">
        <v>0</v>
      </c>
      <c r="AA12" s="686"/>
      <c r="AB12" s="686"/>
      <c r="AC12" s="686"/>
      <c r="AD12" s="687">
        <v>7974</v>
      </c>
      <c r="AE12" s="687"/>
      <c r="AF12" s="687"/>
      <c r="AG12" s="687"/>
      <c r="AH12" s="687"/>
      <c r="AI12" s="687"/>
      <c r="AJ12" s="687"/>
      <c r="AK12" s="687"/>
      <c r="AL12" s="688">
        <v>0</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1697880</v>
      </c>
      <c r="BH12" s="684"/>
      <c r="BI12" s="684"/>
      <c r="BJ12" s="684"/>
      <c r="BK12" s="684"/>
      <c r="BL12" s="684"/>
      <c r="BM12" s="684"/>
      <c r="BN12" s="685"/>
      <c r="BO12" s="686">
        <v>41</v>
      </c>
      <c r="BP12" s="686"/>
      <c r="BQ12" s="686"/>
      <c r="BR12" s="686"/>
      <c r="BS12" s="692" t="s">
        <v>235</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734383</v>
      </c>
      <c r="CS12" s="684"/>
      <c r="CT12" s="684"/>
      <c r="CU12" s="684"/>
      <c r="CV12" s="684"/>
      <c r="CW12" s="684"/>
      <c r="CX12" s="684"/>
      <c r="CY12" s="685"/>
      <c r="CZ12" s="686">
        <v>2.1</v>
      </c>
      <c r="DA12" s="686"/>
      <c r="DB12" s="686"/>
      <c r="DC12" s="686"/>
      <c r="DD12" s="692">
        <v>97155</v>
      </c>
      <c r="DE12" s="684"/>
      <c r="DF12" s="684"/>
      <c r="DG12" s="684"/>
      <c r="DH12" s="684"/>
      <c r="DI12" s="684"/>
      <c r="DJ12" s="684"/>
      <c r="DK12" s="684"/>
      <c r="DL12" s="684"/>
      <c r="DM12" s="684"/>
      <c r="DN12" s="684"/>
      <c r="DO12" s="684"/>
      <c r="DP12" s="685"/>
      <c r="DQ12" s="692">
        <v>435279</v>
      </c>
      <c r="DR12" s="684"/>
      <c r="DS12" s="684"/>
      <c r="DT12" s="684"/>
      <c r="DU12" s="684"/>
      <c r="DV12" s="684"/>
      <c r="DW12" s="684"/>
      <c r="DX12" s="684"/>
      <c r="DY12" s="684"/>
      <c r="DZ12" s="684"/>
      <c r="EA12" s="684"/>
      <c r="EB12" s="684"/>
      <c r="EC12" s="693"/>
    </row>
    <row r="13" spans="2:143" ht="11.25" customHeight="1">
      <c r="B13" s="680" t="s">
        <v>254</v>
      </c>
      <c r="C13" s="681"/>
      <c r="D13" s="681"/>
      <c r="E13" s="681"/>
      <c r="F13" s="681"/>
      <c r="G13" s="681"/>
      <c r="H13" s="681"/>
      <c r="I13" s="681"/>
      <c r="J13" s="681"/>
      <c r="K13" s="681"/>
      <c r="L13" s="681"/>
      <c r="M13" s="681"/>
      <c r="N13" s="681"/>
      <c r="O13" s="681"/>
      <c r="P13" s="681"/>
      <c r="Q13" s="682"/>
      <c r="R13" s="683" t="s">
        <v>179</v>
      </c>
      <c r="S13" s="684"/>
      <c r="T13" s="684"/>
      <c r="U13" s="684"/>
      <c r="V13" s="684"/>
      <c r="W13" s="684"/>
      <c r="X13" s="684"/>
      <c r="Y13" s="685"/>
      <c r="Z13" s="686" t="s">
        <v>235</v>
      </c>
      <c r="AA13" s="686"/>
      <c r="AB13" s="686"/>
      <c r="AC13" s="686"/>
      <c r="AD13" s="687" t="s">
        <v>179</v>
      </c>
      <c r="AE13" s="687"/>
      <c r="AF13" s="687"/>
      <c r="AG13" s="687"/>
      <c r="AH13" s="687"/>
      <c r="AI13" s="687"/>
      <c r="AJ13" s="687"/>
      <c r="AK13" s="687"/>
      <c r="AL13" s="688" t="s">
        <v>179</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1624429</v>
      </c>
      <c r="BH13" s="684"/>
      <c r="BI13" s="684"/>
      <c r="BJ13" s="684"/>
      <c r="BK13" s="684"/>
      <c r="BL13" s="684"/>
      <c r="BM13" s="684"/>
      <c r="BN13" s="685"/>
      <c r="BO13" s="686">
        <v>39.200000000000003</v>
      </c>
      <c r="BP13" s="686"/>
      <c r="BQ13" s="686"/>
      <c r="BR13" s="686"/>
      <c r="BS13" s="692" t="s">
        <v>179</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4072023</v>
      </c>
      <c r="CS13" s="684"/>
      <c r="CT13" s="684"/>
      <c r="CU13" s="684"/>
      <c r="CV13" s="684"/>
      <c r="CW13" s="684"/>
      <c r="CX13" s="684"/>
      <c r="CY13" s="685"/>
      <c r="CZ13" s="686">
        <v>11.5</v>
      </c>
      <c r="DA13" s="686"/>
      <c r="DB13" s="686"/>
      <c r="DC13" s="686"/>
      <c r="DD13" s="692">
        <v>2711019</v>
      </c>
      <c r="DE13" s="684"/>
      <c r="DF13" s="684"/>
      <c r="DG13" s="684"/>
      <c r="DH13" s="684"/>
      <c r="DI13" s="684"/>
      <c r="DJ13" s="684"/>
      <c r="DK13" s="684"/>
      <c r="DL13" s="684"/>
      <c r="DM13" s="684"/>
      <c r="DN13" s="684"/>
      <c r="DO13" s="684"/>
      <c r="DP13" s="685"/>
      <c r="DQ13" s="692">
        <v>1126051</v>
      </c>
      <c r="DR13" s="684"/>
      <c r="DS13" s="684"/>
      <c r="DT13" s="684"/>
      <c r="DU13" s="684"/>
      <c r="DV13" s="684"/>
      <c r="DW13" s="684"/>
      <c r="DX13" s="684"/>
      <c r="DY13" s="684"/>
      <c r="DZ13" s="684"/>
      <c r="EA13" s="684"/>
      <c r="EB13" s="684"/>
      <c r="EC13" s="693"/>
    </row>
    <row r="14" spans="2:143" ht="11.25" customHeight="1">
      <c r="B14" s="680" t="s">
        <v>257</v>
      </c>
      <c r="C14" s="681"/>
      <c r="D14" s="681"/>
      <c r="E14" s="681"/>
      <c r="F14" s="681"/>
      <c r="G14" s="681"/>
      <c r="H14" s="681"/>
      <c r="I14" s="681"/>
      <c r="J14" s="681"/>
      <c r="K14" s="681"/>
      <c r="L14" s="681"/>
      <c r="M14" s="681"/>
      <c r="N14" s="681"/>
      <c r="O14" s="681"/>
      <c r="P14" s="681"/>
      <c r="Q14" s="682"/>
      <c r="R14" s="683">
        <v>15804</v>
      </c>
      <c r="S14" s="684"/>
      <c r="T14" s="684"/>
      <c r="U14" s="684"/>
      <c r="V14" s="684"/>
      <c r="W14" s="684"/>
      <c r="X14" s="684"/>
      <c r="Y14" s="685"/>
      <c r="Z14" s="686">
        <v>0</v>
      </c>
      <c r="AA14" s="686"/>
      <c r="AB14" s="686"/>
      <c r="AC14" s="686"/>
      <c r="AD14" s="687">
        <v>15804</v>
      </c>
      <c r="AE14" s="687"/>
      <c r="AF14" s="687"/>
      <c r="AG14" s="687"/>
      <c r="AH14" s="687"/>
      <c r="AI14" s="687"/>
      <c r="AJ14" s="687"/>
      <c r="AK14" s="687"/>
      <c r="AL14" s="688">
        <v>0.1</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165678</v>
      </c>
      <c r="BH14" s="684"/>
      <c r="BI14" s="684"/>
      <c r="BJ14" s="684"/>
      <c r="BK14" s="684"/>
      <c r="BL14" s="684"/>
      <c r="BM14" s="684"/>
      <c r="BN14" s="685"/>
      <c r="BO14" s="686">
        <v>4</v>
      </c>
      <c r="BP14" s="686"/>
      <c r="BQ14" s="686"/>
      <c r="BR14" s="686"/>
      <c r="BS14" s="692" t="s">
        <v>179</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777872</v>
      </c>
      <c r="CS14" s="684"/>
      <c r="CT14" s="684"/>
      <c r="CU14" s="684"/>
      <c r="CV14" s="684"/>
      <c r="CW14" s="684"/>
      <c r="CX14" s="684"/>
      <c r="CY14" s="685"/>
      <c r="CZ14" s="686">
        <v>2.2000000000000002</v>
      </c>
      <c r="DA14" s="686"/>
      <c r="DB14" s="686"/>
      <c r="DC14" s="686"/>
      <c r="DD14" s="692">
        <v>89124</v>
      </c>
      <c r="DE14" s="684"/>
      <c r="DF14" s="684"/>
      <c r="DG14" s="684"/>
      <c r="DH14" s="684"/>
      <c r="DI14" s="684"/>
      <c r="DJ14" s="684"/>
      <c r="DK14" s="684"/>
      <c r="DL14" s="684"/>
      <c r="DM14" s="684"/>
      <c r="DN14" s="684"/>
      <c r="DO14" s="684"/>
      <c r="DP14" s="685"/>
      <c r="DQ14" s="692">
        <v>672060</v>
      </c>
      <c r="DR14" s="684"/>
      <c r="DS14" s="684"/>
      <c r="DT14" s="684"/>
      <c r="DU14" s="684"/>
      <c r="DV14" s="684"/>
      <c r="DW14" s="684"/>
      <c r="DX14" s="684"/>
      <c r="DY14" s="684"/>
      <c r="DZ14" s="684"/>
      <c r="EA14" s="684"/>
      <c r="EB14" s="684"/>
      <c r="EC14" s="693"/>
    </row>
    <row r="15" spans="2:143" ht="11.25" customHeight="1">
      <c r="B15" s="680" t="s">
        <v>260</v>
      </c>
      <c r="C15" s="681"/>
      <c r="D15" s="681"/>
      <c r="E15" s="681"/>
      <c r="F15" s="681"/>
      <c r="G15" s="681"/>
      <c r="H15" s="681"/>
      <c r="I15" s="681"/>
      <c r="J15" s="681"/>
      <c r="K15" s="681"/>
      <c r="L15" s="681"/>
      <c r="M15" s="681"/>
      <c r="N15" s="681"/>
      <c r="O15" s="681"/>
      <c r="P15" s="681"/>
      <c r="Q15" s="682"/>
      <c r="R15" s="683" t="s">
        <v>179</v>
      </c>
      <c r="S15" s="684"/>
      <c r="T15" s="684"/>
      <c r="U15" s="684"/>
      <c r="V15" s="684"/>
      <c r="W15" s="684"/>
      <c r="X15" s="684"/>
      <c r="Y15" s="685"/>
      <c r="Z15" s="686" t="s">
        <v>179</v>
      </c>
      <c r="AA15" s="686"/>
      <c r="AB15" s="686"/>
      <c r="AC15" s="686"/>
      <c r="AD15" s="687" t="s">
        <v>179</v>
      </c>
      <c r="AE15" s="687"/>
      <c r="AF15" s="687"/>
      <c r="AG15" s="687"/>
      <c r="AH15" s="687"/>
      <c r="AI15" s="687"/>
      <c r="AJ15" s="687"/>
      <c r="AK15" s="687"/>
      <c r="AL15" s="688" t="s">
        <v>179</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373774</v>
      </c>
      <c r="BH15" s="684"/>
      <c r="BI15" s="684"/>
      <c r="BJ15" s="684"/>
      <c r="BK15" s="684"/>
      <c r="BL15" s="684"/>
      <c r="BM15" s="684"/>
      <c r="BN15" s="685"/>
      <c r="BO15" s="686">
        <v>9</v>
      </c>
      <c r="BP15" s="686"/>
      <c r="BQ15" s="686"/>
      <c r="BR15" s="686"/>
      <c r="BS15" s="692" t="s">
        <v>235</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4353949</v>
      </c>
      <c r="CS15" s="684"/>
      <c r="CT15" s="684"/>
      <c r="CU15" s="684"/>
      <c r="CV15" s="684"/>
      <c r="CW15" s="684"/>
      <c r="CX15" s="684"/>
      <c r="CY15" s="685"/>
      <c r="CZ15" s="686">
        <v>12.3</v>
      </c>
      <c r="DA15" s="686"/>
      <c r="DB15" s="686"/>
      <c r="DC15" s="686"/>
      <c r="DD15" s="692">
        <v>2384846</v>
      </c>
      <c r="DE15" s="684"/>
      <c r="DF15" s="684"/>
      <c r="DG15" s="684"/>
      <c r="DH15" s="684"/>
      <c r="DI15" s="684"/>
      <c r="DJ15" s="684"/>
      <c r="DK15" s="684"/>
      <c r="DL15" s="684"/>
      <c r="DM15" s="684"/>
      <c r="DN15" s="684"/>
      <c r="DO15" s="684"/>
      <c r="DP15" s="685"/>
      <c r="DQ15" s="692">
        <v>1613642</v>
      </c>
      <c r="DR15" s="684"/>
      <c r="DS15" s="684"/>
      <c r="DT15" s="684"/>
      <c r="DU15" s="684"/>
      <c r="DV15" s="684"/>
      <c r="DW15" s="684"/>
      <c r="DX15" s="684"/>
      <c r="DY15" s="684"/>
      <c r="DZ15" s="684"/>
      <c r="EA15" s="684"/>
      <c r="EB15" s="684"/>
      <c r="EC15" s="693"/>
    </row>
    <row r="16" spans="2:143" ht="11.25" customHeight="1">
      <c r="B16" s="680" t="s">
        <v>263</v>
      </c>
      <c r="C16" s="681"/>
      <c r="D16" s="681"/>
      <c r="E16" s="681"/>
      <c r="F16" s="681"/>
      <c r="G16" s="681"/>
      <c r="H16" s="681"/>
      <c r="I16" s="681"/>
      <c r="J16" s="681"/>
      <c r="K16" s="681"/>
      <c r="L16" s="681"/>
      <c r="M16" s="681"/>
      <c r="N16" s="681"/>
      <c r="O16" s="681"/>
      <c r="P16" s="681"/>
      <c r="Q16" s="682"/>
      <c r="R16" s="683">
        <v>4433</v>
      </c>
      <c r="S16" s="684"/>
      <c r="T16" s="684"/>
      <c r="U16" s="684"/>
      <c r="V16" s="684"/>
      <c r="W16" s="684"/>
      <c r="X16" s="684"/>
      <c r="Y16" s="685"/>
      <c r="Z16" s="686">
        <v>0</v>
      </c>
      <c r="AA16" s="686"/>
      <c r="AB16" s="686"/>
      <c r="AC16" s="686"/>
      <c r="AD16" s="687">
        <v>4433</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235</v>
      </c>
      <c r="BP16" s="686"/>
      <c r="BQ16" s="686"/>
      <c r="BR16" s="686"/>
      <c r="BS16" s="692" t="s">
        <v>179</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326167</v>
      </c>
      <c r="CS16" s="684"/>
      <c r="CT16" s="684"/>
      <c r="CU16" s="684"/>
      <c r="CV16" s="684"/>
      <c r="CW16" s="684"/>
      <c r="CX16" s="684"/>
      <c r="CY16" s="685"/>
      <c r="CZ16" s="686">
        <v>0.9</v>
      </c>
      <c r="DA16" s="686"/>
      <c r="DB16" s="686"/>
      <c r="DC16" s="686"/>
      <c r="DD16" s="692" t="s">
        <v>179</v>
      </c>
      <c r="DE16" s="684"/>
      <c r="DF16" s="684"/>
      <c r="DG16" s="684"/>
      <c r="DH16" s="684"/>
      <c r="DI16" s="684"/>
      <c r="DJ16" s="684"/>
      <c r="DK16" s="684"/>
      <c r="DL16" s="684"/>
      <c r="DM16" s="684"/>
      <c r="DN16" s="684"/>
      <c r="DO16" s="684"/>
      <c r="DP16" s="685"/>
      <c r="DQ16" s="692">
        <v>42068</v>
      </c>
      <c r="DR16" s="684"/>
      <c r="DS16" s="684"/>
      <c r="DT16" s="684"/>
      <c r="DU16" s="684"/>
      <c r="DV16" s="684"/>
      <c r="DW16" s="684"/>
      <c r="DX16" s="684"/>
      <c r="DY16" s="684"/>
      <c r="DZ16" s="684"/>
      <c r="EA16" s="684"/>
      <c r="EB16" s="684"/>
      <c r="EC16" s="693"/>
    </row>
    <row r="17" spans="2:133" ht="11.25" customHeight="1">
      <c r="B17" s="680" t="s">
        <v>266</v>
      </c>
      <c r="C17" s="681"/>
      <c r="D17" s="681"/>
      <c r="E17" s="681"/>
      <c r="F17" s="681"/>
      <c r="G17" s="681"/>
      <c r="H17" s="681"/>
      <c r="I17" s="681"/>
      <c r="J17" s="681"/>
      <c r="K17" s="681"/>
      <c r="L17" s="681"/>
      <c r="M17" s="681"/>
      <c r="N17" s="681"/>
      <c r="O17" s="681"/>
      <c r="P17" s="681"/>
      <c r="Q17" s="682"/>
      <c r="R17" s="683">
        <v>80689</v>
      </c>
      <c r="S17" s="684"/>
      <c r="T17" s="684"/>
      <c r="U17" s="684"/>
      <c r="V17" s="684"/>
      <c r="W17" s="684"/>
      <c r="X17" s="684"/>
      <c r="Y17" s="685"/>
      <c r="Z17" s="686">
        <v>0.2</v>
      </c>
      <c r="AA17" s="686"/>
      <c r="AB17" s="686"/>
      <c r="AC17" s="686"/>
      <c r="AD17" s="687">
        <v>80689</v>
      </c>
      <c r="AE17" s="687"/>
      <c r="AF17" s="687"/>
      <c r="AG17" s="687"/>
      <c r="AH17" s="687"/>
      <c r="AI17" s="687"/>
      <c r="AJ17" s="687"/>
      <c r="AK17" s="687"/>
      <c r="AL17" s="688">
        <v>0.5</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179</v>
      </c>
      <c r="BH17" s="684"/>
      <c r="BI17" s="684"/>
      <c r="BJ17" s="684"/>
      <c r="BK17" s="684"/>
      <c r="BL17" s="684"/>
      <c r="BM17" s="684"/>
      <c r="BN17" s="685"/>
      <c r="BO17" s="686" t="s">
        <v>179</v>
      </c>
      <c r="BP17" s="686"/>
      <c r="BQ17" s="686"/>
      <c r="BR17" s="686"/>
      <c r="BS17" s="692" t="s">
        <v>235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4168236</v>
      </c>
      <c r="CS17" s="684"/>
      <c r="CT17" s="684"/>
      <c r="CU17" s="684"/>
      <c r="CV17" s="684"/>
      <c r="CW17" s="684"/>
      <c r="CX17" s="684"/>
      <c r="CY17" s="685"/>
      <c r="CZ17" s="686">
        <v>11.8</v>
      </c>
      <c r="DA17" s="686"/>
      <c r="DB17" s="686"/>
      <c r="DC17" s="686"/>
      <c r="DD17" s="692" t="s">
        <v>235</v>
      </c>
      <c r="DE17" s="684"/>
      <c r="DF17" s="684"/>
      <c r="DG17" s="684"/>
      <c r="DH17" s="684"/>
      <c r="DI17" s="684"/>
      <c r="DJ17" s="684"/>
      <c r="DK17" s="684"/>
      <c r="DL17" s="684"/>
      <c r="DM17" s="684"/>
      <c r="DN17" s="684"/>
      <c r="DO17" s="684"/>
      <c r="DP17" s="685"/>
      <c r="DQ17" s="692">
        <v>3885461</v>
      </c>
      <c r="DR17" s="684"/>
      <c r="DS17" s="684"/>
      <c r="DT17" s="684"/>
      <c r="DU17" s="684"/>
      <c r="DV17" s="684"/>
      <c r="DW17" s="684"/>
      <c r="DX17" s="684"/>
      <c r="DY17" s="684"/>
      <c r="DZ17" s="684"/>
      <c r="EA17" s="684"/>
      <c r="EB17" s="684"/>
      <c r="EC17" s="693"/>
    </row>
    <row r="18" spans="2:133" ht="11.25" customHeight="1">
      <c r="B18" s="680" t="s">
        <v>269</v>
      </c>
      <c r="C18" s="681"/>
      <c r="D18" s="681"/>
      <c r="E18" s="681"/>
      <c r="F18" s="681"/>
      <c r="G18" s="681"/>
      <c r="H18" s="681"/>
      <c r="I18" s="681"/>
      <c r="J18" s="681"/>
      <c r="K18" s="681"/>
      <c r="L18" s="681"/>
      <c r="M18" s="681"/>
      <c r="N18" s="681"/>
      <c r="O18" s="681"/>
      <c r="P18" s="681"/>
      <c r="Q18" s="682"/>
      <c r="R18" s="683">
        <v>14008</v>
      </c>
      <c r="S18" s="684"/>
      <c r="T18" s="684"/>
      <c r="U18" s="684"/>
      <c r="V18" s="684"/>
      <c r="W18" s="684"/>
      <c r="X18" s="684"/>
      <c r="Y18" s="685"/>
      <c r="Z18" s="686">
        <v>0</v>
      </c>
      <c r="AA18" s="686"/>
      <c r="AB18" s="686"/>
      <c r="AC18" s="686"/>
      <c r="AD18" s="687">
        <v>14008</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179</v>
      </c>
      <c r="BH18" s="684"/>
      <c r="BI18" s="684"/>
      <c r="BJ18" s="684"/>
      <c r="BK18" s="684"/>
      <c r="BL18" s="684"/>
      <c r="BM18" s="684"/>
      <c r="BN18" s="685"/>
      <c r="BO18" s="686" t="s">
        <v>138</v>
      </c>
      <c r="BP18" s="686"/>
      <c r="BQ18" s="686"/>
      <c r="BR18" s="686"/>
      <c r="BS18" s="692" t="s">
        <v>235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179</v>
      </c>
      <c r="DA18" s="686"/>
      <c r="DB18" s="686"/>
      <c r="DC18" s="686"/>
      <c r="DD18" s="692" t="s">
        <v>138</v>
      </c>
      <c r="DE18" s="684"/>
      <c r="DF18" s="684"/>
      <c r="DG18" s="684"/>
      <c r="DH18" s="684"/>
      <c r="DI18" s="684"/>
      <c r="DJ18" s="684"/>
      <c r="DK18" s="684"/>
      <c r="DL18" s="684"/>
      <c r="DM18" s="684"/>
      <c r="DN18" s="684"/>
      <c r="DO18" s="684"/>
      <c r="DP18" s="685"/>
      <c r="DQ18" s="692" t="s">
        <v>179</v>
      </c>
      <c r="DR18" s="684"/>
      <c r="DS18" s="684"/>
      <c r="DT18" s="684"/>
      <c r="DU18" s="684"/>
      <c r="DV18" s="684"/>
      <c r="DW18" s="684"/>
      <c r="DX18" s="684"/>
      <c r="DY18" s="684"/>
      <c r="DZ18" s="684"/>
      <c r="EA18" s="684"/>
      <c r="EB18" s="684"/>
      <c r="EC18" s="693"/>
    </row>
    <row r="19" spans="2:133" ht="11.25" customHeight="1">
      <c r="B19" s="680" t="s">
        <v>272</v>
      </c>
      <c r="C19" s="681"/>
      <c r="D19" s="681"/>
      <c r="E19" s="681"/>
      <c r="F19" s="681"/>
      <c r="G19" s="681"/>
      <c r="H19" s="681"/>
      <c r="I19" s="681"/>
      <c r="J19" s="681"/>
      <c r="K19" s="681"/>
      <c r="L19" s="681"/>
      <c r="M19" s="681"/>
      <c r="N19" s="681"/>
      <c r="O19" s="681"/>
      <c r="P19" s="681"/>
      <c r="Q19" s="682"/>
      <c r="R19" s="683">
        <v>2022</v>
      </c>
      <c r="S19" s="684"/>
      <c r="T19" s="684"/>
      <c r="U19" s="684"/>
      <c r="V19" s="684"/>
      <c r="W19" s="684"/>
      <c r="X19" s="684"/>
      <c r="Y19" s="685"/>
      <c r="Z19" s="686">
        <v>0</v>
      </c>
      <c r="AA19" s="686"/>
      <c r="AB19" s="686"/>
      <c r="AC19" s="686"/>
      <c r="AD19" s="687">
        <v>2022</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t="s">
        <v>179</v>
      </c>
      <c r="BH19" s="684"/>
      <c r="BI19" s="684"/>
      <c r="BJ19" s="684"/>
      <c r="BK19" s="684"/>
      <c r="BL19" s="684"/>
      <c r="BM19" s="684"/>
      <c r="BN19" s="685"/>
      <c r="BO19" s="686" t="s">
        <v>179</v>
      </c>
      <c r="BP19" s="686"/>
      <c r="BQ19" s="686"/>
      <c r="BR19" s="686"/>
      <c r="BS19" s="692" t="s">
        <v>235</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179</v>
      </c>
      <c r="CS19" s="684"/>
      <c r="CT19" s="684"/>
      <c r="CU19" s="684"/>
      <c r="CV19" s="684"/>
      <c r="CW19" s="684"/>
      <c r="CX19" s="684"/>
      <c r="CY19" s="685"/>
      <c r="CZ19" s="686" t="s">
        <v>179</v>
      </c>
      <c r="DA19" s="686"/>
      <c r="DB19" s="686"/>
      <c r="DC19" s="686"/>
      <c r="DD19" s="692" t="s">
        <v>179</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c r="B20" s="680" t="s">
        <v>275</v>
      </c>
      <c r="C20" s="681"/>
      <c r="D20" s="681"/>
      <c r="E20" s="681"/>
      <c r="F20" s="681"/>
      <c r="G20" s="681"/>
      <c r="H20" s="681"/>
      <c r="I20" s="681"/>
      <c r="J20" s="681"/>
      <c r="K20" s="681"/>
      <c r="L20" s="681"/>
      <c r="M20" s="681"/>
      <c r="N20" s="681"/>
      <c r="O20" s="681"/>
      <c r="P20" s="681"/>
      <c r="Q20" s="682"/>
      <c r="R20" s="683">
        <v>704</v>
      </c>
      <c r="S20" s="684"/>
      <c r="T20" s="684"/>
      <c r="U20" s="684"/>
      <c r="V20" s="684"/>
      <c r="W20" s="684"/>
      <c r="X20" s="684"/>
      <c r="Y20" s="685"/>
      <c r="Z20" s="686">
        <v>0</v>
      </c>
      <c r="AA20" s="686"/>
      <c r="AB20" s="686"/>
      <c r="AC20" s="686"/>
      <c r="AD20" s="687">
        <v>704</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235</v>
      </c>
      <c r="BH20" s="684"/>
      <c r="BI20" s="684"/>
      <c r="BJ20" s="684"/>
      <c r="BK20" s="684"/>
      <c r="BL20" s="684"/>
      <c r="BM20" s="684"/>
      <c r="BN20" s="685"/>
      <c r="BO20" s="686" t="s">
        <v>138</v>
      </c>
      <c r="BP20" s="686"/>
      <c r="BQ20" s="686"/>
      <c r="BR20" s="686"/>
      <c r="BS20" s="692" t="s">
        <v>138</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35337826</v>
      </c>
      <c r="CS20" s="684"/>
      <c r="CT20" s="684"/>
      <c r="CU20" s="684"/>
      <c r="CV20" s="684"/>
      <c r="CW20" s="684"/>
      <c r="CX20" s="684"/>
      <c r="CY20" s="685"/>
      <c r="CZ20" s="686">
        <v>100</v>
      </c>
      <c r="DA20" s="686"/>
      <c r="DB20" s="686"/>
      <c r="DC20" s="686"/>
      <c r="DD20" s="692">
        <v>6064459</v>
      </c>
      <c r="DE20" s="684"/>
      <c r="DF20" s="684"/>
      <c r="DG20" s="684"/>
      <c r="DH20" s="684"/>
      <c r="DI20" s="684"/>
      <c r="DJ20" s="684"/>
      <c r="DK20" s="684"/>
      <c r="DL20" s="684"/>
      <c r="DM20" s="684"/>
      <c r="DN20" s="684"/>
      <c r="DO20" s="684"/>
      <c r="DP20" s="685"/>
      <c r="DQ20" s="692">
        <v>19272976</v>
      </c>
      <c r="DR20" s="684"/>
      <c r="DS20" s="684"/>
      <c r="DT20" s="684"/>
      <c r="DU20" s="684"/>
      <c r="DV20" s="684"/>
      <c r="DW20" s="684"/>
      <c r="DX20" s="684"/>
      <c r="DY20" s="684"/>
      <c r="DZ20" s="684"/>
      <c r="EA20" s="684"/>
      <c r="EB20" s="684"/>
      <c r="EC20" s="693"/>
    </row>
    <row r="21" spans="2:133" ht="11.25" customHeight="1">
      <c r="B21" s="680" t="s">
        <v>278</v>
      </c>
      <c r="C21" s="681"/>
      <c r="D21" s="681"/>
      <c r="E21" s="681"/>
      <c r="F21" s="681"/>
      <c r="G21" s="681"/>
      <c r="H21" s="681"/>
      <c r="I21" s="681"/>
      <c r="J21" s="681"/>
      <c r="K21" s="681"/>
      <c r="L21" s="681"/>
      <c r="M21" s="681"/>
      <c r="N21" s="681"/>
      <c r="O21" s="681"/>
      <c r="P21" s="681"/>
      <c r="Q21" s="682"/>
      <c r="R21" s="683">
        <v>63955</v>
      </c>
      <c r="S21" s="684"/>
      <c r="T21" s="684"/>
      <c r="U21" s="684"/>
      <c r="V21" s="684"/>
      <c r="W21" s="684"/>
      <c r="X21" s="684"/>
      <c r="Y21" s="685"/>
      <c r="Z21" s="686">
        <v>0.2</v>
      </c>
      <c r="AA21" s="686"/>
      <c r="AB21" s="686"/>
      <c r="AC21" s="686"/>
      <c r="AD21" s="687">
        <v>63955</v>
      </c>
      <c r="AE21" s="687"/>
      <c r="AF21" s="687"/>
      <c r="AG21" s="687"/>
      <c r="AH21" s="687"/>
      <c r="AI21" s="687"/>
      <c r="AJ21" s="687"/>
      <c r="AK21" s="687"/>
      <c r="AL21" s="688">
        <v>0.4</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179</v>
      </c>
      <c r="BH21" s="684"/>
      <c r="BI21" s="684"/>
      <c r="BJ21" s="684"/>
      <c r="BK21" s="684"/>
      <c r="BL21" s="684"/>
      <c r="BM21" s="684"/>
      <c r="BN21" s="685"/>
      <c r="BO21" s="686" t="s">
        <v>179</v>
      </c>
      <c r="BP21" s="686"/>
      <c r="BQ21" s="686"/>
      <c r="BR21" s="686"/>
      <c r="BS21" s="692" t="s">
        <v>179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280</v>
      </c>
      <c r="C22" s="681"/>
      <c r="D22" s="681"/>
      <c r="E22" s="681"/>
      <c r="F22" s="681"/>
      <c r="G22" s="681"/>
      <c r="H22" s="681"/>
      <c r="I22" s="681"/>
      <c r="J22" s="681"/>
      <c r="K22" s="681"/>
      <c r="L22" s="681"/>
      <c r="M22" s="681"/>
      <c r="N22" s="681"/>
      <c r="O22" s="681"/>
      <c r="P22" s="681"/>
      <c r="Q22" s="682"/>
      <c r="R22" s="683">
        <v>12215873</v>
      </c>
      <c r="S22" s="684"/>
      <c r="T22" s="684"/>
      <c r="U22" s="684"/>
      <c r="V22" s="684"/>
      <c r="W22" s="684"/>
      <c r="X22" s="684"/>
      <c r="Y22" s="685"/>
      <c r="Z22" s="686">
        <v>33.799999999999997</v>
      </c>
      <c r="AA22" s="686"/>
      <c r="AB22" s="686"/>
      <c r="AC22" s="686"/>
      <c r="AD22" s="687">
        <v>11225069</v>
      </c>
      <c r="AE22" s="687"/>
      <c r="AF22" s="687"/>
      <c r="AG22" s="687"/>
      <c r="AH22" s="687"/>
      <c r="AI22" s="687"/>
      <c r="AJ22" s="687"/>
      <c r="AK22" s="687"/>
      <c r="AL22" s="688">
        <v>67.5</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138</v>
      </c>
      <c r="BP22" s="686"/>
      <c r="BQ22" s="686"/>
      <c r="BR22" s="686"/>
      <c r="BS22" s="692" t="s">
        <v>138</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283</v>
      </c>
      <c r="C23" s="681"/>
      <c r="D23" s="681"/>
      <c r="E23" s="681"/>
      <c r="F23" s="681"/>
      <c r="G23" s="681"/>
      <c r="H23" s="681"/>
      <c r="I23" s="681"/>
      <c r="J23" s="681"/>
      <c r="K23" s="681"/>
      <c r="L23" s="681"/>
      <c r="M23" s="681"/>
      <c r="N23" s="681"/>
      <c r="O23" s="681"/>
      <c r="P23" s="681"/>
      <c r="Q23" s="682"/>
      <c r="R23" s="683">
        <v>11225069</v>
      </c>
      <c r="S23" s="684"/>
      <c r="T23" s="684"/>
      <c r="U23" s="684"/>
      <c r="V23" s="684"/>
      <c r="W23" s="684"/>
      <c r="X23" s="684"/>
      <c r="Y23" s="685"/>
      <c r="Z23" s="686">
        <v>31</v>
      </c>
      <c r="AA23" s="686"/>
      <c r="AB23" s="686"/>
      <c r="AC23" s="686"/>
      <c r="AD23" s="687">
        <v>11225069</v>
      </c>
      <c r="AE23" s="687"/>
      <c r="AF23" s="687"/>
      <c r="AG23" s="687"/>
      <c r="AH23" s="687"/>
      <c r="AI23" s="687"/>
      <c r="AJ23" s="687"/>
      <c r="AK23" s="687"/>
      <c r="AL23" s="688">
        <v>67.5</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138</v>
      </c>
      <c r="BH23" s="684"/>
      <c r="BI23" s="684"/>
      <c r="BJ23" s="684"/>
      <c r="BK23" s="684"/>
      <c r="BL23" s="684"/>
      <c r="BM23" s="684"/>
      <c r="BN23" s="685"/>
      <c r="BO23" s="686" t="s">
        <v>235</v>
      </c>
      <c r="BP23" s="686"/>
      <c r="BQ23" s="686"/>
      <c r="BR23" s="686"/>
      <c r="BS23" s="692" t="s">
        <v>179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c r="B24" s="680" t="s">
        <v>290</v>
      </c>
      <c r="C24" s="681"/>
      <c r="D24" s="681"/>
      <c r="E24" s="681"/>
      <c r="F24" s="681"/>
      <c r="G24" s="681"/>
      <c r="H24" s="681"/>
      <c r="I24" s="681"/>
      <c r="J24" s="681"/>
      <c r="K24" s="681"/>
      <c r="L24" s="681"/>
      <c r="M24" s="681"/>
      <c r="N24" s="681"/>
      <c r="O24" s="681"/>
      <c r="P24" s="681"/>
      <c r="Q24" s="682"/>
      <c r="R24" s="683">
        <v>990804</v>
      </c>
      <c r="S24" s="684"/>
      <c r="T24" s="684"/>
      <c r="U24" s="684"/>
      <c r="V24" s="684"/>
      <c r="W24" s="684"/>
      <c r="X24" s="684"/>
      <c r="Y24" s="685"/>
      <c r="Z24" s="686">
        <v>2.7</v>
      </c>
      <c r="AA24" s="686"/>
      <c r="AB24" s="686"/>
      <c r="AC24" s="686"/>
      <c r="AD24" s="687" t="s">
        <v>235</v>
      </c>
      <c r="AE24" s="687"/>
      <c r="AF24" s="687"/>
      <c r="AG24" s="687"/>
      <c r="AH24" s="687"/>
      <c r="AI24" s="687"/>
      <c r="AJ24" s="687"/>
      <c r="AK24" s="687"/>
      <c r="AL24" s="688" t="s">
        <v>179</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138</v>
      </c>
      <c r="BP24" s="686"/>
      <c r="BQ24" s="686"/>
      <c r="BR24" s="686"/>
      <c r="BS24" s="692" t="s">
        <v>179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18313901</v>
      </c>
      <c r="CS24" s="673"/>
      <c r="CT24" s="673"/>
      <c r="CU24" s="673"/>
      <c r="CV24" s="673"/>
      <c r="CW24" s="673"/>
      <c r="CX24" s="673"/>
      <c r="CY24" s="674"/>
      <c r="CZ24" s="677">
        <v>51.8</v>
      </c>
      <c r="DA24" s="678"/>
      <c r="DB24" s="678"/>
      <c r="DC24" s="697"/>
      <c r="DD24" s="722">
        <v>10826443</v>
      </c>
      <c r="DE24" s="673"/>
      <c r="DF24" s="673"/>
      <c r="DG24" s="673"/>
      <c r="DH24" s="673"/>
      <c r="DI24" s="673"/>
      <c r="DJ24" s="673"/>
      <c r="DK24" s="674"/>
      <c r="DL24" s="722">
        <v>10712228</v>
      </c>
      <c r="DM24" s="673"/>
      <c r="DN24" s="673"/>
      <c r="DO24" s="673"/>
      <c r="DP24" s="673"/>
      <c r="DQ24" s="673"/>
      <c r="DR24" s="673"/>
      <c r="DS24" s="673"/>
      <c r="DT24" s="673"/>
      <c r="DU24" s="673"/>
      <c r="DV24" s="674"/>
      <c r="DW24" s="677">
        <v>62.5</v>
      </c>
      <c r="DX24" s="678"/>
      <c r="DY24" s="678"/>
      <c r="DZ24" s="678"/>
      <c r="EA24" s="678"/>
      <c r="EB24" s="678"/>
      <c r="EC24" s="679"/>
    </row>
    <row r="25" spans="2:133" ht="11.25" customHeight="1">
      <c r="B25" s="680" t="s">
        <v>293</v>
      </c>
      <c r="C25" s="681"/>
      <c r="D25" s="681"/>
      <c r="E25" s="681"/>
      <c r="F25" s="681"/>
      <c r="G25" s="681"/>
      <c r="H25" s="681"/>
      <c r="I25" s="681"/>
      <c r="J25" s="681"/>
      <c r="K25" s="681"/>
      <c r="L25" s="681"/>
      <c r="M25" s="681"/>
      <c r="N25" s="681"/>
      <c r="O25" s="681"/>
      <c r="P25" s="681"/>
      <c r="Q25" s="682"/>
      <c r="R25" s="683" t="s">
        <v>179</v>
      </c>
      <c r="S25" s="684"/>
      <c r="T25" s="684"/>
      <c r="U25" s="684"/>
      <c r="V25" s="684"/>
      <c r="W25" s="684"/>
      <c r="X25" s="684"/>
      <c r="Y25" s="685"/>
      <c r="Z25" s="686" t="s">
        <v>179</v>
      </c>
      <c r="AA25" s="686"/>
      <c r="AB25" s="686"/>
      <c r="AC25" s="686"/>
      <c r="AD25" s="687" t="s">
        <v>179</v>
      </c>
      <c r="AE25" s="687"/>
      <c r="AF25" s="687"/>
      <c r="AG25" s="687"/>
      <c r="AH25" s="687"/>
      <c r="AI25" s="687"/>
      <c r="AJ25" s="687"/>
      <c r="AK25" s="687"/>
      <c r="AL25" s="688" t="s">
        <v>235</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179</v>
      </c>
      <c r="BH25" s="684"/>
      <c r="BI25" s="684"/>
      <c r="BJ25" s="684"/>
      <c r="BK25" s="684"/>
      <c r="BL25" s="684"/>
      <c r="BM25" s="684"/>
      <c r="BN25" s="685"/>
      <c r="BO25" s="686" t="s">
        <v>138</v>
      </c>
      <c r="BP25" s="686"/>
      <c r="BQ25" s="686"/>
      <c r="BR25" s="686"/>
      <c r="BS25" s="692" t="s">
        <v>179</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4291134</v>
      </c>
      <c r="CS25" s="719"/>
      <c r="CT25" s="719"/>
      <c r="CU25" s="719"/>
      <c r="CV25" s="719"/>
      <c r="CW25" s="719"/>
      <c r="CX25" s="719"/>
      <c r="CY25" s="720"/>
      <c r="CZ25" s="688">
        <v>12.1</v>
      </c>
      <c r="DA25" s="717"/>
      <c r="DB25" s="717"/>
      <c r="DC25" s="721"/>
      <c r="DD25" s="692">
        <v>3960815</v>
      </c>
      <c r="DE25" s="719"/>
      <c r="DF25" s="719"/>
      <c r="DG25" s="719"/>
      <c r="DH25" s="719"/>
      <c r="DI25" s="719"/>
      <c r="DJ25" s="719"/>
      <c r="DK25" s="720"/>
      <c r="DL25" s="692">
        <v>3855433</v>
      </c>
      <c r="DM25" s="719"/>
      <c r="DN25" s="719"/>
      <c r="DO25" s="719"/>
      <c r="DP25" s="719"/>
      <c r="DQ25" s="719"/>
      <c r="DR25" s="719"/>
      <c r="DS25" s="719"/>
      <c r="DT25" s="719"/>
      <c r="DU25" s="719"/>
      <c r="DV25" s="720"/>
      <c r="DW25" s="688">
        <v>22.5</v>
      </c>
      <c r="DX25" s="717"/>
      <c r="DY25" s="717"/>
      <c r="DZ25" s="717"/>
      <c r="EA25" s="717"/>
      <c r="EB25" s="717"/>
      <c r="EC25" s="718"/>
    </row>
    <row r="26" spans="2:133" ht="11.25" customHeight="1">
      <c r="B26" s="680" t="s">
        <v>296</v>
      </c>
      <c r="C26" s="681"/>
      <c r="D26" s="681"/>
      <c r="E26" s="681"/>
      <c r="F26" s="681"/>
      <c r="G26" s="681"/>
      <c r="H26" s="681"/>
      <c r="I26" s="681"/>
      <c r="J26" s="681"/>
      <c r="K26" s="681"/>
      <c r="L26" s="681"/>
      <c r="M26" s="681"/>
      <c r="N26" s="681"/>
      <c r="O26" s="681"/>
      <c r="P26" s="681"/>
      <c r="Q26" s="682"/>
      <c r="R26" s="683">
        <v>17448393</v>
      </c>
      <c r="S26" s="684"/>
      <c r="T26" s="684"/>
      <c r="U26" s="684"/>
      <c r="V26" s="684"/>
      <c r="W26" s="684"/>
      <c r="X26" s="684"/>
      <c r="Y26" s="685"/>
      <c r="Z26" s="686">
        <v>48.3</v>
      </c>
      <c r="AA26" s="686"/>
      <c r="AB26" s="686"/>
      <c r="AC26" s="686"/>
      <c r="AD26" s="687">
        <v>16457589</v>
      </c>
      <c r="AE26" s="687"/>
      <c r="AF26" s="687"/>
      <c r="AG26" s="687"/>
      <c r="AH26" s="687"/>
      <c r="AI26" s="687"/>
      <c r="AJ26" s="687"/>
      <c r="AK26" s="687"/>
      <c r="AL26" s="688">
        <v>99</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235</v>
      </c>
      <c r="BP26" s="686"/>
      <c r="BQ26" s="686"/>
      <c r="BR26" s="686"/>
      <c r="BS26" s="692" t="s">
        <v>179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2801131</v>
      </c>
      <c r="CS26" s="684"/>
      <c r="CT26" s="684"/>
      <c r="CU26" s="684"/>
      <c r="CV26" s="684"/>
      <c r="CW26" s="684"/>
      <c r="CX26" s="684"/>
      <c r="CY26" s="685"/>
      <c r="CZ26" s="688">
        <v>7.9</v>
      </c>
      <c r="DA26" s="717"/>
      <c r="DB26" s="717"/>
      <c r="DC26" s="721"/>
      <c r="DD26" s="692">
        <v>2566751</v>
      </c>
      <c r="DE26" s="684"/>
      <c r="DF26" s="684"/>
      <c r="DG26" s="684"/>
      <c r="DH26" s="684"/>
      <c r="DI26" s="684"/>
      <c r="DJ26" s="684"/>
      <c r="DK26" s="685"/>
      <c r="DL26" s="692" t="s">
        <v>235</v>
      </c>
      <c r="DM26" s="684"/>
      <c r="DN26" s="684"/>
      <c r="DO26" s="684"/>
      <c r="DP26" s="684"/>
      <c r="DQ26" s="684"/>
      <c r="DR26" s="684"/>
      <c r="DS26" s="684"/>
      <c r="DT26" s="684"/>
      <c r="DU26" s="684"/>
      <c r="DV26" s="685"/>
      <c r="DW26" s="688" t="s">
        <v>138</v>
      </c>
      <c r="DX26" s="717"/>
      <c r="DY26" s="717"/>
      <c r="DZ26" s="717"/>
      <c r="EA26" s="717"/>
      <c r="EB26" s="717"/>
      <c r="EC26" s="718"/>
    </row>
    <row r="27" spans="2:133" ht="11.25" customHeight="1">
      <c r="B27" s="680" t="s">
        <v>299</v>
      </c>
      <c r="C27" s="681"/>
      <c r="D27" s="681"/>
      <c r="E27" s="681"/>
      <c r="F27" s="681"/>
      <c r="G27" s="681"/>
      <c r="H27" s="681"/>
      <c r="I27" s="681"/>
      <c r="J27" s="681"/>
      <c r="K27" s="681"/>
      <c r="L27" s="681"/>
      <c r="M27" s="681"/>
      <c r="N27" s="681"/>
      <c r="O27" s="681"/>
      <c r="P27" s="681"/>
      <c r="Q27" s="682"/>
      <c r="R27" s="683">
        <v>4237</v>
      </c>
      <c r="S27" s="684"/>
      <c r="T27" s="684"/>
      <c r="U27" s="684"/>
      <c r="V27" s="684"/>
      <c r="W27" s="684"/>
      <c r="X27" s="684"/>
      <c r="Y27" s="685"/>
      <c r="Z27" s="686">
        <v>0</v>
      </c>
      <c r="AA27" s="686"/>
      <c r="AB27" s="686"/>
      <c r="AC27" s="686"/>
      <c r="AD27" s="687">
        <v>4237</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4144389</v>
      </c>
      <c r="BH27" s="684"/>
      <c r="BI27" s="684"/>
      <c r="BJ27" s="684"/>
      <c r="BK27" s="684"/>
      <c r="BL27" s="684"/>
      <c r="BM27" s="684"/>
      <c r="BN27" s="685"/>
      <c r="BO27" s="686">
        <v>100</v>
      </c>
      <c r="BP27" s="686"/>
      <c r="BQ27" s="686"/>
      <c r="BR27" s="686"/>
      <c r="BS27" s="692">
        <v>39645</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9854531</v>
      </c>
      <c r="CS27" s="719"/>
      <c r="CT27" s="719"/>
      <c r="CU27" s="719"/>
      <c r="CV27" s="719"/>
      <c r="CW27" s="719"/>
      <c r="CX27" s="719"/>
      <c r="CY27" s="720"/>
      <c r="CZ27" s="688">
        <v>27.9</v>
      </c>
      <c r="DA27" s="717"/>
      <c r="DB27" s="717"/>
      <c r="DC27" s="721"/>
      <c r="DD27" s="692">
        <v>2980167</v>
      </c>
      <c r="DE27" s="719"/>
      <c r="DF27" s="719"/>
      <c r="DG27" s="719"/>
      <c r="DH27" s="719"/>
      <c r="DI27" s="719"/>
      <c r="DJ27" s="719"/>
      <c r="DK27" s="720"/>
      <c r="DL27" s="692">
        <v>2971334</v>
      </c>
      <c r="DM27" s="719"/>
      <c r="DN27" s="719"/>
      <c r="DO27" s="719"/>
      <c r="DP27" s="719"/>
      <c r="DQ27" s="719"/>
      <c r="DR27" s="719"/>
      <c r="DS27" s="719"/>
      <c r="DT27" s="719"/>
      <c r="DU27" s="719"/>
      <c r="DV27" s="720"/>
      <c r="DW27" s="688">
        <v>17.3</v>
      </c>
      <c r="DX27" s="717"/>
      <c r="DY27" s="717"/>
      <c r="DZ27" s="717"/>
      <c r="EA27" s="717"/>
      <c r="EB27" s="717"/>
      <c r="EC27" s="718"/>
    </row>
    <row r="28" spans="2:133" ht="11.25" customHeight="1">
      <c r="B28" s="680" t="s">
        <v>302</v>
      </c>
      <c r="C28" s="681"/>
      <c r="D28" s="681"/>
      <c r="E28" s="681"/>
      <c r="F28" s="681"/>
      <c r="G28" s="681"/>
      <c r="H28" s="681"/>
      <c r="I28" s="681"/>
      <c r="J28" s="681"/>
      <c r="K28" s="681"/>
      <c r="L28" s="681"/>
      <c r="M28" s="681"/>
      <c r="N28" s="681"/>
      <c r="O28" s="681"/>
      <c r="P28" s="681"/>
      <c r="Q28" s="682"/>
      <c r="R28" s="683">
        <v>190246</v>
      </c>
      <c r="S28" s="684"/>
      <c r="T28" s="684"/>
      <c r="U28" s="684"/>
      <c r="V28" s="684"/>
      <c r="W28" s="684"/>
      <c r="X28" s="684"/>
      <c r="Y28" s="685"/>
      <c r="Z28" s="686">
        <v>0.5</v>
      </c>
      <c r="AA28" s="686"/>
      <c r="AB28" s="686"/>
      <c r="AC28" s="686"/>
      <c r="AD28" s="687" t="s">
        <v>179</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4168236</v>
      </c>
      <c r="CS28" s="684"/>
      <c r="CT28" s="684"/>
      <c r="CU28" s="684"/>
      <c r="CV28" s="684"/>
      <c r="CW28" s="684"/>
      <c r="CX28" s="684"/>
      <c r="CY28" s="685"/>
      <c r="CZ28" s="688">
        <v>11.8</v>
      </c>
      <c r="DA28" s="717"/>
      <c r="DB28" s="717"/>
      <c r="DC28" s="721"/>
      <c r="DD28" s="692">
        <v>3885461</v>
      </c>
      <c r="DE28" s="684"/>
      <c r="DF28" s="684"/>
      <c r="DG28" s="684"/>
      <c r="DH28" s="684"/>
      <c r="DI28" s="684"/>
      <c r="DJ28" s="684"/>
      <c r="DK28" s="685"/>
      <c r="DL28" s="692">
        <v>3885461</v>
      </c>
      <c r="DM28" s="684"/>
      <c r="DN28" s="684"/>
      <c r="DO28" s="684"/>
      <c r="DP28" s="684"/>
      <c r="DQ28" s="684"/>
      <c r="DR28" s="684"/>
      <c r="DS28" s="684"/>
      <c r="DT28" s="684"/>
      <c r="DU28" s="684"/>
      <c r="DV28" s="685"/>
      <c r="DW28" s="688">
        <v>22.7</v>
      </c>
      <c r="DX28" s="717"/>
      <c r="DY28" s="717"/>
      <c r="DZ28" s="717"/>
      <c r="EA28" s="717"/>
      <c r="EB28" s="717"/>
      <c r="EC28" s="718"/>
    </row>
    <row r="29" spans="2:133" ht="11.25" customHeight="1">
      <c r="B29" s="680" t="s">
        <v>304</v>
      </c>
      <c r="C29" s="681"/>
      <c r="D29" s="681"/>
      <c r="E29" s="681"/>
      <c r="F29" s="681"/>
      <c r="G29" s="681"/>
      <c r="H29" s="681"/>
      <c r="I29" s="681"/>
      <c r="J29" s="681"/>
      <c r="K29" s="681"/>
      <c r="L29" s="681"/>
      <c r="M29" s="681"/>
      <c r="N29" s="681"/>
      <c r="O29" s="681"/>
      <c r="P29" s="681"/>
      <c r="Q29" s="682"/>
      <c r="R29" s="683">
        <v>513478</v>
      </c>
      <c r="S29" s="684"/>
      <c r="T29" s="684"/>
      <c r="U29" s="684"/>
      <c r="V29" s="684"/>
      <c r="W29" s="684"/>
      <c r="X29" s="684"/>
      <c r="Y29" s="685"/>
      <c r="Z29" s="686">
        <v>1.4</v>
      </c>
      <c r="AA29" s="686"/>
      <c r="AB29" s="686"/>
      <c r="AC29" s="686"/>
      <c r="AD29" s="687">
        <v>38260</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4167177</v>
      </c>
      <c r="CS29" s="719"/>
      <c r="CT29" s="719"/>
      <c r="CU29" s="719"/>
      <c r="CV29" s="719"/>
      <c r="CW29" s="719"/>
      <c r="CX29" s="719"/>
      <c r="CY29" s="720"/>
      <c r="CZ29" s="688">
        <v>11.8</v>
      </c>
      <c r="DA29" s="717"/>
      <c r="DB29" s="717"/>
      <c r="DC29" s="721"/>
      <c r="DD29" s="692">
        <v>3884402</v>
      </c>
      <c r="DE29" s="719"/>
      <c r="DF29" s="719"/>
      <c r="DG29" s="719"/>
      <c r="DH29" s="719"/>
      <c r="DI29" s="719"/>
      <c r="DJ29" s="719"/>
      <c r="DK29" s="720"/>
      <c r="DL29" s="692">
        <v>3884402</v>
      </c>
      <c r="DM29" s="719"/>
      <c r="DN29" s="719"/>
      <c r="DO29" s="719"/>
      <c r="DP29" s="719"/>
      <c r="DQ29" s="719"/>
      <c r="DR29" s="719"/>
      <c r="DS29" s="719"/>
      <c r="DT29" s="719"/>
      <c r="DU29" s="719"/>
      <c r="DV29" s="720"/>
      <c r="DW29" s="688">
        <v>22.7</v>
      </c>
      <c r="DX29" s="717"/>
      <c r="DY29" s="717"/>
      <c r="DZ29" s="717"/>
      <c r="EA29" s="717"/>
      <c r="EB29" s="717"/>
      <c r="EC29" s="718"/>
    </row>
    <row r="30" spans="2:133" ht="11.25" customHeight="1">
      <c r="B30" s="680" t="s">
        <v>307</v>
      </c>
      <c r="C30" s="681"/>
      <c r="D30" s="681"/>
      <c r="E30" s="681"/>
      <c r="F30" s="681"/>
      <c r="G30" s="681"/>
      <c r="H30" s="681"/>
      <c r="I30" s="681"/>
      <c r="J30" s="681"/>
      <c r="K30" s="681"/>
      <c r="L30" s="681"/>
      <c r="M30" s="681"/>
      <c r="N30" s="681"/>
      <c r="O30" s="681"/>
      <c r="P30" s="681"/>
      <c r="Q30" s="682"/>
      <c r="R30" s="683">
        <v>34427</v>
      </c>
      <c r="S30" s="684"/>
      <c r="T30" s="684"/>
      <c r="U30" s="684"/>
      <c r="V30" s="684"/>
      <c r="W30" s="684"/>
      <c r="X30" s="684"/>
      <c r="Y30" s="685"/>
      <c r="Z30" s="686">
        <v>0.1</v>
      </c>
      <c r="AA30" s="686"/>
      <c r="AB30" s="686"/>
      <c r="AC30" s="686"/>
      <c r="AD30" s="687" t="s">
        <v>138</v>
      </c>
      <c r="AE30" s="687"/>
      <c r="AF30" s="687"/>
      <c r="AG30" s="687"/>
      <c r="AH30" s="687"/>
      <c r="AI30" s="687"/>
      <c r="AJ30" s="687"/>
      <c r="AK30" s="687"/>
      <c r="AL30" s="688" t="s">
        <v>138</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3963781</v>
      </c>
      <c r="CS30" s="684"/>
      <c r="CT30" s="684"/>
      <c r="CU30" s="684"/>
      <c r="CV30" s="684"/>
      <c r="CW30" s="684"/>
      <c r="CX30" s="684"/>
      <c r="CY30" s="685"/>
      <c r="CZ30" s="688">
        <v>11.2</v>
      </c>
      <c r="DA30" s="717"/>
      <c r="DB30" s="717"/>
      <c r="DC30" s="721"/>
      <c r="DD30" s="692">
        <v>3694063</v>
      </c>
      <c r="DE30" s="684"/>
      <c r="DF30" s="684"/>
      <c r="DG30" s="684"/>
      <c r="DH30" s="684"/>
      <c r="DI30" s="684"/>
      <c r="DJ30" s="684"/>
      <c r="DK30" s="685"/>
      <c r="DL30" s="692">
        <v>3694063</v>
      </c>
      <c r="DM30" s="684"/>
      <c r="DN30" s="684"/>
      <c r="DO30" s="684"/>
      <c r="DP30" s="684"/>
      <c r="DQ30" s="684"/>
      <c r="DR30" s="684"/>
      <c r="DS30" s="684"/>
      <c r="DT30" s="684"/>
      <c r="DU30" s="684"/>
      <c r="DV30" s="685"/>
      <c r="DW30" s="688">
        <v>21.5</v>
      </c>
      <c r="DX30" s="717"/>
      <c r="DY30" s="717"/>
      <c r="DZ30" s="717"/>
      <c r="EA30" s="717"/>
      <c r="EB30" s="717"/>
      <c r="EC30" s="718"/>
    </row>
    <row r="31" spans="2:133" ht="11.25" customHeight="1">
      <c r="B31" s="680" t="s">
        <v>311</v>
      </c>
      <c r="C31" s="681"/>
      <c r="D31" s="681"/>
      <c r="E31" s="681"/>
      <c r="F31" s="681"/>
      <c r="G31" s="681"/>
      <c r="H31" s="681"/>
      <c r="I31" s="681"/>
      <c r="J31" s="681"/>
      <c r="K31" s="681"/>
      <c r="L31" s="681"/>
      <c r="M31" s="681"/>
      <c r="N31" s="681"/>
      <c r="O31" s="681"/>
      <c r="P31" s="681"/>
      <c r="Q31" s="682"/>
      <c r="R31" s="683">
        <v>7435425</v>
      </c>
      <c r="S31" s="684"/>
      <c r="T31" s="684"/>
      <c r="U31" s="684"/>
      <c r="V31" s="684"/>
      <c r="W31" s="684"/>
      <c r="X31" s="684"/>
      <c r="Y31" s="685"/>
      <c r="Z31" s="686">
        <v>20.6</v>
      </c>
      <c r="AA31" s="686"/>
      <c r="AB31" s="686"/>
      <c r="AC31" s="686"/>
      <c r="AD31" s="687" t="s">
        <v>179</v>
      </c>
      <c r="AE31" s="687"/>
      <c r="AF31" s="687"/>
      <c r="AG31" s="687"/>
      <c r="AH31" s="687"/>
      <c r="AI31" s="687"/>
      <c r="AJ31" s="687"/>
      <c r="AK31" s="687"/>
      <c r="AL31" s="688" t="s">
        <v>235</v>
      </c>
      <c r="AM31" s="689"/>
      <c r="AN31" s="689"/>
      <c r="AO31" s="690"/>
      <c r="AP31" s="740" t="s">
        <v>312</v>
      </c>
      <c r="AQ31" s="741"/>
      <c r="AR31" s="741"/>
      <c r="AS31" s="741"/>
      <c r="AT31" s="746" t="s">
        <v>313</v>
      </c>
      <c r="AU31" s="231"/>
      <c r="AV31" s="231"/>
      <c r="AW31" s="231"/>
      <c r="AX31" s="669" t="s">
        <v>187</v>
      </c>
      <c r="AY31" s="670"/>
      <c r="AZ31" s="670"/>
      <c r="BA31" s="670"/>
      <c r="BB31" s="670"/>
      <c r="BC31" s="670"/>
      <c r="BD31" s="670"/>
      <c r="BE31" s="670"/>
      <c r="BF31" s="671"/>
      <c r="BG31" s="751">
        <v>99.2</v>
      </c>
      <c r="BH31" s="738"/>
      <c r="BI31" s="738"/>
      <c r="BJ31" s="738"/>
      <c r="BK31" s="738"/>
      <c r="BL31" s="738"/>
      <c r="BM31" s="678">
        <v>96.1</v>
      </c>
      <c r="BN31" s="738"/>
      <c r="BO31" s="738"/>
      <c r="BP31" s="738"/>
      <c r="BQ31" s="739"/>
      <c r="BR31" s="751">
        <v>99</v>
      </c>
      <c r="BS31" s="738"/>
      <c r="BT31" s="738"/>
      <c r="BU31" s="738"/>
      <c r="BV31" s="738"/>
      <c r="BW31" s="738"/>
      <c r="BX31" s="678">
        <v>94.8</v>
      </c>
      <c r="BY31" s="738"/>
      <c r="BZ31" s="738"/>
      <c r="CA31" s="738"/>
      <c r="CB31" s="739"/>
      <c r="CD31" s="725"/>
      <c r="CE31" s="726"/>
      <c r="CF31" s="698" t="s">
        <v>314</v>
      </c>
      <c r="CG31" s="699"/>
      <c r="CH31" s="699"/>
      <c r="CI31" s="699"/>
      <c r="CJ31" s="699"/>
      <c r="CK31" s="699"/>
      <c r="CL31" s="699"/>
      <c r="CM31" s="699"/>
      <c r="CN31" s="699"/>
      <c r="CO31" s="699"/>
      <c r="CP31" s="699"/>
      <c r="CQ31" s="700"/>
      <c r="CR31" s="683">
        <v>203396</v>
      </c>
      <c r="CS31" s="719"/>
      <c r="CT31" s="719"/>
      <c r="CU31" s="719"/>
      <c r="CV31" s="719"/>
      <c r="CW31" s="719"/>
      <c r="CX31" s="719"/>
      <c r="CY31" s="720"/>
      <c r="CZ31" s="688">
        <v>0.6</v>
      </c>
      <c r="DA31" s="717"/>
      <c r="DB31" s="717"/>
      <c r="DC31" s="721"/>
      <c r="DD31" s="692">
        <v>190339</v>
      </c>
      <c r="DE31" s="719"/>
      <c r="DF31" s="719"/>
      <c r="DG31" s="719"/>
      <c r="DH31" s="719"/>
      <c r="DI31" s="719"/>
      <c r="DJ31" s="719"/>
      <c r="DK31" s="720"/>
      <c r="DL31" s="692">
        <v>190339</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c r="B32" s="729" t="s">
        <v>315</v>
      </c>
      <c r="C32" s="730"/>
      <c r="D32" s="730"/>
      <c r="E32" s="730"/>
      <c r="F32" s="730"/>
      <c r="G32" s="730"/>
      <c r="H32" s="730"/>
      <c r="I32" s="730"/>
      <c r="J32" s="730"/>
      <c r="K32" s="730"/>
      <c r="L32" s="730"/>
      <c r="M32" s="730"/>
      <c r="N32" s="730"/>
      <c r="O32" s="730"/>
      <c r="P32" s="730"/>
      <c r="Q32" s="731"/>
      <c r="R32" s="683" t="s">
        <v>179</v>
      </c>
      <c r="S32" s="684"/>
      <c r="T32" s="684"/>
      <c r="U32" s="684"/>
      <c r="V32" s="684"/>
      <c r="W32" s="684"/>
      <c r="X32" s="684"/>
      <c r="Y32" s="685"/>
      <c r="Z32" s="686" t="s">
        <v>179</v>
      </c>
      <c r="AA32" s="686"/>
      <c r="AB32" s="686"/>
      <c r="AC32" s="686"/>
      <c r="AD32" s="687" t="s">
        <v>179</v>
      </c>
      <c r="AE32" s="687"/>
      <c r="AF32" s="687"/>
      <c r="AG32" s="687"/>
      <c r="AH32" s="687"/>
      <c r="AI32" s="687"/>
      <c r="AJ32" s="687"/>
      <c r="AK32" s="687"/>
      <c r="AL32" s="688" t="s">
        <v>179</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99.1</v>
      </c>
      <c r="BH32" s="719"/>
      <c r="BI32" s="719"/>
      <c r="BJ32" s="719"/>
      <c r="BK32" s="719"/>
      <c r="BL32" s="719"/>
      <c r="BM32" s="689">
        <v>97.4</v>
      </c>
      <c r="BN32" s="749"/>
      <c r="BO32" s="749"/>
      <c r="BP32" s="749"/>
      <c r="BQ32" s="750"/>
      <c r="BR32" s="752">
        <v>99</v>
      </c>
      <c r="BS32" s="719"/>
      <c r="BT32" s="719"/>
      <c r="BU32" s="719"/>
      <c r="BV32" s="719"/>
      <c r="BW32" s="719"/>
      <c r="BX32" s="689">
        <v>96.9</v>
      </c>
      <c r="BY32" s="749"/>
      <c r="BZ32" s="749"/>
      <c r="CA32" s="749"/>
      <c r="CB32" s="750"/>
      <c r="CD32" s="727"/>
      <c r="CE32" s="728"/>
      <c r="CF32" s="698" t="s">
        <v>318</v>
      </c>
      <c r="CG32" s="699"/>
      <c r="CH32" s="699"/>
      <c r="CI32" s="699"/>
      <c r="CJ32" s="699"/>
      <c r="CK32" s="699"/>
      <c r="CL32" s="699"/>
      <c r="CM32" s="699"/>
      <c r="CN32" s="699"/>
      <c r="CO32" s="699"/>
      <c r="CP32" s="699"/>
      <c r="CQ32" s="700"/>
      <c r="CR32" s="683">
        <v>1059</v>
      </c>
      <c r="CS32" s="684"/>
      <c r="CT32" s="684"/>
      <c r="CU32" s="684"/>
      <c r="CV32" s="684"/>
      <c r="CW32" s="684"/>
      <c r="CX32" s="684"/>
      <c r="CY32" s="685"/>
      <c r="CZ32" s="688">
        <v>0</v>
      </c>
      <c r="DA32" s="717"/>
      <c r="DB32" s="717"/>
      <c r="DC32" s="721"/>
      <c r="DD32" s="692">
        <v>1059</v>
      </c>
      <c r="DE32" s="684"/>
      <c r="DF32" s="684"/>
      <c r="DG32" s="684"/>
      <c r="DH32" s="684"/>
      <c r="DI32" s="684"/>
      <c r="DJ32" s="684"/>
      <c r="DK32" s="685"/>
      <c r="DL32" s="692">
        <v>1059</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319</v>
      </c>
      <c r="C33" s="681"/>
      <c r="D33" s="681"/>
      <c r="E33" s="681"/>
      <c r="F33" s="681"/>
      <c r="G33" s="681"/>
      <c r="H33" s="681"/>
      <c r="I33" s="681"/>
      <c r="J33" s="681"/>
      <c r="K33" s="681"/>
      <c r="L33" s="681"/>
      <c r="M33" s="681"/>
      <c r="N33" s="681"/>
      <c r="O33" s="681"/>
      <c r="P33" s="681"/>
      <c r="Q33" s="682"/>
      <c r="R33" s="683">
        <v>2414170</v>
      </c>
      <c r="S33" s="684"/>
      <c r="T33" s="684"/>
      <c r="U33" s="684"/>
      <c r="V33" s="684"/>
      <c r="W33" s="684"/>
      <c r="X33" s="684"/>
      <c r="Y33" s="685"/>
      <c r="Z33" s="686">
        <v>6.7</v>
      </c>
      <c r="AA33" s="686"/>
      <c r="AB33" s="686"/>
      <c r="AC33" s="686"/>
      <c r="AD33" s="687" t="s">
        <v>235</v>
      </c>
      <c r="AE33" s="687"/>
      <c r="AF33" s="687"/>
      <c r="AG33" s="687"/>
      <c r="AH33" s="687"/>
      <c r="AI33" s="687"/>
      <c r="AJ33" s="687"/>
      <c r="AK33" s="687"/>
      <c r="AL33" s="688" t="s">
        <v>235</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v>
      </c>
      <c r="BH33" s="754"/>
      <c r="BI33" s="754"/>
      <c r="BJ33" s="754"/>
      <c r="BK33" s="754"/>
      <c r="BL33" s="754"/>
      <c r="BM33" s="755">
        <v>93.6</v>
      </c>
      <c r="BN33" s="754"/>
      <c r="BO33" s="754"/>
      <c r="BP33" s="754"/>
      <c r="BQ33" s="756"/>
      <c r="BR33" s="753">
        <v>98.7</v>
      </c>
      <c r="BS33" s="754"/>
      <c r="BT33" s="754"/>
      <c r="BU33" s="754"/>
      <c r="BV33" s="754"/>
      <c r="BW33" s="754"/>
      <c r="BX33" s="755">
        <v>91.2</v>
      </c>
      <c r="BY33" s="754"/>
      <c r="BZ33" s="754"/>
      <c r="CA33" s="754"/>
      <c r="CB33" s="756"/>
      <c r="CD33" s="698" t="s">
        <v>321</v>
      </c>
      <c r="CE33" s="699"/>
      <c r="CF33" s="699"/>
      <c r="CG33" s="699"/>
      <c r="CH33" s="699"/>
      <c r="CI33" s="699"/>
      <c r="CJ33" s="699"/>
      <c r="CK33" s="699"/>
      <c r="CL33" s="699"/>
      <c r="CM33" s="699"/>
      <c r="CN33" s="699"/>
      <c r="CO33" s="699"/>
      <c r="CP33" s="699"/>
      <c r="CQ33" s="700"/>
      <c r="CR33" s="683">
        <v>10633299</v>
      </c>
      <c r="CS33" s="719"/>
      <c r="CT33" s="719"/>
      <c r="CU33" s="719"/>
      <c r="CV33" s="719"/>
      <c r="CW33" s="719"/>
      <c r="CX33" s="719"/>
      <c r="CY33" s="720"/>
      <c r="CZ33" s="688">
        <v>30.1</v>
      </c>
      <c r="DA33" s="717"/>
      <c r="DB33" s="717"/>
      <c r="DC33" s="721"/>
      <c r="DD33" s="692">
        <v>8238759</v>
      </c>
      <c r="DE33" s="719"/>
      <c r="DF33" s="719"/>
      <c r="DG33" s="719"/>
      <c r="DH33" s="719"/>
      <c r="DI33" s="719"/>
      <c r="DJ33" s="719"/>
      <c r="DK33" s="720"/>
      <c r="DL33" s="692">
        <v>5337703</v>
      </c>
      <c r="DM33" s="719"/>
      <c r="DN33" s="719"/>
      <c r="DO33" s="719"/>
      <c r="DP33" s="719"/>
      <c r="DQ33" s="719"/>
      <c r="DR33" s="719"/>
      <c r="DS33" s="719"/>
      <c r="DT33" s="719"/>
      <c r="DU33" s="719"/>
      <c r="DV33" s="720"/>
      <c r="DW33" s="688">
        <v>31.1</v>
      </c>
      <c r="DX33" s="717"/>
      <c r="DY33" s="717"/>
      <c r="DZ33" s="717"/>
      <c r="EA33" s="717"/>
      <c r="EB33" s="717"/>
      <c r="EC33" s="718"/>
    </row>
    <row r="34" spans="2:133" ht="11.25" customHeight="1">
      <c r="B34" s="680" t="s">
        <v>322</v>
      </c>
      <c r="C34" s="681"/>
      <c r="D34" s="681"/>
      <c r="E34" s="681"/>
      <c r="F34" s="681"/>
      <c r="G34" s="681"/>
      <c r="H34" s="681"/>
      <c r="I34" s="681"/>
      <c r="J34" s="681"/>
      <c r="K34" s="681"/>
      <c r="L34" s="681"/>
      <c r="M34" s="681"/>
      <c r="N34" s="681"/>
      <c r="O34" s="681"/>
      <c r="P34" s="681"/>
      <c r="Q34" s="682"/>
      <c r="R34" s="683">
        <v>290252</v>
      </c>
      <c r="S34" s="684"/>
      <c r="T34" s="684"/>
      <c r="U34" s="684"/>
      <c r="V34" s="684"/>
      <c r="W34" s="684"/>
      <c r="X34" s="684"/>
      <c r="Y34" s="685"/>
      <c r="Z34" s="686">
        <v>0.8</v>
      </c>
      <c r="AA34" s="686"/>
      <c r="AB34" s="686"/>
      <c r="AC34" s="686"/>
      <c r="AD34" s="687">
        <v>93174</v>
      </c>
      <c r="AE34" s="687"/>
      <c r="AF34" s="687"/>
      <c r="AG34" s="687"/>
      <c r="AH34" s="687"/>
      <c r="AI34" s="687"/>
      <c r="AJ34" s="687"/>
      <c r="AK34" s="687"/>
      <c r="AL34" s="688">
        <v>0.6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2895248</v>
      </c>
      <c r="CS34" s="684"/>
      <c r="CT34" s="684"/>
      <c r="CU34" s="684"/>
      <c r="CV34" s="684"/>
      <c r="CW34" s="684"/>
      <c r="CX34" s="684"/>
      <c r="CY34" s="685"/>
      <c r="CZ34" s="688">
        <v>8.1999999999999993</v>
      </c>
      <c r="DA34" s="717"/>
      <c r="DB34" s="717"/>
      <c r="DC34" s="721"/>
      <c r="DD34" s="692">
        <v>2031459</v>
      </c>
      <c r="DE34" s="684"/>
      <c r="DF34" s="684"/>
      <c r="DG34" s="684"/>
      <c r="DH34" s="684"/>
      <c r="DI34" s="684"/>
      <c r="DJ34" s="684"/>
      <c r="DK34" s="685"/>
      <c r="DL34" s="692">
        <v>1610911</v>
      </c>
      <c r="DM34" s="684"/>
      <c r="DN34" s="684"/>
      <c r="DO34" s="684"/>
      <c r="DP34" s="684"/>
      <c r="DQ34" s="684"/>
      <c r="DR34" s="684"/>
      <c r="DS34" s="684"/>
      <c r="DT34" s="684"/>
      <c r="DU34" s="684"/>
      <c r="DV34" s="685"/>
      <c r="DW34" s="688">
        <v>9.4</v>
      </c>
      <c r="DX34" s="717"/>
      <c r="DY34" s="717"/>
      <c r="DZ34" s="717"/>
      <c r="EA34" s="717"/>
      <c r="EB34" s="717"/>
      <c r="EC34" s="718"/>
    </row>
    <row r="35" spans="2:133" ht="11.25" customHeight="1">
      <c r="B35" s="680" t="s">
        <v>324</v>
      </c>
      <c r="C35" s="681"/>
      <c r="D35" s="681"/>
      <c r="E35" s="681"/>
      <c r="F35" s="681"/>
      <c r="G35" s="681"/>
      <c r="H35" s="681"/>
      <c r="I35" s="681"/>
      <c r="J35" s="681"/>
      <c r="K35" s="681"/>
      <c r="L35" s="681"/>
      <c r="M35" s="681"/>
      <c r="N35" s="681"/>
      <c r="O35" s="681"/>
      <c r="P35" s="681"/>
      <c r="Q35" s="682"/>
      <c r="R35" s="683">
        <v>272834</v>
      </c>
      <c r="S35" s="684"/>
      <c r="T35" s="684"/>
      <c r="U35" s="684"/>
      <c r="V35" s="684"/>
      <c r="W35" s="684"/>
      <c r="X35" s="684"/>
      <c r="Y35" s="685"/>
      <c r="Z35" s="686">
        <v>0.8</v>
      </c>
      <c r="AA35" s="686"/>
      <c r="AB35" s="686"/>
      <c r="AC35" s="686"/>
      <c r="AD35" s="687" t="s">
        <v>235</v>
      </c>
      <c r="AE35" s="687"/>
      <c r="AF35" s="687"/>
      <c r="AG35" s="687"/>
      <c r="AH35" s="687"/>
      <c r="AI35" s="687"/>
      <c r="AJ35" s="687"/>
      <c r="AK35" s="687"/>
      <c r="AL35" s="688" t="s">
        <v>179</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253291</v>
      </c>
      <c r="CS35" s="719"/>
      <c r="CT35" s="719"/>
      <c r="CU35" s="719"/>
      <c r="CV35" s="719"/>
      <c r="CW35" s="719"/>
      <c r="CX35" s="719"/>
      <c r="CY35" s="720"/>
      <c r="CZ35" s="688">
        <v>0.7</v>
      </c>
      <c r="DA35" s="717"/>
      <c r="DB35" s="717"/>
      <c r="DC35" s="721"/>
      <c r="DD35" s="692">
        <v>174687</v>
      </c>
      <c r="DE35" s="719"/>
      <c r="DF35" s="719"/>
      <c r="DG35" s="719"/>
      <c r="DH35" s="719"/>
      <c r="DI35" s="719"/>
      <c r="DJ35" s="719"/>
      <c r="DK35" s="720"/>
      <c r="DL35" s="692">
        <v>172803</v>
      </c>
      <c r="DM35" s="719"/>
      <c r="DN35" s="719"/>
      <c r="DO35" s="719"/>
      <c r="DP35" s="719"/>
      <c r="DQ35" s="719"/>
      <c r="DR35" s="719"/>
      <c r="DS35" s="719"/>
      <c r="DT35" s="719"/>
      <c r="DU35" s="719"/>
      <c r="DV35" s="720"/>
      <c r="DW35" s="688">
        <v>1</v>
      </c>
      <c r="DX35" s="717"/>
      <c r="DY35" s="717"/>
      <c r="DZ35" s="717"/>
      <c r="EA35" s="717"/>
      <c r="EB35" s="717"/>
      <c r="EC35" s="718"/>
    </row>
    <row r="36" spans="2:133" ht="11.25" customHeight="1">
      <c r="B36" s="680" t="s">
        <v>328</v>
      </c>
      <c r="C36" s="681"/>
      <c r="D36" s="681"/>
      <c r="E36" s="681"/>
      <c r="F36" s="681"/>
      <c r="G36" s="681"/>
      <c r="H36" s="681"/>
      <c r="I36" s="681"/>
      <c r="J36" s="681"/>
      <c r="K36" s="681"/>
      <c r="L36" s="681"/>
      <c r="M36" s="681"/>
      <c r="N36" s="681"/>
      <c r="O36" s="681"/>
      <c r="P36" s="681"/>
      <c r="Q36" s="682"/>
      <c r="R36" s="683">
        <v>1812059</v>
      </c>
      <c r="S36" s="684"/>
      <c r="T36" s="684"/>
      <c r="U36" s="684"/>
      <c r="V36" s="684"/>
      <c r="W36" s="684"/>
      <c r="X36" s="684"/>
      <c r="Y36" s="685"/>
      <c r="Z36" s="686">
        <v>5</v>
      </c>
      <c r="AA36" s="686"/>
      <c r="AB36" s="686"/>
      <c r="AC36" s="686"/>
      <c r="AD36" s="687" t="s">
        <v>235</v>
      </c>
      <c r="AE36" s="687"/>
      <c r="AF36" s="687"/>
      <c r="AG36" s="687"/>
      <c r="AH36" s="687"/>
      <c r="AI36" s="687"/>
      <c r="AJ36" s="687"/>
      <c r="AK36" s="687"/>
      <c r="AL36" s="688" t="s">
        <v>235</v>
      </c>
      <c r="AM36" s="689"/>
      <c r="AN36" s="689"/>
      <c r="AO36" s="690"/>
      <c r="AP36" s="235"/>
      <c r="AQ36" s="757" t="s">
        <v>329</v>
      </c>
      <c r="AR36" s="758"/>
      <c r="AS36" s="758"/>
      <c r="AT36" s="758"/>
      <c r="AU36" s="758"/>
      <c r="AV36" s="758"/>
      <c r="AW36" s="758"/>
      <c r="AX36" s="758"/>
      <c r="AY36" s="759"/>
      <c r="AZ36" s="672">
        <v>3363796</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49954</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2594598</v>
      </c>
      <c r="CS36" s="684"/>
      <c r="CT36" s="684"/>
      <c r="CU36" s="684"/>
      <c r="CV36" s="684"/>
      <c r="CW36" s="684"/>
      <c r="CX36" s="684"/>
      <c r="CY36" s="685"/>
      <c r="CZ36" s="688">
        <v>7.3</v>
      </c>
      <c r="DA36" s="717"/>
      <c r="DB36" s="717"/>
      <c r="DC36" s="721"/>
      <c r="DD36" s="692">
        <v>1917967</v>
      </c>
      <c r="DE36" s="684"/>
      <c r="DF36" s="684"/>
      <c r="DG36" s="684"/>
      <c r="DH36" s="684"/>
      <c r="DI36" s="684"/>
      <c r="DJ36" s="684"/>
      <c r="DK36" s="685"/>
      <c r="DL36" s="692">
        <v>1223132</v>
      </c>
      <c r="DM36" s="684"/>
      <c r="DN36" s="684"/>
      <c r="DO36" s="684"/>
      <c r="DP36" s="684"/>
      <c r="DQ36" s="684"/>
      <c r="DR36" s="684"/>
      <c r="DS36" s="684"/>
      <c r="DT36" s="684"/>
      <c r="DU36" s="684"/>
      <c r="DV36" s="685"/>
      <c r="DW36" s="688">
        <v>7.1</v>
      </c>
      <c r="DX36" s="717"/>
      <c r="DY36" s="717"/>
      <c r="DZ36" s="717"/>
      <c r="EA36" s="717"/>
      <c r="EB36" s="717"/>
      <c r="EC36" s="718"/>
    </row>
    <row r="37" spans="2:133" ht="11.25" customHeight="1">
      <c r="B37" s="680" t="s">
        <v>332</v>
      </c>
      <c r="C37" s="681"/>
      <c r="D37" s="681"/>
      <c r="E37" s="681"/>
      <c r="F37" s="681"/>
      <c r="G37" s="681"/>
      <c r="H37" s="681"/>
      <c r="I37" s="681"/>
      <c r="J37" s="681"/>
      <c r="K37" s="681"/>
      <c r="L37" s="681"/>
      <c r="M37" s="681"/>
      <c r="N37" s="681"/>
      <c r="O37" s="681"/>
      <c r="P37" s="681"/>
      <c r="Q37" s="682"/>
      <c r="R37" s="683">
        <v>652386</v>
      </c>
      <c r="S37" s="684"/>
      <c r="T37" s="684"/>
      <c r="U37" s="684"/>
      <c r="V37" s="684"/>
      <c r="W37" s="684"/>
      <c r="X37" s="684"/>
      <c r="Y37" s="685"/>
      <c r="Z37" s="686">
        <v>1.8</v>
      </c>
      <c r="AA37" s="686"/>
      <c r="AB37" s="686"/>
      <c r="AC37" s="686"/>
      <c r="AD37" s="687" t="s">
        <v>179</v>
      </c>
      <c r="AE37" s="687"/>
      <c r="AF37" s="687"/>
      <c r="AG37" s="687"/>
      <c r="AH37" s="687"/>
      <c r="AI37" s="687"/>
      <c r="AJ37" s="687"/>
      <c r="AK37" s="687"/>
      <c r="AL37" s="688" t="s">
        <v>235</v>
      </c>
      <c r="AM37" s="689"/>
      <c r="AN37" s="689"/>
      <c r="AO37" s="690"/>
      <c r="AQ37" s="761" t="s">
        <v>333</v>
      </c>
      <c r="AR37" s="762"/>
      <c r="AS37" s="762"/>
      <c r="AT37" s="762"/>
      <c r="AU37" s="762"/>
      <c r="AV37" s="762"/>
      <c r="AW37" s="762"/>
      <c r="AX37" s="762"/>
      <c r="AY37" s="763"/>
      <c r="AZ37" s="683">
        <v>867308</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-248326</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1140460</v>
      </c>
      <c r="CS37" s="719"/>
      <c r="CT37" s="719"/>
      <c r="CU37" s="719"/>
      <c r="CV37" s="719"/>
      <c r="CW37" s="719"/>
      <c r="CX37" s="719"/>
      <c r="CY37" s="720"/>
      <c r="CZ37" s="688">
        <v>3.2</v>
      </c>
      <c r="DA37" s="717"/>
      <c r="DB37" s="717"/>
      <c r="DC37" s="721"/>
      <c r="DD37" s="692">
        <v>1101394</v>
      </c>
      <c r="DE37" s="719"/>
      <c r="DF37" s="719"/>
      <c r="DG37" s="719"/>
      <c r="DH37" s="719"/>
      <c r="DI37" s="719"/>
      <c r="DJ37" s="719"/>
      <c r="DK37" s="720"/>
      <c r="DL37" s="692">
        <v>897309</v>
      </c>
      <c r="DM37" s="719"/>
      <c r="DN37" s="719"/>
      <c r="DO37" s="719"/>
      <c r="DP37" s="719"/>
      <c r="DQ37" s="719"/>
      <c r="DR37" s="719"/>
      <c r="DS37" s="719"/>
      <c r="DT37" s="719"/>
      <c r="DU37" s="719"/>
      <c r="DV37" s="720"/>
      <c r="DW37" s="688">
        <v>5.2</v>
      </c>
      <c r="DX37" s="717"/>
      <c r="DY37" s="717"/>
      <c r="DZ37" s="717"/>
      <c r="EA37" s="717"/>
      <c r="EB37" s="717"/>
      <c r="EC37" s="718"/>
    </row>
    <row r="38" spans="2:133" ht="11.25" customHeight="1">
      <c r="B38" s="680" t="s">
        <v>336</v>
      </c>
      <c r="C38" s="681"/>
      <c r="D38" s="681"/>
      <c r="E38" s="681"/>
      <c r="F38" s="681"/>
      <c r="G38" s="681"/>
      <c r="H38" s="681"/>
      <c r="I38" s="681"/>
      <c r="J38" s="681"/>
      <c r="K38" s="681"/>
      <c r="L38" s="681"/>
      <c r="M38" s="681"/>
      <c r="N38" s="681"/>
      <c r="O38" s="681"/>
      <c r="P38" s="681"/>
      <c r="Q38" s="682"/>
      <c r="R38" s="683">
        <v>654272</v>
      </c>
      <c r="S38" s="684"/>
      <c r="T38" s="684"/>
      <c r="U38" s="684"/>
      <c r="V38" s="684"/>
      <c r="W38" s="684"/>
      <c r="X38" s="684"/>
      <c r="Y38" s="685"/>
      <c r="Z38" s="686">
        <v>1.8</v>
      </c>
      <c r="AA38" s="686"/>
      <c r="AB38" s="686"/>
      <c r="AC38" s="686"/>
      <c r="AD38" s="687">
        <v>26463</v>
      </c>
      <c r="AE38" s="687"/>
      <c r="AF38" s="687"/>
      <c r="AG38" s="687"/>
      <c r="AH38" s="687"/>
      <c r="AI38" s="687"/>
      <c r="AJ38" s="687"/>
      <c r="AK38" s="687"/>
      <c r="AL38" s="688">
        <v>0.2</v>
      </c>
      <c r="AM38" s="689"/>
      <c r="AN38" s="689"/>
      <c r="AO38" s="690"/>
      <c r="AQ38" s="761" t="s">
        <v>337</v>
      </c>
      <c r="AR38" s="762"/>
      <c r="AS38" s="762"/>
      <c r="AT38" s="762"/>
      <c r="AU38" s="762"/>
      <c r="AV38" s="762"/>
      <c r="AW38" s="762"/>
      <c r="AX38" s="762"/>
      <c r="AY38" s="763"/>
      <c r="AZ38" s="683">
        <v>98144</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7151</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3265652</v>
      </c>
      <c r="CS38" s="684"/>
      <c r="CT38" s="684"/>
      <c r="CU38" s="684"/>
      <c r="CV38" s="684"/>
      <c r="CW38" s="684"/>
      <c r="CX38" s="684"/>
      <c r="CY38" s="685"/>
      <c r="CZ38" s="688">
        <v>9.1999999999999993</v>
      </c>
      <c r="DA38" s="717"/>
      <c r="DB38" s="717"/>
      <c r="DC38" s="721"/>
      <c r="DD38" s="692">
        <v>2855657</v>
      </c>
      <c r="DE38" s="684"/>
      <c r="DF38" s="684"/>
      <c r="DG38" s="684"/>
      <c r="DH38" s="684"/>
      <c r="DI38" s="684"/>
      <c r="DJ38" s="684"/>
      <c r="DK38" s="685"/>
      <c r="DL38" s="692">
        <v>2250473</v>
      </c>
      <c r="DM38" s="684"/>
      <c r="DN38" s="684"/>
      <c r="DO38" s="684"/>
      <c r="DP38" s="684"/>
      <c r="DQ38" s="684"/>
      <c r="DR38" s="684"/>
      <c r="DS38" s="684"/>
      <c r="DT38" s="684"/>
      <c r="DU38" s="684"/>
      <c r="DV38" s="685"/>
      <c r="DW38" s="688">
        <v>13.1</v>
      </c>
      <c r="DX38" s="717"/>
      <c r="DY38" s="717"/>
      <c r="DZ38" s="717"/>
      <c r="EA38" s="717"/>
      <c r="EB38" s="717"/>
      <c r="EC38" s="718"/>
    </row>
    <row r="39" spans="2:133" ht="11.25" customHeight="1">
      <c r="B39" s="680" t="s">
        <v>340</v>
      </c>
      <c r="C39" s="681"/>
      <c r="D39" s="681"/>
      <c r="E39" s="681"/>
      <c r="F39" s="681"/>
      <c r="G39" s="681"/>
      <c r="H39" s="681"/>
      <c r="I39" s="681"/>
      <c r="J39" s="681"/>
      <c r="K39" s="681"/>
      <c r="L39" s="681"/>
      <c r="M39" s="681"/>
      <c r="N39" s="681"/>
      <c r="O39" s="681"/>
      <c r="P39" s="681"/>
      <c r="Q39" s="682"/>
      <c r="R39" s="683">
        <v>4431800</v>
      </c>
      <c r="S39" s="684"/>
      <c r="T39" s="684"/>
      <c r="U39" s="684"/>
      <c r="V39" s="684"/>
      <c r="W39" s="684"/>
      <c r="X39" s="684"/>
      <c r="Y39" s="685"/>
      <c r="Z39" s="686">
        <v>12.3</v>
      </c>
      <c r="AA39" s="686"/>
      <c r="AB39" s="686"/>
      <c r="AC39" s="686"/>
      <c r="AD39" s="687" t="s">
        <v>179</v>
      </c>
      <c r="AE39" s="687"/>
      <c r="AF39" s="687"/>
      <c r="AG39" s="687"/>
      <c r="AH39" s="687"/>
      <c r="AI39" s="687"/>
      <c r="AJ39" s="687"/>
      <c r="AK39" s="687"/>
      <c r="AL39" s="688" t="s">
        <v>179</v>
      </c>
      <c r="AM39" s="689"/>
      <c r="AN39" s="689"/>
      <c r="AO39" s="690"/>
      <c r="AQ39" s="761" t="s">
        <v>341</v>
      </c>
      <c r="AR39" s="762"/>
      <c r="AS39" s="762"/>
      <c r="AT39" s="762"/>
      <c r="AU39" s="762"/>
      <c r="AV39" s="762"/>
      <c r="AW39" s="762"/>
      <c r="AX39" s="762"/>
      <c r="AY39" s="763"/>
      <c r="AZ39" s="683">
        <v>6615</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10899</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1482901</v>
      </c>
      <c r="CS39" s="719"/>
      <c r="CT39" s="719"/>
      <c r="CU39" s="719"/>
      <c r="CV39" s="719"/>
      <c r="CW39" s="719"/>
      <c r="CX39" s="719"/>
      <c r="CY39" s="720"/>
      <c r="CZ39" s="688">
        <v>4.2</v>
      </c>
      <c r="DA39" s="717"/>
      <c r="DB39" s="717"/>
      <c r="DC39" s="721"/>
      <c r="DD39" s="692">
        <v>1178605</v>
      </c>
      <c r="DE39" s="719"/>
      <c r="DF39" s="719"/>
      <c r="DG39" s="719"/>
      <c r="DH39" s="719"/>
      <c r="DI39" s="719"/>
      <c r="DJ39" s="719"/>
      <c r="DK39" s="720"/>
      <c r="DL39" s="692" t="s">
        <v>179</v>
      </c>
      <c r="DM39" s="719"/>
      <c r="DN39" s="719"/>
      <c r="DO39" s="719"/>
      <c r="DP39" s="719"/>
      <c r="DQ39" s="719"/>
      <c r="DR39" s="719"/>
      <c r="DS39" s="719"/>
      <c r="DT39" s="719"/>
      <c r="DU39" s="719"/>
      <c r="DV39" s="720"/>
      <c r="DW39" s="688" t="s">
        <v>179</v>
      </c>
      <c r="DX39" s="717"/>
      <c r="DY39" s="717"/>
      <c r="DZ39" s="717"/>
      <c r="EA39" s="717"/>
      <c r="EB39" s="717"/>
      <c r="EC39" s="718"/>
    </row>
    <row r="40" spans="2:133" ht="11.25" customHeight="1">
      <c r="B40" s="680" t="s">
        <v>344</v>
      </c>
      <c r="C40" s="681"/>
      <c r="D40" s="681"/>
      <c r="E40" s="681"/>
      <c r="F40" s="681"/>
      <c r="G40" s="681"/>
      <c r="H40" s="681"/>
      <c r="I40" s="681"/>
      <c r="J40" s="681"/>
      <c r="K40" s="681"/>
      <c r="L40" s="681"/>
      <c r="M40" s="681"/>
      <c r="N40" s="681"/>
      <c r="O40" s="681"/>
      <c r="P40" s="681"/>
      <c r="Q40" s="682"/>
      <c r="R40" s="683" t="s">
        <v>179</v>
      </c>
      <c r="S40" s="684"/>
      <c r="T40" s="684"/>
      <c r="U40" s="684"/>
      <c r="V40" s="684"/>
      <c r="W40" s="684"/>
      <c r="X40" s="684"/>
      <c r="Y40" s="685"/>
      <c r="Z40" s="686" t="s">
        <v>179</v>
      </c>
      <c r="AA40" s="686"/>
      <c r="AB40" s="686"/>
      <c r="AC40" s="686"/>
      <c r="AD40" s="687" t="s">
        <v>179</v>
      </c>
      <c r="AE40" s="687"/>
      <c r="AF40" s="687"/>
      <c r="AG40" s="687"/>
      <c r="AH40" s="687"/>
      <c r="AI40" s="687"/>
      <c r="AJ40" s="687"/>
      <c r="AK40" s="687"/>
      <c r="AL40" s="688" t="s">
        <v>235</v>
      </c>
      <c r="AM40" s="689"/>
      <c r="AN40" s="689"/>
      <c r="AO40" s="690"/>
      <c r="AQ40" s="761" t="s">
        <v>345</v>
      </c>
      <c r="AR40" s="762"/>
      <c r="AS40" s="762"/>
      <c r="AT40" s="762"/>
      <c r="AU40" s="762"/>
      <c r="AV40" s="762"/>
      <c r="AW40" s="762"/>
      <c r="AX40" s="762"/>
      <c r="AY40" s="763"/>
      <c r="AZ40" s="683" t="s">
        <v>138</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71</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141609</v>
      </c>
      <c r="CS40" s="684"/>
      <c r="CT40" s="684"/>
      <c r="CU40" s="684"/>
      <c r="CV40" s="684"/>
      <c r="CW40" s="684"/>
      <c r="CX40" s="684"/>
      <c r="CY40" s="685"/>
      <c r="CZ40" s="688">
        <v>0.4</v>
      </c>
      <c r="DA40" s="717"/>
      <c r="DB40" s="717"/>
      <c r="DC40" s="721"/>
      <c r="DD40" s="692">
        <v>80384</v>
      </c>
      <c r="DE40" s="684"/>
      <c r="DF40" s="684"/>
      <c r="DG40" s="684"/>
      <c r="DH40" s="684"/>
      <c r="DI40" s="684"/>
      <c r="DJ40" s="684"/>
      <c r="DK40" s="685"/>
      <c r="DL40" s="692">
        <v>80384</v>
      </c>
      <c r="DM40" s="684"/>
      <c r="DN40" s="684"/>
      <c r="DO40" s="684"/>
      <c r="DP40" s="684"/>
      <c r="DQ40" s="684"/>
      <c r="DR40" s="684"/>
      <c r="DS40" s="684"/>
      <c r="DT40" s="684"/>
      <c r="DU40" s="684"/>
      <c r="DV40" s="685"/>
      <c r="DW40" s="688">
        <v>0.5</v>
      </c>
      <c r="DX40" s="717"/>
      <c r="DY40" s="717"/>
      <c r="DZ40" s="717"/>
      <c r="EA40" s="717"/>
      <c r="EB40" s="717"/>
      <c r="EC40" s="718"/>
    </row>
    <row r="41" spans="2:133" ht="11.25" customHeight="1">
      <c r="B41" s="680" t="s">
        <v>349</v>
      </c>
      <c r="C41" s="681"/>
      <c r="D41" s="681"/>
      <c r="E41" s="681"/>
      <c r="F41" s="681"/>
      <c r="G41" s="681"/>
      <c r="H41" s="681"/>
      <c r="I41" s="681"/>
      <c r="J41" s="681"/>
      <c r="K41" s="681"/>
      <c r="L41" s="681"/>
      <c r="M41" s="681"/>
      <c r="N41" s="681"/>
      <c r="O41" s="681"/>
      <c r="P41" s="681"/>
      <c r="Q41" s="682"/>
      <c r="R41" s="683">
        <v>526900</v>
      </c>
      <c r="S41" s="684"/>
      <c r="T41" s="684"/>
      <c r="U41" s="684"/>
      <c r="V41" s="684"/>
      <c r="W41" s="684"/>
      <c r="X41" s="684"/>
      <c r="Y41" s="685"/>
      <c r="Z41" s="686">
        <v>1.5</v>
      </c>
      <c r="AA41" s="686"/>
      <c r="AB41" s="686"/>
      <c r="AC41" s="686"/>
      <c r="AD41" s="687" t="s">
        <v>235</v>
      </c>
      <c r="AE41" s="687"/>
      <c r="AF41" s="687"/>
      <c r="AG41" s="687"/>
      <c r="AH41" s="687"/>
      <c r="AI41" s="687"/>
      <c r="AJ41" s="687"/>
      <c r="AK41" s="687"/>
      <c r="AL41" s="688" t="s">
        <v>179</v>
      </c>
      <c r="AM41" s="689"/>
      <c r="AN41" s="689"/>
      <c r="AO41" s="690"/>
      <c r="AQ41" s="761" t="s">
        <v>350</v>
      </c>
      <c r="AR41" s="762"/>
      <c r="AS41" s="762"/>
      <c r="AT41" s="762"/>
      <c r="AU41" s="762"/>
      <c r="AV41" s="762"/>
      <c r="AW41" s="762"/>
      <c r="AX41" s="762"/>
      <c r="AY41" s="763"/>
      <c r="AZ41" s="683">
        <v>803206</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179</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179</v>
      </c>
      <c r="CS41" s="719"/>
      <c r="CT41" s="719"/>
      <c r="CU41" s="719"/>
      <c r="CV41" s="719"/>
      <c r="CW41" s="719"/>
      <c r="CX41" s="719"/>
      <c r="CY41" s="720"/>
      <c r="CZ41" s="688" t="s">
        <v>179</v>
      </c>
      <c r="DA41" s="717"/>
      <c r="DB41" s="717"/>
      <c r="DC41" s="721"/>
      <c r="DD41" s="692" t="s">
        <v>179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353</v>
      </c>
      <c r="C42" s="734"/>
      <c r="D42" s="734"/>
      <c r="E42" s="734"/>
      <c r="F42" s="734"/>
      <c r="G42" s="734"/>
      <c r="H42" s="734"/>
      <c r="I42" s="734"/>
      <c r="J42" s="734"/>
      <c r="K42" s="734"/>
      <c r="L42" s="734"/>
      <c r="M42" s="734"/>
      <c r="N42" s="734"/>
      <c r="O42" s="734"/>
      <c r="P42" s="734"/>
      <c r="Q42" s="735"/>
      <c r="R42" s="768">
        <v>36153979</v>
      </c>
      <c r="S42" s="769"/>
      <c r="T42" s="769"/>
      <c r="U42" s="769"/>
      <c r="V42" s="769"/>
      <c r="W42" s="769"/>
      <c r="X42" s="769"/>
      <c r="Y42" s="777"/>
      <c r="Z42" s="778">
        <v>100</v>
      </c>
      <c r="AA42" s="778"/>
      <c r="AB42" s="778"/>
      <c r="AC42" s="778"/>
      <c r="AD42" s="779">
        <v>16619723</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1588523</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327</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6390626</v>
      </c>
      <c r="CS42" s="684"/>
      <c r="CT42" s="684"/>
      <c r="CU42" s="684"/>
      <c r="CV42" s="684"/>
      <c r="CW42" s="684"/>
      <c r="CX42" s="684"/>
      <c r="CY42" s="685"/>
      <c r="CZ42" s="688">
        <v>18.100000000000001</v>
      </c>
      <c r="DA42" s="689"/>
      <c r="DB42" s="689"/>
      <c r="DC42" s="701"/>
      <c r="DD42" s="692">
        <v>207774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141352</v>
      </c>
      <c r="CS43" s="719"/>
      <c r="CT43" s="719"/>
      <c r="CU43" s="719"/>
      <c r="CV43" s="719"/>
      <c r="CW43" s="719"/>
      <c r="CX43" s="719"/>
      <c r="CY43" s="720"/>
      <c r="CZ43" s="688">
        <v>0.4</v>
      </c>
      <c r="DA43" s="717"/>
      <c r="DB43" s="717"/>
      <c r="DC43" s="721"/>
      <c r="DD43" s="692">
        <v>28756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305</v>
      </c>
      <c r="CE44" s="796"/>
      <c r="CF44" s="680" t="s">
        <v>358</v>
      </c>
      <c r="CG44" s="681"/>
      <c r="CH44" s="681"/>
      <c r="CI44" s="681"/>
      <c r="CJ44" s="681"/>
      <c r="CK44" s="681"/>
      <c r="CL44" s="681"/>
      <c r="CM44" s="681"/>
      <c r="CN44" s="681"/>
      <c r="CO44" s="681"/>
      <c r="CP44" s="681"/>
      <c r="CQ44" s="682"/>
      <c r="CR44" s="683">
        <v>6064459</v>
      </c>
      <c r="CS44" s="684"/>
      <c r="CT44" s="684"/>
      <c r="CU44" s="684"/>
      <c r="CV44" s="684"/>
      <c r="CW44" s="684"/>
      <c r="CX44" s="684"/>
      <c r="CY44" s="685"/>
      <c r="CZ44" s="688">
        <v>17.2</v>
      </c>
      <c r="DA44" s="689"/>
      <c r="DB44" s="689"/>
      <c r="DC44" s="701"/>
      <c r="DD44" s="692">
        <v>165706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359</v>
      </c>
      <c r="CG45" s="681"/>
      <c r="CH45" s="681"/>
      <c r="CI45" s="681"/>
      <c r="CJ45" s="681"/>
      <c r="CK45" s="681"/>
      <c r="CL45" s="681"/>
      <c r="CM45" s="681"/>
      <c r="CN45" s="681"/>
      <c r="CO45" s="681"/>
      <c r="CP45" s="681"/>
      <c r="CQ45" s="682"/>
      <c r="CR45" s="683">
        <v>4449625</v>
      </c>
      <c r="CS45" s="719"/>
      <c r="CT45" s="719"/>
      <c r="CU45" s="719"/>
      <c r="CV45" s="719"/>
      <c r="CW45" s="719"/>
      <c r="CX45" s="719"/>
      <c r="CY45" s="720"/>
      <c r="CZ45" s="688">
        <v>12.6</v>
      </c>
      <c r="DA45" s="717"/>
      <c r="DB45" s="717"/>
      <c r="DC45" s="721"/>
      <c r="DD45" s="692">
        <v>86708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1548785</v>
      </c>
      <c r="CS46" s="684"/>
      <c r="CT46" s="684"/>
      <c r="CU46" s="684"/>
      <c r="CV46" s="684"/>
      <c r="CW46" s="684"/>
      <c r="CX46" s="684"/>
      <c r="CY46" s="685"/>
      <c r="CZ46" s="688">
        <v>4.4000000000000004</v>
      </c>
      <c r="DA46" s="689"/>
      <c r="DB46" s="689"/>
      <c r="DC46" s="701"/>
      <c r="DD46" s="692">
        <v>71049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326167</v>
      </c>
      <c r="CS47" s="719"/>
      <c r="CT47" s="719"/>
      <c r="CU47" s="719"/>
      <c r="CV47" s="719"/>
      <c r="CW47" s="719"/>
      <c r="CX47" s="719"/>
      <c r="CY47" s="720"/>
      <c r="CZ47" s="688">
        <v>0.9</v>
      </c>
      <c r="DA47" s="717"/>
      <c r="DB47" s="717"/>
      <c r="DC47" s="721"/>
      <c r="DD47" s="692">
        <v>42068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364</v>
      </c>
      <c r="CD48" s="799"/>
      <c r="CE48" s="800"/>
      <c r="CF48" s="680" t="s">
        <v>365</v>
      </c>
      <c r="CG48" s="681"/>
      <c r="CH48" s="681"/>
      <c r="CI48" s="681"/>
      <c r="CJ48" s="681"/>
      <c r="CK48" s="681"/>
      <c r="CL48" s="681"/>
      <c r="CM48" s="681"/>
      <c r="CN48" s="681"/>
      <c r="CO48" s="681"/>
      <c r="CP48" s="681"/>
      <c r="CQ48" s="682"/>
      <c r="CR48" s="683" t="s">
        <v>235</v>
      </c>
      <c r="CS48" s="684"/>
      <c r="CT48" s="684"/>
      <c r="CU48" s="684"/>
      <c r="CV48" s="684"/>
      <c r="CW48" s="684"/>
      <c r="CX48" s="684"/>
      <c r="CY48" s="685"/>
      <c r="CZ48" s="688" t="s">
        <v>138</v>
      </c>
      <c r="DA48" s="689"/>
      <c r="DB48" s="689"/>
      <c r="DC48" s="701"/>
      <c r="DD48" s="692" t="s">
        <v>235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366</v>
      </c>
      <c r="CE49" s="734"/>
      <c r="CF49" s="734"/>
      <c r="CG49" s="734"/>
      <c r="CH49" s="734"/>
      <c r="CI49" s="734"/>
      <c r="CJ49" s="734"/>
      <c r="CK49" s="734"/>
      <c r="CL49" s="734"/>
      <c r="CM49" s="734"/>
      <c r="CN49" s="734"/>
      <c r="CO49" s="734"/>
      <c r="CP49" s="734"/>
      <c r="CQ49" s="735"/>
      <c r="CR49" s="768">
        <v>35337826</v>
      </c>
      <c r="CS49" s="754"/>
      <c r="CT49" s="754"/>
      <c r="CU49" s="754"/>
      <c r="CV49" s="754"/>
      <c r="CW49" s="754"/>
      <c r="CX49" s="754"/>
      <c r="CY49" s="785"/>
      <c r="CZ49" s="780">
        <v>100</v>
      </c>
      <c r="DA49" s="786"/>
      <c r="DB49" s="786"/>
      <c r="DC49" s="787"/>
      <c r="DD49" s="788">
        <v>19272976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s796pdqnXSwgEFWPU1Os8QR4+7UaQZitwIQA55VgXYkRPuCeL5vUV+LhdbkDdyMRKbXw1QX3PbbBgDnJ+nhHg==" saltValue="AOhgJmufEiKCmjr3YsOBU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389</v>
      </c>
      <c r="C7" s="816"/>
      <c r="D7" s="816"/>
      <c r="E7" s="816"/>
      <c r="F7" s="816"/>
      <c r="G7" s="816"/>
      <c r="H7" s="816"/>
      <c r="I7" s="816"/>
      <c r="J7" s="816"/>
      <c r="K7" s="816"/>
      <c r="L7" s="816"/>
      <c r="M7" s="816"/>
      <c r="N7" s="816"/>
      <c r="O7" s="816"/>
      <c r="P7" s="817"/>
      <c r="Q7" s="818">
        <v>36179</v>
      </c>
      <c r="R7" s="819"/>
      <c r="S7" s="819"/>
      <c r="T7" s="819"/>
      <c r="U7" s="819"/>
      <c r="V7" s="819">
        <v>35363</v>
      </c>
      <c r="W7" s="819"/>
      <c r="X7" s="819"/>
      <c r="Y7" s="819"/>
      <c r="Z7" s="819"/>
      <c r="AA7" s="819">
        <v>816</v>
      </c>
      <c r="AB7" s="819"/>
      <c r="AC7" s="819"/>
      <c r="AD7" s="819"/>
      <c r="AE7" s="820"/>
      <c r="AF7" s="821">
        <v>641</v>
      </c>
      <c r="AG7" s="822"/>
      <c r="AH7" s="822"/>
      <c r="AI7" s="822"/>
      <c r="AJ7" s="823"/>
      <c r="AK7" s="858">
        <v>1810</v>
      </c>
      <c r="AL7" s="859"/>
      <c r="AM7" s="859"/>
      <c r="AN7" s="859"/>
      <c r="AO7" s="859"/>
      <c r="AP7" s="859">
        <v>42934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639</v>
      </c>
      <c r="BS7" s="862" t="s">
        <v>594</v>
      </c>
      <c r="BT7" s="863"/>
      <c r="BU7" s="863"/>
      <c r="BV7" s="863"/>
      <c r="BW7" s="863"/>
      <c r="BX7" s="863"/>
      <c r="BY7" s="863"/>
      <c r="BZ7" s="863"/>
      <c r="CA7" s="863"/>
      <c r="CB7" s="863"/>
      <c r="CC7" s="863"/>
      <c r="CD7" s="863"/>
      <c r="CE7" s="863"/>
      <c r="CF7" s="863"/>
      <c r="CG7" s="864"/>
      <c r="CH7" s="855">
        <v>0</v>
      </c>
      <c r="CI7" s="856"/>
      <c r="CJ7" s="856"/>
      <c r="CK7" s="856"/>
      <c r="CL7" s="857"/>
      <c r="CM7" s="855">
        <v>420</v>
      </c>
      <c r="CN7" s="856"/>
      <c r="CO7" s="856"/>
      <c r="CP7" s="856"/>
      <c r="CQ7" s="857"/>
      <c r="CR7" s="855">
        <v>30</v>
      </c>
      <c r="CS7" s="856"/>
      <c r="CT7" s="856"/>
      <c r="CU7" s="856"/>
      <c r="CV7" s="857"/>
      <c r="CW7" s="855" t="s">
        <v>621</v>
      </c>
      <c r="CX7" s="856"/>
      <c r="CY7" s="856"/>
      <c r="CZ7" s="856"/>
      <c r="DA7" s="857"/>
      <c r="DB7" s="855" t="s">
        <v>604</v>
      </c>
      <c r="DC7" s="856"/>
      <c r="DD7" s="856"/>
      <c r="DE7" s="856"/>
      <c r="DF7" s="857"/>
      <c r="DG7" s="855" t="s">
        <v>604</v>
      </c>
      <c r="DH7" s="856"/>
      <c r="DI7" s="856"/>
      <c r="DJ7" s="856"/>
      <c r="DK7" s="857"/>
      <c r="DL7" s="855">
        <v>3692</v>
      </c>
      <c r="DM7" s="856"/>
      <c r="DN7" s="856"/>
      <c r="DO7" s="856"/>
      <c r="DP7" s="857"/>
      <c r="DQ7" s="855">
        <v>369</v>
      </c>
      <c r="DR7" s="856"/>
      <c r="DS7" s="856"/>
      <c r="DT7" s="856"/>
      <c r="DU7" s="857"/>
      <c r="DV7" s="836"/>
      <c r="DW7" s="837"/>
      <c r="DX7" s="837"/>
      <c r="DY7" s="837"/>
      <c r="DZ7" s="838"/>
      <c r="EA7" s="255"/>
    </row>
    <row r="8" spans="1:131" s="256" customFormat="1" ht="26.25" customHeight="1">
      <c r="A8" s="262">
        <v>2</v>
      </c>
      <c r="B8" s="839" t="s">
        <v>390</v>
      </c>
      <c r="C8" s="840"/>
      <c r="D8" s="840"/>
      <c r="E8" s="840"/>
      <c r="F8" s="840"/>
      <c r="G8" s="840"/>
      <c r="H8" s="840"/>
      <c r="I8" s="840"/>
      <c r="J8" s="840"/>
      <c r="K8" s="840"/>
      <c r="L8" s="840"/>
      <c r="M8" s="840"/>
      <c r="N8" s="840"/>
      <c r="O8" s="840"/>
      <c r="P8" s="841"/>
      <c r="Q8" s="842">
        <v>37</v>
      </c>
      <c r="R8" s="843"/>
      <c r="S8" s="843"/>
      <c r="T8" s="843"/>
      <c r="U8" s="843"/>
      <c r="V8" s="843">
        <v>17</v>
      </c>
      <c r="W8" s="843"/>
      <c r="X8" s="843"/>
      <c r="Y8" s="843"/>
      <c r="Z8" s="843"/>
      <c r="AA8" s="843">
        <v>20</v>
      </c>
      <c r="AB8" s="843"/>
      <c r="AC8" s="843"/>
      <c r="AD8" s="843"/>
      <c r="AE8" s="844"/>
      <c r="AF8" s="845">
        <v>20</v>
      </c>
      <c r="AG8" s="846"/>
      <c r="AH8" s="846"/>
      <c r="AI8" s="846"/>
      <c r="AJ8" s="847"/>
      <c r="AK8" s="848" t="s">
        <v>603</v>
      </c>
      <c r="AL8" s="849"/>
      <c r="AM8" s="849"/>
      <c r="AN8" s="849"/>
      <c r="AO8" s="849"/>
      <c r="AP8" s="849" t="s">
        <v>604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595</v>
      </c>
      <c r="BT8" s="853"/>
      <c r="BU8" s="853"/>
      <c r="BV8" s="853"/>
      <c r="BW8" s="853"/>
      <c r="BX8" s="853"/>
      <c r="BY8" s="853"/>
      <c r="BZ8" s="853"/>
      <c r="CA8" s="853"/>
      <c r="CB8" s="853"/>
      <c r="CC8" s="853"/>
      <c r="CD8" s="853"/>
      <c r="CE8" s="853"/>
      <c r="CF8" s="853"/>
      <c r="CG8" s="854"/>
      <c r="CH8" s="865">
        <v>2</v>
      </c>
      <c r="CI8" s="866"/>
      <c r="CJ8" s="866"/>
      <c r="CK8" s="866"/>
      <c r="CL8" s="867"/>
      <c r="CM8" s="865">
        <v>55</v>
      </c>
      <c r="CN8" s="866"/>
      <c r="CO8" s="866"/>
      <c r="CP8" s="866"/>
      <c r="CQ8" s="867"/>
      <c r="CR8" s="865">
        <v>30</v>
      </c>
      <c r="CS8" s="866"/>
      <c r="CT8" s="866"/>
      <c r="CU8" s="866"/>
      <c r="CV8" s="867"/>
      <c r="CW8" s="865" t="s">
        <v>604</v>
      </c>
      <c r="CX8" s="866"/>
      <c r="CY8" s="866"/>
      <c r="CZ8" s="866"/>
      <c r="DA8" s="867"/>
      <c r="DB8" s="865" t="s">
        <v>604</v>
      </c>
      <c r="DC8" s="866"/>
      <c r="DD8" s="866"/>
      <c r="DE8" s="866"/>
      <c r="DF8" s="867"/>
      <c r="DG8" s="865" t="s">
        <v>625</v>
      </c>
      <c r="DH8" s="866"/>
      <c r="DI8" s="866"/>
      <c r="DJ8" s="866"/>
      <c r="DK8" s="867"/>
      <c r="DL8" s="865" t="s">
        <v>626</v>
      </c>
      <c r="DM8" s="866"/>
      <c r="DN8" s="866"/>
      <c r="DO8" s="866"/>
      <c r="DP8" s="867"/>
      <c r="DQ8" s="865" t="s">
        <v>604</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596</v>
      </c>
      <c r="BT9" s="853"/>
      <c r="BU9" s="853"/>
      <c r="BV9" s="853"/>
      <c r="BW9" s="853"/>
      <c r="BX9" s="853"/>
      <c r="BY9" s="853"/>
      <c r="BZ9" s="853"/>
      <c r="CA9" s="853"/>
      <c r="CB9" s="853"/>
      <c r="CC9" s="853"/>
      <c r="CD9" s="853"/>
      <c r="CE9" s="853"/>
      <c r="CF9" s="853"/>
      <c r="CG9" s="854"/>
      <c r="CH9" s="865">
        <v>0</v>
      </c>
      <c r="CI9" s="866"/>
      <c r="CJ9" s="866"/>
      <c r="CK9" s="866"/>
      <c r="CL9" s="867"/>
      <c r="CM9" s="865">
        <v>5</v>
      </c>
      <c r="CN9" s="866"/>
      <c r="CO9" s="866"/>
      <c r="CP9" s="866"/>
      <c r="CQ9" s="867"/>
      <c r="CR9" s="865">
        <v>3</v>
      </c>
      <c r="CS9" s="866"/>
      <c r="CT9" s="866"/>
      <c r="CU9" s="866"/>
      <c r="CV9" s="867"/>
      <c r="CW9" s="865" t="s">
        <v>603</v>
      </c>
      <c r="CX9" s="866"/>
      <c r="CY9" s="866"/>
      <c r="CZ9" s="866"/>
      <c r="DA9" s="867"/>
      <c r="DB9" s="865" t="s">
        <v>624</v>
      </c>
      <c r="DC9" s="866"/>
      <c r="DD9" s="866"/>
      <c r="DE9" s="866"/>
      <c r="DF9" s="867"/>
      <c r="DG9" s="865" t="s">
        <v>604</v>
      </c>
      <c r="DH9" s="866"/>
      <c r="DI9" s="866"/>
      <c r="DJ9" s="866"/>
      <c r="DK9" s="867"/>
      <c r="DL9" s="865" t="s">
        <v>624</v>
      </c>
      <c r="DM9" s="866"/>
      <c r="DN9" s="866"/>
      <c r="DO9" s="866"/>
      <c r="DP9" s="867"/>
      <c r="DQ9" s="865" t="s">
        <v>624</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597</v>
      </c>
      <c r="BT10" s="853"/>
      <c r="BU10" s="853"/>
      <c r="BV10" s="853"/>
      <c r="BW10" s="853"/>
      <c r="BX10" s="853"/>
      <c r="BY10" s="853"/>
      <c r="BZ10" s="853"/>
      <c r="CA10" s="853"/>
      <c r="CB10" s="853"/>
      <c r="CC10" s="853"/>
      <c r="CD10" s="853"/>
      <c r="CE10" s="853"/>
      <c r="CF10" s="853"/>
      <c r="CG10" s="854"/>
      <c r="CH10" s="865">
        <v>0</v>
      </c>
      <c r="CI10" s="866"/>
      <c r="CJ10" s="866"/>
      <c r="CK10" s="866"/>
      <c r="CL10" s="867"/>
      <c r="CM10" s="865">
        <v>39</v>
      </c>
      <c r="CN10" s="866"/>
      <c r="CO10" s="866"/>
      <c r="CP10" s="866"/>
      <c r="CQ10" s="867"/>
      <c r="CR10" s="865">
        <v>4</v>
      </c>
      <c r="CS10" s="866"/>
      <c r="CT10" s="866"/>
      <c r="CU10" s="866"/>
      <c r="CV10" s="867"/>
      <c r="CW10" s="865" t="s">
        <v>604</v>
      </c>
      <c r="CX10" s="866"/>
      <c r="CY10" s="866"/>
      <c r="CZ10" s="866"/>
      <c r="DA10" s="867"/>
      <c r="DB10" s="865" t="s">
        <v>622</v>
      </c>
      <c r="DC10" s="866"/>
      <c r="DD10" s="866"/>
      <c r="DE10" s="866"/>
      <c r="DF10" s="867"/>
      <c r="DG10" s="865" t="s">
        <v>623</v>
      </c>
      <c r="DH10" s="866"/>
      <c r="DI10" s="866"/>
      <c r="DJ10" s="866"/>
      <c r="DK10" s="867"/>
      <c r="DL10" s="865" t="s">
        <v>603</v>
      </c>
      <c r="DM10" s="866"/>
      <c r="DN10" s="866"/>
      <c r="DO10" s="866"/>
      <c r="DP10" s="867"/>
      <c r="DQ10" s="865" t="s">
        <v>604</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598</v>
      </c>
      <c r="BT11" s="853"/>
      <c r="BU11" s="853"/>
      <c r="BV11" s="853"/>
      <c r="BW11" s="853"/>
      <c r="BX11" s="853"/>
      <c r="BY11" s="853"/>
      <c r="BZ11" s="853"/>
      <c r="CA11" s="853"/>
      <c r="CB11" s="853"/>
      <c r="CC11" s="853"/>
      <c r="CD11" s="853"/>
      <c r="CE11" s="853"/>
      <c r="CF11" s="853"/>
      <c r="CG11" s="854"/>
      <c r="CH11" s="865">
        <v>1</v>
      </c>
      <c r="CI11" s="866"/>
      <c r="CJ11" s="866"/>
      <c r="CK11" s="866"/>
      <c r="CL11" s="867"/>
      <c r="CM11" s="865">
        <v>15</v>
      </c>
      <c r="CN11" s="866"/>
      <c r="CO11" s="866"/>
      <c r="CP11" s="866"/>
      <c r="CQ11" s="867"/>
      <c r="CR11" s="865">
        <v>13</v>
      </c>
      <c r="CS11" s="866"/>
      <c r="CT11" s="866"/>
      <c r="CU11" s="866"/>
      <c r="CV11" s="867"/>
      <c r="CW11" s="865" t="s">
        <v>623</v>
      </c>
      <c r="CX11" s="866"/>
      <c r="CY11" s="866"/>
      <c r="CZ11" s="866"/>
      <c r="DA11" s="867"/>
      <c r="DB11" s="865" t="s">
        <v>603</v>
      </c>
      <c r="DC11" s="866"/>
      <c r="DD11" s="866"/>
      <c r="DE11" s="866"/>
      <c r="DF11" s="867"/>
      <c r="DG11" s="865" t="s">
        <v>623</v>
      </c>
      <c r="DH11" s="866"/>
      <c r="DI11" s="866"/>
      <c r="DJ11" s="866"/>
      <c r="DK11" s="867"/>
      <c r="DL11" s="865" t="s">
        <v>603</v>
      </c>
      <c r="DM11" s="866"/>
      <c r="DN11" s="866"/>
      <c r="DO11" s="866"/>
      <c r="DP11" s="867"/>
      <c r="DQ11" s="865" t="s">
        <v>623</v>
      </c>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599</v>
      </c>
      <c r="BT12" s="853"/>
      <c r="BU12" s="853"/>
      <c r="BV12" s="853"/>
      <c r="BW12" s="853"/>
      <c r="BX12" s="853"/>
      <c r="BY12" s="853"/>
      <c r="BZ12" s="853"/>
      <c r="CA12" s="853"/>
      <c r="CB12" s="853"/>
      <c r="CC12" s="853"/>
      <c r="CD12" s="853"/>
      <c r="CE12" s="853"/>
      <c r="CF12" s="853"/>
      <c r="CG12" s="854"/>
      <c r="CH12" s="865">
        <v>0</v>
      </c>
      <c r="CI12" s="866"/>
      <c r="CJ12" s="866"/>
      <c r="CK12" s="866"/>
      <c r="CL12" s="867"/>
      <c r="CM12" s="865">
        <v>35</v>
      </c>
      <c r="CN12" s="866"/>
      <c r="CO12" s="866"/>
      <c r="CP12" s="866"/>
      <c r="CQ12" s="867"/>
      <c r="CR12" s="865">
        <v>11</v>
      </c>
      <c r="CS12" s="866"/>
      <c r="CT12" s="866"/>
      <c r="CU12" s="866"/>
      <c r="CV12" s="867"/>
      <c r="CW12" s="865" t="s">
        <v>603</v>
      </c>
      <c r="CX12" s="866"/>
      <c r="CY12" s="866"/>
      <c r="CZ12" s="866"/>
      <c r="DA12" s="867"/>
      <c r="DB12" s="865" t="s">
        <v>623</v>
      </c>
      <c r="DC12" s="866"/>
      <c r="DD12" s="866"/>
      <c r="DE12" s="866"/>
      <c r="DF12" s="867"/>
      <c r="DG12" s="865" t="s">
        <v>623</v>
      </c>
      <c r="DH12" s="866"/>
      <c r="DI12" s="866"/>
      <c r="DJ12" s="866"/>
      <c r="DK12" s="867"/>
      <c r="DL12" s="865" t="s">
        <v>603</v>
      </c>
      <c r="DM12" s="866"/>
      <c r="DN12" s="866"/>
      <c r="DO12" s="866"/>
      <c r="DP12" s="867"/>
      <c r="DQ12" s="865" t="s">
        <v>603</v>
      </c>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600</v>
      </c>
      <c r="BT13" s="853"/>
      <c r="BU13" s="853"/>
      <c r="BV13" s="853"/>
      <c r="BW13" s="853"/>
      <c r="BX13" s="853"/>
      <c r="BY13" s="853"/>
      <c r="BZ13" s="853"/>
      <c r="CA13" s="853"/>
      <c r="CB13" s="853"/>
      <c r="CC13" s="853"/>
      <c r="CD13" s="853"/>
      <c r="CE13" s="853"/>
      <c r="CF13" s="853"/>
      <c r="CG13" s="854"/>
      <c r="CH13" s="865">
        <v>-16</v>
      </c>
      <c r="CI13" s="866"/>
      <c r="CJ13" s="866"/>
      <c r="CK13" s="866"/>
      <c r="CL13" s="867"/>
      <c r="CM13" s="865">
        <v>-13</v>
      </c>
      <c r="CN13" s="866"/>
      <c r="CO13" s="866"/>
      <c r="CP13" s="866"/>
      <c r="CQ13" s="867"/>
      <c r="CR13" s="865">
        <v>3</v>
      </c>
      <c r="CS13" s="866"/>
      <c r="CT13" s="866"/>
      <c r="CU13" s="866"/>
      <c r="CV13" s="867"/>
      <c r="CW13" s="865" t="s">
        <v>603</v>
      </c>
      <c r="CX13" s="866"/>
      <c r="CY13" s="866"/>
      <c r="CZ13" s="866"/>
      <c r="DA13" s="867"/>
      <c r="DB13" s="865" t="s">
        <v>603</v>
      </c>
      <c r="DC13" s="866"/>
      <c r="DD13" s="866"/>
      <c r="DE13" s="866"/>
      <c r="DF13" s="867"/>
      <c r="DG13" s="865" t="s">
        <v>603</v>
      </c>
      <c r="DH13" s="866"/>
      <c r="DI13" s="866"/>
      <c r="DJ13" s="866"/>
      <c r="DK13" s="867"/>
      <c r="DL13" s="865" t="s">
        <v>603</v>
      </c>
      <c r="DM13" s="866"/>
      <c r="DN13" s="866"/>
      <c r="DO13" s="866"/>
      <c r="DP13" s="867"/>
      <c r="DQ13" s="865" t="s">
        <v>603</v>
      </c>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601</v>
      </c>
      <c r="BT14" s="853"/>
      <c r="BU14" s="853"/>
      <c r="BV14" s="853"/>
      <c r="BW14" s="853"/>
      <c r="BX14" s="853"/>
      <c r="BY14" s="853"/>
      <c r="BZ14" s="853"/>
      <c r="CA14" s="853"/>
      <c r="CB14" s="853"/>
      <c r="CC14" s="853"/>
      <c r="CD14" s="853"/>
      <c r="CE14" s="853"/>
      <c r="CF14" s="853"/>
      <c r="CG14" s="854"/>
      <c r="CH14" s="865">
        <v>6</v>
      </c>
      <c r="CI14" s="866"/>
      <c r="CJ14" s="866"/>
      <c r="CK14" s="866"/>
      <c r="CL14" s="867"/>
      <c r="CM14" s="865">
        <v>195</v>
      </c>
      <c r="CN14" s="866"/>
      <c r="CO14" s="866"/>
      <c r="CP14" s="866"/>
      <c r="CQ14" s="867"/>
      <c r="CR14" s="865">
        <v>12</v>
      </c>
      <c r="CS14" s="866"/>
      <c r="CT14" s="866"/>
      <c r="CU14" s="866"/>
      <c r="CV14" s="867"/>
      <c r="CW14" s="865" t="s">
        <v>603</v>
      </c>
      <c r="CX14" s="866"/>
      <c r="CY14" s="866"/>
      <c r="CZ14" s="866"/>
      <c r="DA14" s="867"/>
      <c r="DB14" s="865" t="s">
        <v>603</v>
      </c>
      <c r="DC14" s="866"/>
      <c r="DD14" s="866"/>
      <c r="DE14" s="866"/>
      <c r="DF14" s="867"/>
      <c r="DG14" s="865" t="s">
        <v>603</v>
      </c>
      <c r="DH14" s="866"/>
      <c r="DI14" s="866"/>
      <c r="DJ14" s="866"/>
      <c r="DK14" s="867"/>
      <c r="DL14" s="865" t="s">
        <v>603</v>
      </c>
      <c r="DM14" s="866"/>
      <c r="DN14" s="866"/>
      <c r="DO14" s="866"/>
      <c r="DP14" s="867"/>
      <c r="DQ14" s="865" t="s">
        <v>623</v>
      </c>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602</v>
      </c>
      <c r="BT15" s="853"/>
      <c r="BU15" s="853"/>
      <c r="BV15" s="853"/>
      <c r="BW15" s="853"/>
      <c r="BX15" s="853"/>
      <c r="BY15" s="853"/>
      <c r="BZ15" s="853"/>
      <c r="CA15" s="853"/>
      <c r="CB15" s="853"/>
      <c r="CC15" s="853"/>
      <c r="CD15" s="853"/>
      <c r="CE15" s="853"/>
      <c r="CF15" s="853"/>
      <c r="CG15" s="854"/>
      <c r="CH15" s="865">
        <v>1</v>
      </c>
      <c r="CI15" s="866"/>
      <c r="CJ15" s="866"/>
      <c r="CK15" s="866"/>
      <c r="CL15" s="867"/>
      <c r="CM15" s="865">
        <v>9</v>
      </c>
      <c r="CN15" s="866"/>
      <c r="CO15" s="866"/>
      <c r="CP15" s="866"/>
      <c r="CQ15" s="867"/>
      <c r="CR15" s="865">
        <v>1</v>
      </c>
      <c r="CS15" s="866"/>
      <c r="CT15" s="866"/>
      <c r="CU15" s="866"/>
      <c r="CV15" s="867"/>
      <c r="CW15" s="865" t="s">
        <v>626</v>
      </c>
      <c r="CX15" s="866"/>
      <c r="CY15" s="866"/>
      <c r="CZ15" s="866"/>
      <c r="DA15" s="867"/>
      <c r="DB15" s="865" t="s">
        <v>608</v>
      </c>
      <c r="DC15" s="866"/>
      <c r="DD15" s="866"/>
      <c r="DE15" s="866"/>
      <c r="DF15" s="867"/>
      <c r="DG15" s="865" t="s">
        <v>603</v>
      </c>
      <c r="DH15" s="866"/>
      <c r="DI15" s="866"/>
      <c r="DJ15" s="866"/>
      <c r="DK15" s="867"/>
      <c r="DL15" s="865" t="s">
        <v>623</v>
      </c>
      <c r="DM15" s="866"/>
      <c r="DN15" s="866"/>
      <c r="DO15" s="866"/>
      <c r="DP15" s="867"/>
      <c r="DQ15" s="865" t="s">
        <v>603</v>
      </c>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392</v>
      </c>
      <c r="B23" s="874" t="s">
        <v>393</v>
      </c>
      <c r="C23" s="875"/>
      <c r="D23" s="875"/>
      <c r="E23" s="875"/>
      <c r="F23" s="875"/>
      <c r="G23" s="875"/>
      <c r="H23" s="875"/>
      <c r="I23" s="875"/>
      <c r="J23" s="875"/>
      <c r="K23" s="875"/>
      <c r="L23" s="875"/>
      <c r="M23" s="875"/>
      <c r="N23" s="875"/>
      <c r="O23" s="875"/>
      <c r="P23" s="876"/>
      <c r="Q23" s="877">
        <v>36216</v>
      </c>
      <c r="R23" s="878"/>
      <c r="S23" s="878"/>
      <c r="T23" s="878"/>
      <c r="U23" s="878"/>
      <c r="V23" s="878">
        <v>35380</v>
      </c>
      <c r="W23" s="878"/>
      <c r="X23" s="878"/>
      <c r="Y23" s="878"/>
      <c r="Z23" s="878"/>
      <c r="AA23" s="878">
        <v>836</v>
      </c>
      <c r="AB23" s="878"/>
      <c r="AC23" s="878"/>
      <c r="AD23" s="878"/>
      <c r="AE23" s="879"/>
      <c r="AF23" s="880">
        <v>660</v>
      </c>
      <c r="AG23" s="878"/>
      <c r="AH23" s="878"/>
      <c r="AI23" s="878"/>
      <c r="AJ23" s="881"/>
      <c r="AK23" s="882"/>
      <c r="AL23" s="883"/>
      <c r="AM23" s="883"/>
      <c r="AN23" s="883"/>
      <c r="AO23" s="883"/>
      <c r="AP23" s="878">
        <v>42934</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372</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405</v>
      </c>
      <c r="C28" s="816"/>
      <c r="D28" s="816"/>
      <c r="E28" s="816"/>
      <c r="F28" s="816"/>
      <c r="G28" s="816"/>
      <c r="H28" s="816"/>
      <c r="I28" s="816"/>
      <c r="J28" s="816"/>
      <c r="K28" s="816"/>
      <c r="L28" s="816"/>
      <c r="M28" s="816"/>
      <c r="N28" s="816"/>
      <c r="O28" s="816"/>
      <c r="P28" s="817"/>
      <c r="Q28" s="906">
        <v>5272</v>
      </c>
      <c r="R28" s="907"/>
      <c r="S28" s="907"/>
      <c r="T28" s="907"/>
      <c r="U28" s="907"/>
      <c r="V28" s="907">
        <v>5222</v>
      </c>
      <c r="W28" s="907"/>
      <c r="X28" s="907"/>
      <c r="Y28" s="907"/>
      <c r="Z28" s="907"/>
      <c r="AA28" s="907">
        <v>50</v>
      </c>
      <c r="AB28" s="907"/>
      <c r="AC28" s="907"/>
      <c r="AD28" s="907"/>
      <c r="AE28" s="908"/>
      <c r="AF28" s="909">
        <v>50</v>
      </c>
      <c r="AG28" s="907"/>
      <c r="AH28" s="907"/>
      <c r="AI28" s="907"/>
      <c r="AJ28" s="910"/>
      <c r="AK28" s="911">
        <v>767408</v>
      </c>
      <c r="AL28" s="902"/>
      <c r="AM28" s="902"/>
      <c r="AN28" s="902"/>
      <c r="AO28" s="902"/>
      <c r="AP28" s="902" t="s">
        <v>604</v>
      </c>
      <c r="AQ28" s="902"/>
      <c r="AR28" s="902"/>
      <c r="AS28" s="902"/>
      <c r="AT28" s="902"/>
      <c r="AU28" s="902" t="s">
        <v>604</v>
      </c>
      <c r="AV28" s="902"/>
      <c r="AW28" s="902"/>
      <c r="AX28" s="902"/>
      <c r="AY28" s="902"/>
      <c r="AZ28" s="903" t="s">
        <v>608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406</v>
      </c>
      <c r="C29" s="840"/>
      <c r="D29" s="840"/>
      <c r="E29" s="840"/>
      <c r="F29" s="840"/>
      <c r="G29" s="840"/>
      <c r="H29" s="840"/>
      <c r="I29" s="840"/>
      <c r="J29" s="840"/>
      <c r="K29" s="840"/>
      <c r="L29" s="840"/>
      <c r="M29" s="840"/>
      <c r="N29" s="840"/>
      <c r="O29" s="840"/>
      <c r="P29" s="841"/>
      <c r="Q29" s="842">
        <v>258</v>
      </c>
      <c r="R29" s="843"/>
      <c r="S29" s="843"/>
      <c r="T29" s="843"/>
      <c r="U29" s="843"/>
      <c r="V29" s="843">
        <v>258</v>
      </c>
      <c r="W29" s="843"/>
      <c r="X29" s="843"/>
      <c r="Y29" s="843"/>
      <c r="Z29" s="843"/>
      <c r="AA29" s="843">
        <v>0</v>
      </c>
      <c r="AB29" s="843"/>
      <c r="AC29" s="843"/>
      <c r="AD29" s="843"/>
      <c r="AE29" s="844"/>
      <c r="AF29" s="845">
        <v>0</v>
      </c>
      <c r="AG29" s="846"/>
      <c r="AH29" s="846"/>
      <c r="AI29" s="846"/>
      <c r="AJ29" s="847"/>
      <c r="AK29" s="914">
        <v>44</v>
      </c>
      <c r="AL29" s="915"/>
      <c r="AM29" s="915"/>
      <c r="AN29" s="915"/>
      <c r="AO29" s="915"/>
      <c r="AP29" s="915">
        <v>200</v>
      </c>
      <c r="AQ29" s="915"/>
      <c r="AR29" s="915"/>
      <c r="AS29" s="915"/>
      <c r="AT29" s="915"/>
      <c r="AU29" s="915">
        <v>30</v>
      </c>
      <c r="AV29" s="915"/>
      <c r="AW29" s="915"/>
      <c r="AX29" s="915"/>
      <c r="AY29" s="915"/>
      <c r="AZ29" s="916" t="s">
        <v>607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407</v>
      </c>
      <c r="C30" s="840"/>
      <c r="D30" s="840"/>
      <c r="E30" s="840"/>
      <c r="F30" s="840"/>
      <c r="G30" s="840"/>
      <c r="H30" s="840"/>
      <c r="I30" s="840"/>
      <c r="J30" s="840"/>
      <c r="K30" s="840"/>
      <c r="L30" s="840"/>
      <c r="M30" s="840"/>
      <c r="N30" s="840"/>
      <c r="O30" s="840"/>
      <c r="P30" s="841"/>
      <c r="Q30" s="842">
        <v>471</v>
      </c>
      <c r="R30" s="843"/>
      <c r="S30" s="843"/>
      <c r="T30" s="843"/>
      <c r="U30" s="843"/>
      <c r="V30" s="843">
        <v>470</v>
      </c>
      <c r="W30" s="843"/>
      <c r="X30" s="843"/>
      <c r="Y30" s="843"/>
      <c r="Z30" s="843"/>
      <c r="AA30" s="843">
        <v>1</v>
      </c>
      <c r="AB30" s="843"/>
      <c r="AC30" s="843"/>
      <c r="AD30" s="843"/>
      <c r="AE30" s="844"/>
      <c r="AF30" s="845">
        <v>1</v>
      </c>
      <c r="AG30" s="846"/>
      <c r="AH30" s="846"/>
      <c r="AI30" s="846"/>
      <c r="AJ30" s="847"/>
      <c r="AK30" s="914">
        <v>167</v>
      </c>
      <c r="AL30" s="915"/>
      <c r="AM30" s="915"/>
      <c r="AN30" s="915"/>
      <c r="AO30" s="915"/>
      <c r="AP30" s="915" t="s">
        <v>606</v>
      </c>
      <c r="AQ30" s="915"/>
      <c r="AR30" s="915"/>
      <c r="AS30" s="915"/>
      <c r="AT30" s="915"/>
      <c r="AU30" s="915" t="s">
        <v>604</v>
      </c>
      <c r="AV30" s="915"/>
      <c r="AW30" s="915"/>
      <c r="AX30" s="915"/>
      <c r="AY30" s="915"/>
      <c r="AZ30" s="916" t="s">
        <v>604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408</v>
      </c>
      <c r="C31" s="840"/>
      <c r="D31" s="840"/>
      <c r="E31" s="840"/>
      <c r="F31" s="840"/>
      <c r="G31" s="840"/>
      <c r="H31" s="840"/>
      <c r="I31" s="840"/>
      <c r="J31" s="840"/>
      <c r="K31" s="840"/>
      <c r="L31" s="840"/>
      <c r="M31" s="840"/>
      <c r="N31" s="840"/>
      <c r="O31" s="840"/>
      <c r="P31" s="841"/>
      <c r="Q31" s="842">
        <v>5012</v>
      </c>
      <c r="R31" s="843"/>
      <c r="S31" s="843"/>
      <c r="T31" s="843"/>
      <c r="U31" s="843"/>
      <c r="V31" s="843">
        <v>4921</v>
      </c>
      <c r="W31" s="843"/>
      <c r="X31" s="843"/>
      <c r="Y31" s="843"/>
      <c r="Z31" s="843"/>
      <c r="AA31" s="843">
        <v>91</v>
      </c>
      <c r="AB31" s="843"/>
      <c r="AC31" s="843"/>
      <c r="AD31" s="843"/>
      <c r="AE31" s="844"/>
      <c r="AF31" s="845">
        <v>91</v>
      </c>
      <c r="AG31" s="846"/>
      <c r="AH31" s="846"/>
      <c r="AI31" s="846"/>
      <c r="AJ31" s="847"/>
      <c r="AK31" s="914">
        <v>868</v>
      </c>
      <c r="AL31" s="915"/>
      <c r="AM31" s="915"/>
      <c r="AN31" s="915"/>
      <c r="AO31" s="915"/>
      <c r="AP31" s="915" t="s">
        <v>604</v>
      </c>
      <c r="AQ31" s="915"/>
      <c r="AR31" s="915"/>
      <c r="AS31" s="915"/>
      <c r="AT31" s="915"/>
      <c r="AU31" s="915" t="s">
        <v>607</v>
      </c>
      <c r="AV31" s="915"/>
      <c r="AW31" s="915"/>
      <c r="AX31" s="915"/>
      <c r="AY31" s="915"/>
      <c r="AZ31" s="916" t="s">
        <v>609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409</v>
      </c>
      <c r="C32" s="840"/>
      <c r="D32" s="840"/>
      <c r="E32" s="840"/>
      <c r="F32" s="840"/>
      <c r="G32" s="840"/>
      <c r="H32" s="840"/>
      <c r="I32" s="840"/>
      <c r="J32" s="840"/>
      <c r="K32" s="840"/>
      <c r="L32" s="840"/>
      <c r="M32" s="840"/>
      <c r="N32" s="840"/>
      <c r="O32" s="840"/>
      <c r="P32" s="841"/>
      <c r="Q32" s="842">
        <v>31</v>
      </c>
      <c r="R32" s="843"/>
      <c r="S32" s="843"/>
      <c r="T32" s="843"/>
      <c r="U32" s="843"/>
      <c r="V32" s="843">
        <v>31</v>
      </c>
      <c r="W32" s="843"/>
      <c r="X32" s="843"/>
      <c r="Y32" s="843"/>
      <c r="Z32" s="843"/>
      <c r="AA32" s="843">
        <v>0</v>
      </c>
      <c r="AB32" s="843"/>
      <c r="AC32" s="843"/>
      <c r="AD32" s="843"/>
      <c r="AE32" s="844"/>
      <c r="AF32" s="845">
        <v>0</v>
      </c>
      <c r="AG32" s="846"/>
      <c r="AH32" s="846"/>
      <c r="AI32" s="846"/>
      <c r="AJ32" s="847"/>
      <c r="AK32" s="914" t="s">
        <v>605</v>
      </c>
      <c r="AL32" s="915"/>
      <c r="AM32" s="915"/>
      <c r="AN32" s="915"/>
      <c r="AO32" s="915"/>
      <c r="AP32" s="915" t="s">
        <v>604</v>
      </c>
      <c r="AQ32" s="915"/>
      <c r="AR32" s="915"/>
      <c r="AS32" s="915"/>
      <c r="AT32" s="915"/>
      <c r="AU32" s="915" t="s">
        <v>607</v>
      </c>
      <c r="AV32" s="915"/>
      <c r="AW32" s="915"/>
      <c r="AX32" s="915"/>
      <c r="AY32" s="915"/>
      <c r="AZ32" s="916" t="s">
        <v>610</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410</v>
      </c>
      <c r="C33" s="840"/>
      <c r="D33" s="840"/>
      <c r="E33" s="840"/>
      <c r="F33" s="840"/>
      <c r="G33" s="840"/>
      <c r="H33" s="840"/>
      <c r="I33" s="840"/>
      <c r="J33" s="840"/>
      <c r="K33" s="840"/>
      <c r="L33" s="840"/>
      <c r="M33" s="840"/>
      <c r="N33" s="840"/>
      <c r="O33" s="840"/>
      <c r="P33" s="841"/>
      <c r="Q33" s="842">
        <v>5</v>
      </c>
      <c r="R33" s="843"/>
      <c r="S33" s="843"/>
      <c r="T33" s="843"/>
      <c r="U33" s="843"/>
      <c r="V33" s="843">
        <v>4</v>
      </c>
      <c r="W33" s="843"/>
      <c r="X33" s="843"/>
      <c r="Y33" s="843"/>
      <c r="Z33" s="843"/>
      <c r="AA33" s="843">
        <v>1</v>
      </c>
      <c r="AB33" s="843"/>
      <c r="AC33" s="843"/>
      <c r="AD33" s="843"/>
      <c r="AE33" s="844"/>
      <c r="AF33" s="845">
        <v>1</v>
      </c>
      <c r="AG33" s="846"/>
      <c r="AH33" s="846"/>
      <c r="AI33" s="846"/>
      <c r="AJ33" s="847"/>
      <c r="AK33" s="914" t="s">
        <v>604</v>
      </c>
      <c r="AL33" s="915"/>
      <c r="AM33" s="915"/>
      <c r="AN33" s="915"/>
      <c r="AO33" s="915"/>
      <c r="AP33" s="915" t="s">
        <v>603</v>
      </c>
      <c r="AQ33" s="915"/>
      <c r="AR33" s="915"/>
      <c r="AS33" s="915"/>
      <c r="AT33" s="915"/>
      <c r="AU33" s="915" t="s">
        <v>607</v>
      </c>
      <c r="AV33" s="915"/>
      <c r="AW33" s="915"/>
      <c r="AX33" s="915"/>
      <c r="AY33" s="915"/>
      <c r="AZ33" s="916" t="s">
        <v>604</v>
      </c>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411</v>
      </c>
      <c r="C34" s="840"/>
      <c r="D34" s="840"/>
      <c r="E34" s="840"/>
      <c r="F34" s="840"/>
      <c r="G34" s="840"/>
      <c r="H34" s="840"/>
      <c r="I34" s="840"/>
      <c r="J34" s="840"/>
      <c r="K34" s="840"/>
      <c r="L34" s="840"/>
      <c r="M34" s="840"/>
      <c r="N34" s="840"/>
      <c r="O34" s="840"/>
      <c r="P34" s="841"/>
      <c r="Q34" s="842">
        <v>1178</v>
      </c>
      <c r="R34" s="843"/>
      <c r="S34" s="843"/>
      <c r="T34" s="843"/>
      <c r="U34" s="843"/>
      <c r="V34" s="843">
        <v>1103</v>
      </c>
      <c r="W34" s="843"/>
      <c r="X34" s="843"/>
      <c r="Y34" s="843"/>
      <c r="Z34" s="843"/>
      <c r="AA34" s="843">
        <v>75</v>
      </c>
      <c r="AB34" s="843"/>
      <c r="AC34" s="843"/>
      <c r="AD34" s="843"/>
      <c r="AE34" s="844"/>
      <c r="AF34" s="845">
        <v>3001</v>
      </c>
      <c r="AG34" s="846"/>
      <c r="AH34" s="846"/>
      <c r="AI34" s="846"/>
      <c r="AJ34" s="847"/>
      <c r="AK34" s="914">
        <v>98</v>
      </c>
      <c r="AL34" s="915"/>
      <c r="AM34" s="915"/>
      <c r="AN34" s="915"/>
      <c r="AO34" s="915"/>
      <c r="AP34" s="915">
        <v>2866</v>
      </c>
      <c r="AQ34" s="915"/>
      <c r="AR34" s="915"/>
      <c r="AS34" s="915"/>
      <c r="AT34" s="915"/>
      <c r="AU34" s="915">
        <v>1880</v>
      </c>
      <c r="AV34" s="915"/>
      <c r="AW34" s="915"/>
      <c r="AX34" s="915"/>
      <c r="AY34" s="915"/>
      <c r="AZ34" s="916" t="s">
        <v>603</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413</v>
      </c>
      <c r="C35" s="840"/>
      <c r="D35" s="840"/>
      <c r="E35" s="840"/>
      <c r="F35" s="840"/>
      <c r="G35" s="840"/>
      <c r="H35" s="840"/>
      <c r="I35" s="840"/>
      <c r="J35" s="840"/>
      <c r="K35" s="840"/>
      <c r="L35" s="840"/>
      <c r="M35" s="840"/>
      <c r="N35" s="840"/>
      <c r="O35" s="840"/>
      <c r="P35" s="841"/>
      <c r="Q35" s="842">
        <v>2057</v>
      </c>
      <c r="R35" s="843"/>
      <c r="S35" s="843"/>
      <c r="T35" s="843"/>
      <c r="U35" s="843"/>
      <c r="V35" s="843">
        <v>1920</v>
      </c>
      <c r="W35" s="843"/>
      <c r="X35" s="843"/>
      <c r="Y35" s="843"/>
      <c r="Z35" s="843"/>
      <c r="AA35" s="843">
        <v>137</v>
      </c>
      <c r="AB35" s="843"/>
      <c r="AC35" s="843"/>
      <c r="AD35" s="843"/>
      <c r="AE35" s="844"/>
      <c r="AF35" s="845">
        <v>132</v>
      </c>
      <c r="AG35" s="846"/>
      <c r="AH35" s="846"/>
      <c r="AI35" s="846"/>
      <c r="AJ35" s="847"/>
      <c r="AK35" s="914">
        <v>699</v>
      </c>
      <c r="AL35" s="915"/>
      <c r="AM35" s="915"/>
      <c r="AN35" s="915"/>
      <c r="AO35" s="915"/>
      <c r="AP35" s="915">
        <v>8646</v>
      </c>
      <c r="AQ35" s="915"/>
      <c r="AR35" s="915"/>
      <c r="AS35" s="915"/>
      <c r="AT35" s="915"/>
      <c r="AU35" s="915">
        <v>5742</v>
      </c>
      <c r="AV35" s="915"/>
      <c r="AW35" s="915"/>
      <c r="AX35" s="915"/>
      <c r="AY35" s="915"/>
      <c r="AZ35" s="916" t="s">
        <v>611</v>
      </c>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415</v>
      </c>
      <c r="C36" s="840"/>
      <c r="D36" s="840"/>
      <c r="E36" s="840"/>
      <c r="F36" s="840"/>
      <c r="G36" s="840"/>
      <c r="H36" s="840"/>
      <c r="I36" s="840"/>
      <c r="J36" s="840"/>
      <c r="K36" s="840"/>
      <c r="L36" s="840"/>
      <c r="M36" s="840"/>
      <c r="N36" s="840"/>
      <c r="O36" s="840"/>
      <c r="P36" s="841"/>
      <c r="Q36" s="842">
        <v>297</v>
      </c>
      <c r="R36" s="843"/>
      <c r="S36" s="843"/>
      <c r="T36" s="843"/>
      <c r="U36" s="843"/>
      <c r="V36" s="843">
        <v>267</v>
      </c>
      <c r="W36" s="843"/>
      <c r="X36" s="843"/>
      <c r="Y36" s="843"/>
      <c r="Z36" s="843"/>
      <c r="AA36" s="843">
        <v>30</v>
      </c>
      <c r="AB36" s="843"/>
      <c r="AC36" s="843"/>
      <c r="AD36" s="843"/>
      <c r="AE36" s="844"/>
      <c r="AF36" s="845">
        <v>30</v>
      </c>
      <c r="AG36" s="846"/>
      <c r="AH36" s="846"/>
      <c r="AI36" s="846"/>
      <c r="AJ36" s="847"/>
      <c r="AK36" s="914">
        <v>168</v>
      </c>
      <c r="AL36" s="915"/>
      <c r="AM36" s="915"/>
      <c r="AN36" s="915"/>
      <c r="AO36" s="915"/>
      <c r="AP36" s="915">
        <v>1629</v>
      </c>
      <c r="AQ36" s="915"/>
      <c r="AR36" s="915"/>
      <c r="AS36" s="915"/>
      <c r="AT36" s="915"/>
      <c r="AU36" s="915">
        <v>1627</v>
      </c>
      <c r="AV36" s="915"/>
      <c r="AW36" s="915"/>
      <c r="AX36" s="915"/>
      <c r="AY36" s="915"/>
      <c r="AZ36" s="916" t="s">
        <v>610</v>
      </c>
      <c r="BA36" s="916"/>
      <c r="BB36" s="916"/>
      <c r="BC36" s="916"/>
      <c r="BD36" s="916"/>
      <c r="BE36" s="912" t="s">
        <v>414</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t="s">
        <v>416</v>
      </c>
      <c r="C37" s="840"/>
      <c r="D37" s="840"/>
      <c r="E37" s="840"/>
      <c r="F37" s="840"/>
      <c r="G37" s="840"/>
      <c r="H37" s="840"/>
      <c r="I37" s="840"/>
      <c r="J37" s="840"/>
      <c r="K37" s="840"/>
      <c r="L37" s="840"/>
      <c r="M37" s="840"/>
      <c r="N37" s="840"/>
      <c r="O37" s="840"/>
      <c r="P37" s="841"/>
      <c r="Q37" s="842">
        <v>9</v>
      </c>
      <c r="R37" s="843"/>
      <c r="S37" s="843"/>
      <c r="T37" s="843"/>
      <c r="U37" s="843"/>
      <c r="V37" s="843">
        <v>9</v>
      </c>
      <c r="W37" s="843"/>
      <c r="X37" s="843"/>
      <c r="Y37" s="843"/>
      <c r="Z37" s="843"/>
      <c r="AA37" s="843">
        <v>0</v>
      </c>
      <c r="AB37" s="843"/>
      <c r="AC37" s="843"/>
      <c r="AD37" s="843"/>
      <c r="AE37" s="844"/>
      <c r="AF37" s="845">
        <v>0</v>
      </c>
      <c r="AG37" s="846"/>
      <c r="AH37" s="846"/>
      <c r="AI37" s="846"/>
      <c r="AJ37" s="847"/>
      <c r="AK37" s="914">
        <v>7</v>
      </c>
      <c r="AL37" s="915"/>
      <c r="AM37" s="915"/>
      <c r="AN37" s="915"/>
      <c r="AO37" s="915"/>
      <c r="AP37" s="915">
        <v>1</v>
      </c>
      <c r="AQ37" s="915"/>
      <c r="AR37" s="915"/>
      <c r="AS37" s="915"/>
      <c r="AT37" s="915"/>
      <c r="AU37" s="915">
        <v>1</v>
      </c>
      <c r="AV37" s="915"/>
      <c r="AW37" s="915"/>
      <c r="AX37" s="915"/>
      <c r="AY37" s="915"/>
      <c r="AZ37" s="916" t="s">
        <v>604</v>
      </c>
      <c r="BA37" s="916"/>
      <c r="BB37" s="916"/>
      <c r="BC37" s="916"/>
      <c r="BD37" s="916"/>
      <c r="BE37" s="912" t="s">
        <v>417</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392</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3307</v>
      </c>
      <c r="AG63" s="926"/>
      <c r="AH63" s="926"/>
      <c r="AI63" s="926"/>
      <c r="AJ63" s="927"/>
      <c r="AK63" s="928"/>
      <c r="AL63" s="923"/>
      <c r="AM63" s="923"/>
      <c r="AN63" s="923"/>
      <c r="AO63" s="923"/>
      <c r="AP63" s="926">
        <v>13342</v>
      </c>
      <c r="AQ63" s="926"/>
      <c r="AR63" s="926"/>
      <c r="AS63" s="926"/>
      <c r="AT63" s="926"/>
      <c r="AU63" s="926">
        <v>8875</v>
      </c>
      <c r="AV63" s="926"/>
      <c r="AW63" s="926"/>
      <c r="AX63" s="926"/>
      <c r="AY63" s="926"/>
      <c r="AZ63" s="930"/>
      <c r="BA63" s="930"/>
      <c r="BB63" s="930"/>
      <c r="BC63" s="930"/>
      <c r="BD63" s="930"/>
      <c r="BE63" s="931"/>
      <c r="BF63" s="931"/>
      <c r="BG63" s="931"/>
      <c r="BH63" s="931"/>
      <c r="BI63" s="932"/>
      <c r="BJ63" s="933" t="s">
        <v>420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422</v>
      </c>
      <c r="B66" s="825"/>
      <c r="C66" s="825"/>
      <c r="D66" s="825"/>
      <c r="E66" s="825"/>
      <c r="F66" s="825"/>
      <c r="G66" s="825"/>
      <c r="H66" s="825"/>
      <c r="I66" s="825"/>
      <c r="J66" s="825"/>
      <c r="K66" s="825"/>
      <c r="L66" s="825"/>
      <c r="M66" s="825"/>
      <c r="N66" s="825"/>
      <c r="O66" s="825"/>
      <c r="P66" s="826"/>
      <c r="Q66" s="801" t="s">
        <v>423</v>
      </c>
      <c r="R66" s="802"/>
      <c r="S66" s="802"/>
      <c r="T66" s="802"/>
      <c r="U66" s="803"/>
      <c r="V66" s="801" t="s">
        <v>424</v>
      </c>
      <c r="W66" s="802"/>
      <c r="X66" s="802"/>
      <c r="Y66" s="802"/>
      <c r="Z66" s="803"/>
      <c r="AA66" s="801" t="s">
        <v>425</v>
      </c>
      <c r="AB66" s="802"/>
      <c r="AC66" s="802"/>
      <c r="AD66" s="802"/>
      <c r="AE66" s="803"/>
      <c r="AF66" s="936" t="s">
        <v>426</v>
      </c>
      <c r="AG66" s="897"/>
      <c r="AH66" s="897"/>
      <c r="AI66" s="897"/>
      <c r="AJ66" s="937"/>
      <c r="AK66" s="801" t="s">
        <v>427</v>
      </c>
      <c r="AL66" s="825"/>
      <c r="AM66" s="825"/>
      <c r="AN66" s="825"/>
      <c r="AO66" s="826"/>
      <c r="AP66" s="801" t="s">
        <v>428</v>
      </c>
      <c r="AQ66" s="802"/>
      <c r="AR66" s="802"/>
      <c r="AS66" s="802"/>
      <c r="AT66" s="803"/>
      <c r="AU66" s="801" t="s">
        <v>429</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612</v>
      </c>
      <c r="C68" s="954"/>
      <c r="D68" s="954"/>
      <c r="E68" s="954"/>
      <c r="F68" s="954"/>
      <c r="G68" s="954"/>
      <c r="H68" s="954"/>
      <c r="I68" s="954"/>
      <c r="J68" s="954"/>
      <c r="K68" s="954"/>
      <c r="L68" s="954"/>
      <c r="M68" s="954"/>
      <c r="N68" s="954"/>
      <c r="O68" s="954"/>
      <c r="P68" s="955"/>
      <c r="Q68" s="956">
        <v>13074</v>
      </c>
      <c r="R68" s="950"/>
      <c r="S68" s="950"/>
      <c r="T68" s="950"/>
      <c r="U68" s="950"/>
      <c r="V68" s="950">
        <v>12698</v>
      </c>
      <c r="W68" s="950"/>
      <c r="X68" s="950"/>
      <c r="Y68" s="950"/>
      <c r="Z68" s="950"/>
      <c r="AA68" s="950">
        <f t="shared" ref="AA68:AA76" si="0">Q68-V68</f>
        <v>376</v>
      </c>
      <c r="AB68" s="950"/>
      <c r="AC68" s="950"/>
      <c r="AD68" s="950"/>
      <c r="AE68" s="950"/>
      <c r="AF68" s="950">
        <v>376</v>
      </c>
      <c r="AG68" s="950"/>
      <c r="AH68" s="950"/>
      <c r="AI68" s="950"/>
      <c r="AJ68" s="950"/>
      <c r="AK68" s="950">
        <v>251</v>
      </c>
      <c r="AL68" s="950"/>
      <c r="AM68" s="950"/>
      <c r="AN68" s="950"/>
      <c r="AO68" s="950"/>
      <c r="AP68" s="950" t="s">
        <v>632</v>
      </c>
      <c r="AQ68" s="950"/>
      <c r="AR68" s="950"/>
      <c r="AS68" s="950"/>
      <c r="AT68" s="950"/>
      <c r="AU68" s="950" t="s">
        <v>633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613</v>
      </c>
      <c r="C69" s="958"/>
      <c r="D69" s="958"/>
      <c r="E69" s="958"/>
      <c r="F69" s="958"/>
      <c r="G69" s="958"/>
      <c r="H69" s="958"/>
      <c r="I69" s="958"/>
      <c r="J69" s="958"/>
      <c r="K69" s="958"/>
      <c r="L69" s="958"/>
      <c r="M69" s="958"/>
      <c r="N69" s="958"/>
      <c r="O69" s="958"/>
      <c r="P69" s="959"/>
      <c r="Q69" s="960">
        <v>450</v>
      </c>
      <c r="R69" s="915"/>
      <c r="S69" s="915"/>
      <c r="T69" s="915"/>
      <c r="U69" s="915"/>
      <c r="V69" s="915">
        <v>426</v>
      </c>
      <c r="W69" s="915"/>
      <c r="X69" s="915"/>
      <c r="Y69" s="915"/>
      <c r="Z69" s="915"/>
      <c r="AA69" s="961">
        <f t="shared" si="0"/>
        <v>24</v>
      </c>
      <c r="AB69" s="962"/>
      <c r="AC69" s="962"/>
      <c r="AD69" s="962"/>
      <c r="AE69" s="914"/>
      <c r="AF69" s="915">
        <v>24</v>
      </c>
      <c r="AG69" s="915"/>
      <c r="AH69" s="915"/>
      <c r="AI69" s="915"/>
      <c r="AJ69" s="915"/>
      <c r="AK69" s="915">
        <v>16</v>
      </c>
      <c r="AL69" s="915"/>
      <c r="AM69" s="915"/>
      <c r="AN69" s="915"/>
      <c r="AO69" s="915"/>
      <c r="AP69" s="915" t="s">
        <v>632</v>
      </c>
      <c r="AQ69" s="915"/>
      <c r="AR69" s="915"/>
      <c r="AS69" s="915"/>
      <c r="AT69" s="915"/>
      <c r="AU69" s="915" t="s">
        <v>635</v>
      </c>
      <c r="AV69" s="915"/>
      <c r="AW69" s="915"/>
      <c r="AX69" s="915"/>
      <c r="AY69" s="915"/>
      <c r="AZ69" s="963"/>
      <c r="BA69" s="963"/>
      <c r="BB69" s="963"/>
      <c r="BC69" s="963"/>
      <c r="BD69" s="964"/>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614</v>
      </c>
      <c r="C70" s="958"/>
      <c r="D70" s="958"/>
      <c r="E70" s="958"/>
      <c r="F70" s="958"/>
      <c r="G70" s="958"/>
      <c r="H70" s="958"/>
      <c r="I70" s="958"/>
      <c r="J70" s="958"/>
      <c r="K70" s="958"/>
      <c r="L70" s="958"/>
      <c r="M70" s="958"/>
      <c r="N70" s="958"/>
      <c r="O70" s="958"/>
      <c r="P70" s="959"/>
      <c r="Q70" s="960">
        <v>55</v>
      </c>
      <c r="R70" s="915"/>
      <c r="S70" s="915"/>
      <c r="T70" s="915"/>
      <c r="U70" s="915"/>
      <c r="V70" s="915">
        <v>52</v>
      </c>
      <c r="W70" s="915"/>
      <c r="X70" s="915"/>
      <c r="Y70" s="915"/>
      <c r="Z70" s="915"/>
      <c r="AA70" s="961">
        <f t="shared" si="0"/>
        <v>3</v>
      </c>
      <c r="AB70" s="962"/>
      <c r="AC70" s="962"/>
      <c r="AD70" s="962"/>
      <c r="AE70" s="914"/>
      <c r="AF70" s="915">
        <v>3</v>
      </c>
      <c r="AG70" s="915"/>
      <c r="AH70" s="915"/>
      <c r="AI70" s="915"/>
      <c r="AJ70" s="915"/>
      <c r="AK70" s="915">
        <v>0</v>
      </c>
      <c r="AL70" s="915"/>
      <c r="AM70" s="915"/>
      <c r="AN70" s="915"/>
      <c r="AO70" s="915"/>
      <c r="AP70" s="915" t="s">
        <v>634</v>
      </c>
      <c r="AQ70" s="915"/>
      <c r="AR70" s="915"/>
      <c r="AS70" s="915"/>
      <c r="AT70" s="915"/>
      <c r="AU70" s="915" t="s">
        <v>635</v>
      </c>
      <c r="AV70" s="915"/>
      <c r="AW70" s="915"/>
      <c r="AX70" s="915"/>
      <c r="AY70" s="915"/>
      <c r="AZ70" s="963"/>
      <c r="BA70" s="963"/>
      <c r="BB70" s="963"/>
      <c r="BC70" s="963"/>
      <c r="BD70" s="964"/>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615</v>
      </c>
      <c r="C71" s="958"/>
      <c r="D71" s="958"/>
      <c r="E71" s="958"/>
      <c r="F71" s="958"/>
      <c r="G71" s="958"/>
      <c r="H71" s="958"/>
      <c r="I71" s="958"/>
      <c r="J71" s="958"/>
      <c r="K71" s="958"/>
      <c r="L71" s="958"/>
      <c r="M71" s="958"/>
      <c r="N71" s="958"/>
      <c r="O71" s="958"/>
      <c r="P71" s="959"/>
      <c r="Q71" s="960">
        <v>1069</v>
      </c>
      <c r="R71" s="915"/>
      <c r="S71" s="915"/>
      <c r="T71" s="915"/>
      <c r="U71" s="915"/>
      <c r="V71" s="915">
        <v>1064</v>
      </c>
      <c r="W71" s="915"/>
      <c r="X71" s="915"/>
      <c r="Y71" s="915"/>
      <c r="Z71" s="915"/>
      <c r="AA71" s="961">
        <f t="shared" si="0"/>
        <v>5</v>
      </c>
      <c r="AB71" s="962"/>
      <c r="AC71" s="962"/>
      <c r="AD71" s="962"/>
      <c r="AE71" s="914"/>
      <c r="AF71" s="915">
        <v>5</v>
      </c>
      <c r="AG71" s="915"/>
      <c r="AH71" s="915"/>
      <c r="AI71" s="915"/>
      <c r="AJ71" s="915"/>
      <c r="AK71" s="915">
        <v>0</v>
      </c>
      <c r="AL71" s="915"/>
      <c r="AM71" s="915"/>
      <c r="AN71" s="915"/>
      <c r="AO71" s="915"/>
      <c r="AP71" s="915" t="s">
        <v>632</v>
      </c>
      <c r="AQ71" s="915"/>
      <c r="AR71" s="915"/>
      <c r="AS71" s="915"/>
      <c r="AT71" s="915"/>
      <c r="AU71" s="915" t="s">
        <v>636</v>
      </c>
      <c r="AV71" s="915"/>
      <c r="AW71" s="915"/>
      <c r="AX71" s="915"/>
      <c r="AY71" s="915"/>
      <c r="AZ71" s="963"/>
      <c r="BA71" s="963"/>
      <c r="BB71" s="963"/>
      <c r="BC71" s="963"/>
      <c r="BD71" s="964"/>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616</v>
      </c>
      <c r="C72" s="958"/>
      <c r="D72" s="958"/>
      <c r="E72" s="958"/>
      <c r="F72" s="958"/>
      <c r="G72" s="958"/>
      <c r="H72" s="958"/>
      <c r="I72" s="958"/>
      <c r="J72" s="958"/>
      <c r="K72" s="958"/>
      <c r="L72" s="958"/>
      <c r="M72" s="958"/>
      <c r="N72" s="958"/>
      <c r="O72" s="958"/>
      <c r="P72" s="959"/>
      <c r="Q72" s="960">
        <v>287396</v>
      </c>
      <c r="R72" s="915"/>
      <c r="S72" s="915"/>
      <c r="T72" s="915"/>
      <c r="U72" s="915"/>
      <c r="V72" s="915">
        <v>279979</v>
      </c>
      <c r="W72" s="915"/>
      <c r="X72" s="915"/>
      <c r="Y72" s="915"/>
      <c r="Z72" s="915"/>
      <c r="AA72" s="961">
        <f t="shared" si="0"/>
        <v>7417</v>
      </c>
      <c r="AB72" s="962"/>
      <c r="AC72" s="962"/>
      <c r="AD72" s="962"/>
      <c r="AE72" s="914"/>
      <c r="AF72" s="915">
        <v>7417</v>
      </c>
      <c r="AG72" s="915"/>
      <c r="AH72" s="915"/>
      <c r="AI72" s="915"/>
      <c r="AJ72" s="915"/>
      <c r="AK72" s="915">
        <v>982</v>
      </c>
      <c r="AL72" s="915"/>
      <c r="AM72" s="915"/>
      <c r="AN72" s="915"/>
      <c r="AO72" s="915"/>
      <c r="AP72" s="915" t="s">
        <v>632</v>
      </c>
      <c r="AQ72" s="915"/>
      <c r="AR72" s="915"/>
      <c r="AS72" s="915"/>
      <c r="AT72" s="915"/>
      <c r="AU72" s="915" t="s">
        <v>635</v>
      </c>
      <c r="AV72" s="915"/>
      <c r="AW72" s="915"/>
      <c r="AX72" s="915"/>
      <c r="AY72" s="915"/>
      <c r="AZ72" s="963"/>
      <c r="BA72" s="963"/>
      <c r="BB72" s="963"/>
      <c r="BC72" s="963"/>
      <c r="BD72" s="964"/>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619</v>
      </c>
      <c r="C73" s="958"/>
      <c r="D73" s="958"/>
      <c r="E73" s="958"/>
      <c r="F73" s="958"/>
      <c r="G73" s="958"/>
      <c r="H73" s="958"/>
      <c r="I73" s="958"/>
      <c r="J73" s="958"/>
      <c r="K73" s="958"/>
      <c r="L73" s="958"/>
      <c r="M73" s="958"/>
      <c r="N73" s="958"/>
      <c r="O73" s="958"/>
      <c r="P73" s="959"/>
      <c r="Q73" s="960">
        <v>840</v>
      </c>
      <c r="R73" s="915"/>
      <c r="S73" s="915"/>
      <c r="T73" s="915"/>
      <c r="U73" s="915"/>
      <c r="V73" s="915">
        <v>801</v>
      </c>
      <c r="W73" s="915"/>
      <c r="X73" s="915"/>
      <c r="Y73" s="915"/>
      <c r="Z73" s="915"/>
      <c r="AA73" s="961">
        <f t="shared" si="0"/>
        <v>39</v>
      </c>
      <c r="AB73" s="962"/>
      <c r="AC73" s="962"/>
      <c r="AD73" s="962"/>
      <c r="AE73" s="914"/>
      <c r="AF73" s="915">
        <v>39</v>
      </c>
      <c r="AG73" s="915"/>
      <c r="AH73" s="915"/>
      <c r="AI73" s="915"/>
      <c r="AJ73" s="915"/>
      <c r="AK73" s="915">
        <v>0</v>
      </c>
      <c r="AL73" s="915"/>
      <c r="AM73" s="915"/>
      <c r="AN73" s="915"/>
      <c r="AO73" s="915"/>
      <c r="AP73" s="915">
        <v>240</v>
      </c>
      <c r="AQ73" s="915"/>
      <c r="AR73" s="915"/>
      <c r="AS73" s="915"/>
      <c r="AT73" s="915"/>
      <c r="AU73" s="915">
        <v>168</v>
      </c>
      <c r="AV73" s="915"/>
      <c r="AW73" s="915"/>
      <c r="AX73" s="915"/>
      <c r="AY73" s="915"/>
      <c r="AZ73" s="963"/>
      <c r="BA73" s="963"/>
      <c r="BB73" s="963"/>
      <c r="BC73" s="963"/>
      <c r="BD73" s="964"/>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620</v>
      </c>
      <c r="C74" s="958"/>
      <c r="D74" s="958"/>
      <c r="E74" s="958"/>
      <c r="F74" s="958"/>
      <c r="G74" s="958"/>
      <c r="H74" s="958"/>
      <c r="I74" s="958"/>
      <c r="J74" s="958"/>
      <c r="K74" s="958"/>
      <c r="L74" s="958"/>
      <c r="M74" s="958"/>
      <c r="N74" s="958"/>
      <c r="O74" s="958"/>
      <c r="P74" s="959"/>
      <c r="Q74" s="960">
        <v>17</v>
      </c>
      <c r="R74" s="915"/>
      <c r="S74" s="915"/>
      <c r="T74" s="915"/>
      <c r="U74" s="915"/>
      <c r="V74" s="915">
        <v>17</v>
      </c>
      <c r="W74" s="915"/>
      <c r="X74" s="915"/>
      <c r="Y74" s="915"/>
      <c r="Z74" s="915"/>
      <c r="AA74" s="961">
        <f t="shared" si="0"/>
        <v>0</v>
      </c>
      <c r="AB74" s="962"/>
      <c r="AC74" s="962"/>
      <c r="AD74" s="962"/>
      <c r="AE74" s="914"/>
      <c r="AF74" s="915">
        <v>0</v>
      </c>
      <c r="AG74" s="915"/>
      <c r="AH74" s="915"/>
      <c r="AI74" s="915"/>
      <c r="AJ74" s="915"/>
      <c r="AK74" s="915">
        <v>0</v>
      </c>
      <c r="AL74" s="915"/>
      <c r="AM74" s="915"/>
      <c r="AN74" s="915"/>
      <c r="AO74" s="915"/>
      <c r="AP74" s="915" t="s">
        <v>637</v>
      </c>
      <c r="AQ74" s="915"/>
      <c r="AR74" s="915"/>
      <c r="AS74" s="915"/>
      <c r="AT74" s="915"/>
      <c r="AU74" s="915" t="s">
        <v>637</v>
      </c>
      <c r="AV74" s="915"/>
      <c r="AW74" s="915"/>
      <c r="AX74" s="915"/>
      <c r="AY74" s="915"/>
      <c r="AZ74" s="963"/>
      <c r="BA74" s="963"/>
      <c r="BB74" s="963"/>
      <c r="BC74" s="963"/>
      <c r="BD74" s="964"/>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618</v>
      </c>
      <c r="C75" s="958"/>
      <c r="D75" s="958"/>
      <c r="E75" s="958"/>
      <c r="F75" s="958"/>
      <c r="G75" s="958"/>
      <c r="H75" s="958"/>
      <c r="I75" s="958"/>
      <c r="J75" s="958"/>
      <c r="K75" s="958"/>
      <c r="L75" s="958"/>
      <c r="M75" s="958"/>
      <c r="N75" s="958"/>
      <c r="O75" s="958"/>
      <c r="P75" s="959"/>
      <c r="Q75" s="965">
        <v>1376</v>
      </c>
      <c r="R75" s="962"/>
      <c r="S75" s="962"/>
      <c r="T75" s="962"/>
      <c r="U75" s="914"/>
      <c r="V75" s="961">
        <v>1351</v>
      </c>
      <c r="W75" s="962"/>
      <c r="X75" s="962"/>
      <c r="Y75" s="962"/>
      <c r="Z75" s="914"/>
      <c r="AA75" s="961">
        <f t="shared" si="0"/>
        <v>25</v>
      </c>
      <c r="AB75" s="962"/>
      <c r="AC75" s="962"/>
      <c r="AD75" s="962"/>
      <c r="AE75" s="914"/>
      <c r="AF75" s="961">
        <v>15</v>
      </c>
      <c r="AG75" s="962"/>
      <c r="AH75" s="962"/>
      <c r="AI75" s="962"/>
      <c r="AJ75" s="914"/>
      <c r="AK75" s="961">
        <v>4</v>
      </c>
      <c r="AL75" s="962"/>
      <c r="AM75" s="962"/>
      <c r="AN75" s="962"/>
      <c r="AO75" s="914"/>
      <c r="AP75" s="961" t="s">
        <v>634</v>
      </c>
      <c r="AQ75" s="962"/>
      <c r="AR75" s="962"/>
      <c r="AS75" s="962"/>
      <c r="AT75" s="914"/>
      <c r="AU75" s="961" t="s">
        <v>636</v>
      </c>
      <c r="AV75" s="962"/>
      <c r="AW75" s="962"/>
      <c r="AX75" s="962"/>
      <c r="AY75" s="914"/>
      <c r="AZ75" s="963"/>
      <c r="BA75" s="963"/>
      <c r="BB75" s="963"/>
      <c r="BC75" s="963"/>
      <c r="BD75" s="964"/>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617</v>
      </c>
      <c r="C76" s="958"/>
      <c r="D76" s="958"/>
      <c r="E76" s="958"/>
      <c r="F76" s="958"/>
      <c r="G76" s="958"/>
      <c r="H76" s="958"/>
      <c r="I76" s="958"/>
      <c r="J76" s="958"/>
      <c r="K76" s="958"/>
      <c r="L76" s="958"/>
      <c r="M76" s="958"/>
      <c r="N76" s="958"/>
      <c r="O76" s="958"/>
      <c r="P76" s="959"/>
      <c r="Q76" s="965">
        <v>279</v>
      </c>
      <c r="R76" s="962"/>
      <c r="S76" s="962"/>
      <c r="T76" s="962"/>
      <c r="U76" s="914"/>
      <c r="V76" s="961">
        <v>248</v>
      </c>
      <c r="W76" s="962"/>
      <c r="X76" s="962"/>
      <c r="Y76" s="962"/>
      <c r="Z76" s="914"/>
      <c r="AA76" s="961">
        <f t="shared" si="0"/>
        <v>31</v>
      </c>
      <c r="AB76" s="962"/>
      <c r="AC76" s="962"/>
      <c r="AD76" s="962"/>
      <c r="AE76" s="914"/>
      <c r="AF76" s="961">
        <v>-25</v>
      </c>
      <c r="AG76" s="962"/>
      <c r="AH76" s="962"/>
      <c r="AI76" s="962"/>
      <c r="AJ76" s="914"/>
      <c r="AK76" s="961">
        <v>59</v>
      </c>
      <c r="AL76" s="962"/>
      <c r="AM76" s="962"/>
      <c r="AN76" s="962"/>
      <c r="AO76" s="914"/>
      <c r="AP76" s="961" t="s">
        <v>632</v>
      </c>
      <c r="AQ76" s="962"/>
      <c r="AR76" s="962"/>
      <c r="AS76" s="962"/>
      <c r="AT76" s="914"/>
      <c r="AU76" s="961" t="s">
        <v>632</v>
      </c>
      <c r="AV76" s="962"/>
      <c r="AW76" s="962"/>
      <c r="AX76" s="962"/>
      <c r="AY76" s="914"/>
      <c r="AZ76" s="963"/>
      <c r="BA76" s="963"/>
      <c r="BB76" s="963"/>
      <c r="BC76" s="963"/>
      <c r="BD76" s="964"/>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5"/>
      <c r="R77" s="962"/>
      <c r="S77" s="962"/>
      <c r="T77" s="962"/>
      <c r="U77" s="914"/>
      <c r="V77" s="961"/>
      <c r="W77" s="962"/>
      <c r="X77" s="962"/>
      <c r="Y77" s="962"/>
      <c r="Z77" s="914"/>
      <c r="AA77" s="961"/>
      <c r="AB77" s="962"/>
      <c r="AC77" s="962"/>
      <c r="AD77" s="962"/>
      <c r="AE77" s="914"/>
      <c r="AF77" s="961"/>
      <c r="AG77" s="962"/>
      <c r="AH77" s="962"/>
      <c r="AI77" s="962"/>
      <c r="AJ77" s="914"/>
      <c r="AK77" s="961"/>
      <c r="AL77" s="962"/>
      <c r="AM77" s="962"/>
      <c r="AN77" s="962"/>
      <c r="AO77" s="914"/>
      <c r="AP77" s="961"/>
      <c r="AQ77" s="962"/>
      <c r="AR77" s="962"/>
      <c r="AS77" s="962"/>
      <c r="AT77" s="914"/>
      <c r="AU77" s="961"/>
      <c r="AV77" s="962"/>
      <c r="AW77" s="962"/>
      <c r="AX77" s="962"/>
      <c r="AY77" s="914"/>
      <c r="AZ77" s="963"/>
      <c r="BA77" s="963"/>
      <c r="BB77" s="963"/>
      <c r="BC77" s="963"/>
      <c r="BD77" s="964"/>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3"/>
      <c r="BA78" s="963"/>
      <c r="BB78" s="963"/>
      <c r="BC78" s="963"/>
      <c r="BD78" s="964"/>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3"/>
      <c r="BA79" s="963"/>
      <c r="BB79" s="963"/>
      <c r="BC79" s="963"/>
      <c r="BD79" s="964"/>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3"/>
      <c r="BA80" s="963"/>
      <c r="BB80" s="963"/>
      <c r="BC80" s="963"/>
      <c r="BD80" s="964"/>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3"/>
      <c r="BA81" s="963"/>
      <c r="BB81" s="963"/>
      <c r="BC81" s="963"/>
      <c r="BD81" s="964"/>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3"/>
      <c r="BA82" s="963"/>
      <c r="BB82" s="963"/>
      <c r="BC82" s="963"/>
      <c r="BD82" s="964"/>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3"/>
      <c r="BA83" s="963"/>
      <c r="BB83" s="963"/>
      <c r="BC83" s="963"/>
      <c r="BD83" s="964"/>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3"/>
      <c r="BA84" s="963"/>
      <c r="BB84" s="963"/>
      <c r="BC84" s="963"/>
      <c r="BD84" s="964"/>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3"/>
      <c r="BA85" s="963"/>
      <c r="BB85" s="963"/>
      <c r="BC85" s="963"/>
      <c r="BD85" s="964"/>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392</v>
      </c>
      <c r="B88" s="874" t="s">
        <v>430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7854</v>
      </c>
      <c r="AG88" s="926"/>
      <c r="AH88" s="926"/>
      <c r="AI88" s="926"/>
      <c r="AJ88" s="926"/>
      <c r="AK88" s="923"/>
      <c r="AL88" s="923"/>
      <c r="AM88" s="923"/>
      <c r="AN88" s="923"/>
      <c r="AO88" s="923"/>
      <c r="AP88" s="926">
        <v>240</v>
      </c>
      <c r="AQ88" s="926"/>
      <c r="AR88" s="926"/>
      <c r="AS88" s="926"/>
      <c r="AT88" s="926"/>
      <c r="AU88" s="926">
        <v>168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431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137</v>
      </c>
      <c r="CS102" s="934"/>
      <c r="CT102" s="934"/>
      <c r="CU102" s="934"/>
      <c r="CV102" s="977"/>
      <c r="CW102" s="976" t="s">
        <v>638</v>
      </c>
      <c r="CX102" s="934"/>
      <c r="CY102" s="934"/>
      <c r="CZ102" s="934"/>
      <c r="DA102" s="977"/>
      <c r="DB102" s="976" t="s">
        <v>638</v>
      </c>
      <c r="DC102" s="934"/>
      <c r="DD102" s="934"/>
      <c r="DE102" s="934"/>
      <c r="DF102" s="977"/>
      <c r="DG102" s="976" t="s">
        <v>638</v>
      </c>
      <c r="DH102" s="934"/>
      <c r="DI102" s="934"/>
      <c r="DJ102" s="934"/>
      <c r="DK102" s="977"/>
      <c r="DL102" s="976">
        <v>4004</v>
      </c>
      <c r="DM102" s="934"/>
      <c r="DN102" s="934"/>
      <c r="DO102" s="934"/>
      <c r="DP102" s="977"/>
      <c r="DQ102" s="976">
        <v>369</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439</v>
      </c>
      <c r="AB109" s="979"/>
      <c r="AC109" s="979"/>
      <c r="AD109" s="979"/>
      <c r="AE109" s="980"/>
      <c r="AF109" s="978" t="s">
        <v>309</v>
      </c>
      <c r="AG109" s="979"/>
      <c r="AH109" s="979"/>
      <c r="AI109" s="979"/>
      <c r="AJ109" s="980"/>
      <c r="AK109" s="978" t="s">
        <v>308</v>
      </c>
      <c r="AL109" s="979"/>
      <c r="AM109" s="979"/>
      <c r="AN109" s="979"/>
      <c r="AO109" s="980"/>
      <c r="AP109" s="978" t="s">
        <v>440</v>
      </c>
      <c r="AQ109" s="979"/>
      <c r="AR109" s="979"/>
      <c r="AS109" s="979"/>
      <c r="AT109" s="981"/>
      <c r="AU109" s="998" t="s">
        <v>438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439</v>
      </c>
      <c r="BR109" s="979"/>
      <c r="BS109" s="979"/>
      <c r="BT109" s="979"/>
      <c r="BU109" s="980"/>
      <c r="BV109" s="978" t="s">
        <v>309</v>
      </c>
      <c r="BW109" s="979"/>
      <c r="BX109" s="979"/>
      <c r="BY109" s="979"/>
      <c r="BZ109" s="980"/>
      <c r="CA109" s="978" t="s">
        <v>308</v>
      </c>
      <c r="CB109" s="979"/>
      <c r="CC109" s="979"/>
      <c r="CD109" s="979"/>
      <c r="CE109" s="980"/>
      <c r="CF109" s="999" t="s">
        <v>440</v>
      </c>
      <c r="CG109" s="999"/>
      <c r="CH109" s="999"/>
      <c r="CI109" s="999"/>
      <c r="CJ109" s="999"/>
      <c r="CK109" s="978" t="s">
        <v>441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439</v>
      </c>
      <c r="DH109" s="979"/>
      <c r="DI109" s="979"/>
      <c r="DJ109" s="979"/>
      <c r="DK109" s="980"/>
      <c r="DL109" s="978" t="s">
        <v>309</v>
      </c>
      <c r="DM109" s="979"/>
      <c r="DN109" s="979"/>
      <c r="DO109" s="979"/>
      <c r="DP109" s="980"/>
      <c r="DQ109" s="978" t="s">
        <v>308</v>
      </c>
      <c r="DR109" s="979"/>
      <c r="DS109" s="979"/>
      <c r="DT109" s="979"/>
      <c r="DU109" s="980"/>
      <c r="DV109" s="978" t="s">
        <v>440</v>
      </c>
      <c r="DW109" s="979"/>
      <c r="DX109" s="979"/>
      <c r="DY109" s="979"/>
      <c r="DZ109" s="981"/>
    </row>
    <row r="110" spans="1:131" s="247" customFormat="1" ht="26.25" customHeight="1">
      <c r="A110" s="982" t="s">
        <v>442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3992329</v>
      </c>
      <c r="AB110" s="986"/>
      <c r="AC110" s="986"/>
      <c r="AD110" s="986"/>
      <c r="AE110" s="987"/>
      <c r="AF110" s="988">
        <v>4097651</v>
      </c>
      <c r="AG110" s="986"/>
      <c r="AH110" s="986"/>
      <c r="AI110" s="986"/>
      <c r="AJ110" s="987"/>
      <c r="AK110" s="988">
        <v>4167022</v>
      </c>
      <c r="AL110" s="986"/>
      <c r="AM110" s="986"/>
      <c r="AN110" s="986"/>
      <c r="AO110" s="987"/>
      <c r="AP110" s="989">
        <v>31</v>
      </c>
      <c r="AQ110" s="990"/>
      <c r="AR110" s="990"/>
      <c r="AS110" s="990"/>
      <c r="AT110" s="991"/>
      <c r="AU110" s="992" t="s">
        <v>73</v>
      </c>
      <c r="AV110" s="993"/>
      <c r="AW110" s="993"/>
      <c r="AX110" s="993"/>
      <c r="AY110" s="993"/>
      <c r="AZ110" s="1034" t="s">
        <v>443</v>
      </c>
      <c r="BA110" s="983"/>
      <c r="BB110" s="983"/>
      <c r="BC110" s="983"/>
      <c r="BD110" s="983"/>
      <c r="BE110" s="983"/>
      <c r="BF110" s="983"/>
      <c r="BG110" s="983"/>
      <c r="BH110" s="983"/>
      <c r="BI110" s="983"/>
      <c r="BJ110" s="983"/>
      <c r="BK110" s="983"/>
      <c r="BL110" s="983"/>
      <c r="BM110" s="983"/>
      <c r="BN110" s="983"/>
      <c r="BO110" s="983"/>
      <c r="BP110" s="984"/>
      <c r="BQ110" s="1020">
        <v>39379123</v>
      </c>
      <c r="BR110" s="1021"/>
      <c r="BS110" s="1021"/>
      <c r="BT110" s="1021"/>
      <c r="BU110" s="1021"/>
      <c r="BV110" s="1021">
        <v>42466265</v>
      </c>
      <c r="BW110" s="1021"/>
      <c r="BX110" s="1021"/>
      <c r="BY110" s="1021"/>
      <c r="BZ110" s="1021"/>
      <c r="CA110" s="1021">
        <v>42934284</v>
      </c>
      <c r="CB110" s="1021"/>
      <c r="CC110" s="1021"/>
      <c r="CD110" s="1021"/>
      <c r="CE110" s="1021"/>
      <c r="CF110" s="1035">
        <v>319.10000000000002</v>
      </c>
      <c r="CG110" s="1036"/>
      <c r="CH110" s="1036"/>
      <c r="CI110" s="1036"/>
      <c r="CJ110" s="1036"/>
      <c r="CK110" s="1037" t="s">
        <v>444</v>
      </c>
      <c r="CL110" s="1038"/>
      <c r="CM110" s="1017" t="s">
        <v>445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394</v>
      </c>
      <c r="DH110" s="1021"/>
      <c r="DI110" s="1021"/>
      <c r="DJ110" s="1021"/>
      <c r="DK110" s="1021"/>
      <c r="DL110" s="1021" t="s">
        <v>446</v>
      </c>
      <c r="DM110" s="1021"/>
      <c r="DN110" s="1021"/>
      <c r="DO110" s="1021"/>
      <c r="DP110" s="1021"/>
      <c r="DQ110" s="1021" t="s">
        <v>394</v>
      </c>
      <c r="DR110" s="1021"/>
      <c r="DS110" s="1021"/>
      <c r="DT110" s="1021"/>
      <c r="DU110" s="1021"/>
      <c r="DV110" s="1022" t="s">
        <v>394</v>
      </c>
      <c r="DW110" s="1022"/>
      <c r="DX110" s="1022"/>
      <c r="DY110" s="1022"/>
      <c r="DZ110" s="1023"/>
    </row>
    <row r="111" spans="1:131" s="247" customFormat="1" ht="26.25" customHeight="1">
      <c r="A111" s="1024" t="s">
        <v>447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394</v>
      </c>
      <c r="AB111" s="1028"/>
      <c r="AC111" s="1028"/>
      <c r="AD111" s="1028"/>
      <c r="AE111" s="1029"/>
      <c r="AF111" s="1030" t="s">
        <v>394</v>
      </c>
      <c r="AG111" s="1028"/>
      <c r="AH111" s="1028"/>
      <c r="AI111" s="1028"/>
      <c r="AJ111" s="1029"/>
      <c r="AK111" s="1030" t="s">
        <v>394</v>
      </c>
      <c r="AL111" s="1028"/>
      <c r="AM111" s="1028"/>
      <c r="AN111" s="1028"/>
      <c r="AO111" s="1029"/>
      <c r="AP111" s="1031" t="s">
        <v>394</v>
      </c>
      <c r="AQ111" s="1032"/>
      <c r="AR111" s="1032"/>
      <c r="AS111" s="1032"/>
      <c r="AT111" s="1033"/>
      <c r="AU111" s="994"/>
      <c r="AV111" s="995"/>
      <c r="AW111" s="995"/>
      <c r="AX111" s="995"/>
      <c r="AY111" s="995"/>
      <c r="AZ111" s="1043" t="s">
        <v>448</v>
      </c>
      <c r="BA111" s="1044"/>
      <c r="BB111" s="1044"/>
      <c r="BC111" s="1044"/>
      <c r="BD111" s="1044"/>
      <c r="BE111" s="1044"/>
      <c r="BF111" s="1044"/>
      <c r="BG111" s="1044"/>
      <c r="BH111" s="1044"/>
      <c r="BI111" s="1044"/>
      <c r="BJ111" s="1044"/>
      <c r="BK111" s="1044"/>
      <c r="BL111" s="1044"/>
      <c r="BM111" s="1044"/>
      <c r="BN111" s="1044"/>
      <c r="BO111" s="1044"/>
      <c r="BP111" s="1045"/>
      <c r="BQ111" s="1013" t="s">
        <v>446</v>
      </c>
      <c r="BR111" s="1014"/>
      <c r="BS111" s="1014"/>
      <c r="BT111" s="1014"/>
      <c r="BU111" s="1014"/>
      <c r="BV111" s="1014" t="s">
        <v>446</v>
      </c>
      <c r="BW111" s="1014"/>
      <c r="BX111" s="1014"/>
      <c r="BY111" s="1014"/>
      <c r="BZ111" s="1014"/>
      <c r="CA111" s="1014" t="s">
        <v>449</v>
      </c>
      <c r="CB111" s="1014"/>
      <c r="CC111" s="1014"/>
      <c r="CD111" s="1014"/>
      <c r="CE111" s="1014"/>
      <c r="CF111" s="1008" t="s">
        <v>450</v>
      </c>
      <c r="CG111" s="1009"/>
      <c r="CH111" s="1009"/>
      <c r="CI111" s="1009"/>
      <c r="CJ111" s="1009"/>
      <c r="CK111" s="1039"/>
      <c r="CL111" s="1040"/>
      <c r="CM111" s="1010" t="s">
        <v>451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450</v>
      </c>
      <c r="DH111" s="1014"/>
      <c r="DI111" s="1014"/>
      <c r="DJ111" s="1014"/>
      <c r="DK111" s="1014"/>
      <c r="DL111" s="1014" t="s">
        <v>446</v>
      </c>
      <c r="DM111" s="1014"/>
      <c r="DN111" s="1014"/>
      <c r="DO111" s="1014"/>
      <c r="DP111" s="1014"/>
      <c r="DQ111" s="1014" t="s">
        <v>450</v>
      </c>
      <c r="DR111" s="1014"/>
      <c r="DS111" s="1014"/>
      <c r="DT111" s="1014"/>
      <c r="DU111" s="1014"/>
      <c r="DV111" s="1015" t="s">
        <v>450</v>
      </c>
      <c r="DW111" s="1015"/>
      <c r="DX111" s="1015"/>
      <c r="DY111" s="1015"/>
      <c r="DZ111" s="1016"/>
    </row>
    <row r="112" spans="1:131" s="247" customFormat="1" ht="26.25" customHeight="1">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394</v>
      </c>
      <c r="AB112" s="1053"/>
      <c r="AC112" s="1053"/>
      <c r="AD112" s="1053"/>
      <c r="AE112" s="1054"/>
      <c r="AF112" s="1055" t="s">
        <v>394</v>
      </c>
      <c r="AG112" s="1053"/>
      <c r="AH112" s="1053"/>
      <c r="AI112" s="1053"/>
      <c r="AJ112" s="1054"/>
      <c r="AK112" s="1055" t="s">
        <v>394</v>
      </c>
      <c r="AL112" s="1053"/>
      <c r="AM112" s="1053"/>
      <c r="AN112" s="1053"/>
      <c r="AO112" s="1054"/>
      <c r="AP112" s="1056" t="s">
        <v>394</v>
      </c>
      <c r="AQ112" s="1057"/>
      <c r="AR112" s="1057"/>
      <c r="AS112" s="1057"/>
      <c r="AT112" s="1058"/>
      <c r="AU112" s="994"/>
      <c r="AV112" s="995"/>
      <c r="AW112" s="995"/>
      <c r="AX112" s="995"/>
      <c r="AY112" s="995"/>
      <c r="AZ112" s="1043" t="s">
        <v>454</v>
      </c>
      <c r="BA112" s="1044"/>
      <c r="BB112" s="1044"/>
      <c r="BC112" s="1044"/>
      <c r="BD112" s="1044"/>
      <c r="BE112" s="1044"/>
      <c r="BF112" s="1044"/>
      <c r="BG112" s="1044"/>
      <c r="BH112" s="1044"/>
      <c r="BI112" s="1044"/>
      <c r="BJ112" s="1044"/>
      <c r="BK112" s="1044"/>
      <c r="BL112" s="1044"/>
      <c r="BM112" s="1044"/>
      <c r="BN112" s="1044"/>
      <c r="BO112" s="1044"/>
      <c r="BP112" s="1045"/>
      <c r="BQ112" s="1013">
        <v>9339625</v>
      </c>
      <c r="BR112" s="1014"/>
      <c r="BS112" s="1014"/>
      <c r="BT112" s="1014"/>
      <c r="BU112" s="1014"/>
      <c r="BV112" s="1014">
        <v>9120588</v>
      </c>
      <c r="BW112" s="1014"/>
      <c r="BX112" s="1014"/>
      <c r="BY112" s="1014"/>
      <c r="BZ112" s="1014"/>
      <c r="CA112" s="1014">
        <v>9279623</v>
      </c>
      <c r="CB112" s="1014"/>
      <c r="CC112" s="1014"/>
      <c r="CD112" s="1014"/>
      <c r="CE112" s="1014"/>
      <c r="CF112" s="1008">
        <v>69</v>
      </c>
      <c r="CG112" s="1009"/>
      <c r="CH112" s="1009"/>
      <c r="CI112" s="1009"/>
      <c r="CJ112" s="1009"/>
      <c r="CK112" s="1039"/>
      <c r="CL112" s="1040"/>
      <c r="CM112" s="1010" t="s">
        <v>455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394</v>
      </c>
      <c r="DH112" s="1014"/>
      <c r="DI112" s="1014"/>
      <c r="DJ112" s="1014"/>
      <c r="DK112" s="1014"/>
      <c r="DL112" s="1014" t="s">
        <v>394</v>
      </c>
      <c r="DM112" s="1014"/>
      <c r="DN112" s="1014"/>
      <c r="DO112" s="1014"/>
      <c r="DP112" s="1014"/>
      <c r="DQ112" s="1014" t="s">
        <v>394</v>
      </c>
      <c r="DR112" s="1014"/>
      <c r="DS112" s="1014"/>
      <c r="DT112" s="1014"/>
      <c r="DU112" s="1014"/>
      <c r="DV112" s="1015" t="s">
        <v>394</v>
      </c>
      <c r="DW112" s="1015"/>
      <c r="DX112" s="1015"/>
      <c r="DY112" s="1015"/>
      <c r="DZ112" s="1016"/>
    </row>
    <row r="113" spans="1:130" s="247" customFormat="1" ht="26.25" customHeight="1">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730752</v>
      </c>
      <c r="AB113" s="1028"/>
      <c r="AC113" s="1028"/>
      <c r="AD113" s="1028"/>
      <c r="AE113" s="1029"/>
      <c r="AF113" s="1030">
        <v>708957</v>
      </c>
      <c r="AG113" s="1028"/>
      <c r="AH113" s="1028"/>
      <c r="AI113" s="1028"/>
      <c r="AJ113" s="1029"/>
      <c r="AK113" s="1030">
        <v>784070</v>
      </c>
      <c r="AL113" s="1028"/>
      <c r="AM113" s="1028"/>
      <c r="AN113" s="1028"/>
      <c r="AO113" s="1029"/>
      <c r="AP113" s="1031">
        <v>5.8</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328757</v>
      </c>
      <c r="BR113" s="1014"/>
      <c r="BS113" s="1014"/>
      <c r="BT113" s="1014"/>
      <c r="BU113" s="1014"/>
      <c r="BV113" s="1014">
        <v>252103</v>
      </c>
      <c r="BW113" s="1014"/>
      <c r="BX113" s="1014"/>
      <c r="BY113" s="1014"/>
      <c r="BZ113" s="1014"/>
      <c r="CA113" s="1014">
        <v>168147</v>
      </c>
      <c r="CB113" s="1014"/>
      <c r="CC113" s="1014"/>
      <c r="CD113" s="1014"/>
      <c r="CE113" s="1014"/>
      <c r="CF113" s="1008">
        <v>1.2</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446</v>
      </c>
      <c r="DH113" s="1053"/>
      <c r="DI113" s="1053"/>
      <c r="DJ113" s="1053"/>
      <c r="DK113" s="1054"/>
      <c r="DL113" s="1055" t="s">
        <v>394</v>
      </c>
      <c r="DM113" s="1053"/>
      <c r="DN113" s="1053"/>
      <c r="DO113" s="1053"/>
      <c r="DP113" s="1054"/>
      <c r="DQ113" s="1055" t="s">
        <v>450</v>
      </c>
      <c r="DR113" s="1053"/>
      <c r="DS113" s="1053"/>
      <c r="DT113" s="1053"/>
      <c r="DU113" s="1054"/>
      <c r="DV113" s="1056" t="s">
        <v>450</v>
      </c>
      <c r="DW113" s="1057"/>
      <c r="DX113" s="1057"/>
      <c r="DY113" s="1057"/>
      <c r="DZ113" s="1058"/>
    </row>
    <row r="114" spans="1:130" s="247" customFormat="1" ht="26.25" customHeight="1">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73913</v>
      </c>
      <c r="AB114" s="1053"/>
      <c r="AC114" s="1053"/>
      <c r="AD114" s="1053"/>
      <c r="AE114" s="1054"/>
      <c r="AF114" s="1055">
        <v>73913</v>
      </c>
      <c r="AG114" s="1053"/>
      <c r="AH114" s="1053"/>
      <c r="AI114" s="1053"/>
      <c r="AJ114" s="1054"/>
      <c r="AK114" s="1055">
        <v>71124</v>
      </c>
      <c r="AL114" s="1053"/>
      <c r="AM114" s="1053"/>
      <c r="AN114" s="1053"/>
      <c r="AO114" s="1054"/>
      <c r="AP114" s="1056">
        <v>0.5</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3482461</v>
      </c>
      <c r="BR114" s="1014"/>
      <c r="BS114" s="1014"/>
      <c r="BT114" s="1014"/>
      <c r="BU114" s="1014"/>
      <c r="BV114" s="1014">
        <v>3235419</v>
      </c>
      <c r="BW114" s="1014"/>
      <c r="BX114" s="1014"/>
      <c r="BY114" s="1014"/>
      <c r="BZ114" s="1014"/>
      <c r="CA114" s="1014">
        <v>3012279</v>
      </c>
      <c r="CB114" s="1014"/>
      <c r="CC114" s="1014"/>
      <c r="CD114" s="1014"/>
      <c r="CE114" s="1014"/>
      <c r="CF114" s="1008">
        <v>22.4</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394</v>
      </c>
      <c r="DH114" s="1053"/>
      <c r="DI114" s="1053"/>
      <c r="DJ114" s="1053"/>
      <c r="DK114" s="1054"/>
      <c r="DL114" s="1055" t="s">
        <v>394</v>
      </c>
      <c r="DM114" s="1053"/>
      <c r="DN114" s="1053"/>
      <c r="DO114" s="1053"/>
      <c r="DP114" s="1054"/>
      <c r="DQ114" s="1055" t="s">
        <v>449</v>
      </c>
      <c r="DR114" s="1053"/>
      <c r="DS114" s="1053"/>
      <c r="DT114" s="1053"/>
      <c r="DU114" s="1054"/>
      <c r="DV114" s="1056" t="s">
        <v>450</v>
      </c>
      <c r="DW114" s="1057"/>
      <c r="DX114" s="1057"/>
      <c r="DY114" s="1057"/>
      <c r="DZ114" s="1058"/>
    </row>
    <row r="115" spans="1:130" s="247" customFormat="1" ht="26.25" customHeight="1">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157</v>
      </c>
      <c r="AB115" s="1028"/>
      <c r="AC115" s="1028"/>
      <c r="AD115" s="1028"/>
      <c r="AE115" s="1029"/>
      <c r="AF115" s="1030">
        <v>177</v>
      </c>
      <c r="AG115" s="1028"/>
      <c r="AH115" s="1028"/>
      <c r="AI115" s="1028"/>
      <c r="AJ115" s="1029"/>
      <c r="AK115" s="1030">
        <v>148</v>
      </c>
      <c r="AL115" s="1028"/>
      <c r="AM115" s="1028"/>
      <c r="AN115" s="1028"/>
      <c r="AO115" s="1029"/>
      <c r="AP115" s="1031">
        <v>0</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v>283759</v>
      </c>
      <c r="BR115" s="1014"/>
      <c r="BS115" s="1014"/>
      <c r="BT115" s="1014"/>
      <c r="BU115" s="1014"/>
      <c r="BV115" s="1014">
        <v>283759</v>
      </c>
      <c r="BW115" s="1014"/>
      <c r="BX115" s="1014"/>
      <c r="BY115" s="1014"/>
      <c r="BZ115" s="1014"/>
      <c r="CA115" s="1014">
        <v>371228</v>
      </c>
      <c r="CB115" s="1014"/>
      <c r="CC115" s="1014"/>
      <c r="CD115" s="1014"/>
      <c r="CE115" s="1014"/>
      <c r="CF115" s="1008">
        <v>2.8</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450</v>
      </c>
      <c r="DH115" s="1053"/>
      <c r="DI115" s="1053"/>
      <c r="DJ115" s="1053"/>
      <c r="DK115" s="1054"/>
      <c r="DL115" s="1055" t="s">
        <v>394</v>
      </c>
      <c r="DM115" s="1053"/>
      <c r="DN115" s="1053"/>
      <c r="DO115" s="1053"/>
      <c r="DP115" s="1054"/>
      <c r="DQ115" s="1055" t="s">
        <v>450</v>
      </c>
      <c r="DR115" s="1053"/>
      <c r="DS115" s="1053"/>
      <c r="DT115" s="1053"/>
      <c r="DU115" s="1054"/>
      <c r="DV115" s="1056" t="s">
        <v>394</v>
      </c>
      <c r="DW115" s="1057"/>
      <c r="DX115" s="1057"/>
      <c r="DY115" s="1057"/>
      <c r="DZ115" s="1058"/>
    </row>
    <row r="116" spans="1:130" s="247" customFormat="1" ht="26.25" customHeight="1">
      <c r="A116" s="1050"/>
      <c r="B116" s="1051"/>
      <c r="C116" s="1059" t="s">
        <v>465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1263</v>
      </c>
      <c r="AB116" s="1053"/>
      <c r="AC116" s="1053"/>
      <c r="AD116" s="1053"/>
      <c r="AE116" s="1054"/>
      <c r="AF116" s="1055">
        <v>1215</v>
      </c>
      <c r="AG116" s="1053"/>
      <c r="AH116" s="1053"/>
      <c r="AI116" s="1053"/>
      <c r="AJ116" s="1054"/>
      <c r="AK116" s="1055">
        <v>1092</v>
      </c>
      <c r="AL116" s="1053"/>
      <c r="AM116" s="1053"/>
      <c r="AN116" s="1053"/>
      <c r="AO116" s="1054"/>
      <c r="AP116" s="1056">
        <v>0</v>
      </c>
      <c r="AQ116" s="1057"/>
      <c r="AR116" s="1057"/>
      <c r="AS116" s="1057"/>
      <c r="AT116" s="1058"/>
      <c r="AU116" s="994"/>
      <c r="AV116" s="995"/>
      <c r="AW116" s="995"/>
      <c r="AX116" s="995"/>
      <c r="AY116" s="995"/>
      <c r="AZ116" s="1061" t="s">
        <v>466</v>
      </c>
      <c r="BA116" s="1062"/>
      <c r="BB116" s="1062"/>
      <c r="BC116" s="1062"/>
      <c r="BD116" s="1062"/>
      <c r="BE116" s="1062"/>
      <c r="BF116" s="1062"/>
      <c r="BG116" s="1062"/>
      <c r="BH116" s="1062"/>
      <c r="BI116" s="1062"/>
      <c r="BJ116" s="1062"/>
      <c r="BK116" s="1062"/>
      <c r="BL116" s="1062"/>
      <c r="BM116" s="1062"/>
      <c r="BN116" s="1062"/>
      <c r="BO116" s="1062"/>
      <c r="BP116" s="1063"/>
      <c r="BQ116" s="1013" t="s">
        <v>446</v>
      </c>
      <c r="BR116" s="1014"/>
      <c r="BS116" s="1014"/>
      <c r="BT116" s="1014"/>
      <c r="BU116" s="1014"/>
      <c r="BV116" s="1014" t="s">
        <v>394</v>
      </c>
      <c r="BW116" s="1014"/>
      <c r="BX116" s="1014"/>
      <c r="BY116" s="1014"/>
      <c r="BZ116" s="1014"/>
      <c r="CA116" s="1014" t="s">
        <v>467</v>
      </c>
      <c r="CB116" s="1014"/>
      <c r="CC116" s="1014"/>
      <c r="CD116" s="1014"/>
      <c r="CE116" s="1014"/>
      <c r="CF116" s="1008" t="s">
        <v>394</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450</v>
      </c>
      <c r="DH116" s="1053"/>
      <c r="DI116" s="1053"/>
      <c r="DJ116" s="1053"/>
      <c r="DK116" s="1054"/>
      <c r="DL116" s="1055" t="s">
        <v>394</v>
      </c>
      <c r="DM116" s="1053"/>
      <c r="DN116" s="1053"/>
      <c r="DO116" s="1053"/>
      <c r="DP116" s="1054"/>
      <c r="DQ116" s="1055" t="s">
        <v>446</v>
      </c>
      <c r="DR116" s="1053"/>
      <c r="DS116" s="1053"/>
      <c r="DT116" s="1053"/>
      <c r="DU116" s="1054"/>
      <c r="DV116" s="1056" t="s">
        <v>446</v>
      </c>
      <c r="DW116" s="1057"/>
      <c r="DX116" s="1057"/>
      <c r="DY116" s="1057"/>
      <c r="DZ116" s="1058"/>
    </row>
    <row r="117" spans="1:130" s="247" customFormat="1" ht="26.25" customHeight="1">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4798414</v>
      </c>
      <c r="AB117" s="1071"/>
      <c r="AC117" s="1071"/>
      <c r="AD117" s="1071"/>
      <c r="AE117" s="1072"/>
      <c r="AF117" s="1073">
        <v>4881913</v>
      </c>
      <c r="AG117" s="1071"/>
      <c r="AH117" s="1071"/>
      <c r="AI117" s="1071"/>
      <c r="AJ117" s="1072"/>
      <c r="AK117" s="1073">
        <v>5023456</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450</v>
      </c>
      <c r="BR117" s="1014"/>
      <c r="BS117" s="1014"/>
      <c r="BT117" s="1014"/>
      <c r="BU117" s="1014"/>
      <c r="BV117" s="1014" t="s">
        <v>450</v>
      </c>
      <c r="BW117" s="1014"/>
      <c r="BX117" s="1014"/>
      <c r="BY117" s="1014"/>
      <c r="BZ117" s="1014"/>
      <c r="CA117" s="1014" t="s">
        <v>446</v>
      </c>
      <c r="CB117" s="1014"/>
      <c r="CC117" s="1014"/>
      <c r="CD117" s="1014"/>
      <c r="CE117" s="1014"/>
      <c r="CF117" s="1008" t="s">
        <v>450</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394</v>
      </c>
      <c r="DH117" s="1053"/>
      <c r="DI117" s="1053"/>
      <c r="DJ117" s="1053"/>
      <c r="DK117" s="1054"/>
      <c r="DL117" s="1055" t="s">
        <v>394</v>
      </c>
      <c r="DM117" s="1053"/>
      <c r="DN117" s="1053"/>
      <c r="DO117" s="1053"/>
      <c r="DP117" s="1054"/>
      <c r="DQ117" s="1055" t="s">
        <v>446</v>
      </c>
      <c r="DR117" s="1053"/>
      <c r="DS117" s="1053"/>
      <c r="DT117" s="1053"/>
      <c r="DU117" s="1054"/>
      <c r="DV117" s="1056" t="s">
        <v>394</v>
      </c>
      <c r="DW117" s="1057"/>
      <c r="DX117" s="1057"/>
      <c r="DY117" s="1057"/>
      <c r="DZ117" s="1058"/>
    </row>
    <row r="118" spans="1:130" s="247" customFormat="1" ht="26.25" customHeight="1">
      <c r="A118" s="998" t="s">
        <v>441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439</v>
      </c>
      <c r="AB118" s="979"/>
      <c r="AC118" s="979"/>
      <c r="AD118" s="979"/>
      <c r="AE118" s="980"/>
      <c r="AF118" s="978" t="s">
        <v>309</v>
      </c>
      <c r="AG118" s="979"/>
      <c r="AH118" s="979"/>
      <c r="AI118" s="979"/>
      <c r="AJ118" s="980"/>
      <c r="AK118" s="978" t="s">
        <v>308</v>
      </c>
      <c r="AL118" s="979"/>
      <c r="AM118" s="979"/>
      <c r="AN118" s="979"/>
      <c r="AO118" s="980"/>
      <c r="AP118" s="1065" t="s">
        <v>440</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450</v>
      </c>
      <c r="BR118" s="1092"/>
      <c r="BS118" s="1092"/>
      <c r="BT118" s="1092"/>
      <c r="BU118" s="1092"/>
      <c r="BV118" s="1092" t="s">
        <v>450</v>
      </c>
      <c r="BW118" s="1092"/>
      <c r="BX118" s="1092"/>
      <c r="BY118" s="1092"/>
      <c r="BZ118" s="1092"/>
      <c r="CA118" s="1092" t="s">
        <v>446</v>
      </c>
      <c r="CB118" s="1092"/>
      <c r="CC118" s="1092"/>
      <c r="CD118" s="1092"/>
      <c r="CE118" s="1092"/>
      <c r="CF118" s="1008" t="s">
        <v>446</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394</v>
      </c>
      <c r="DH118" s="1053"/>
      <c r="DI118" s="1053"/>
      <c r="DJ118" s="1053"/>
      <c r="DK118" s="1054"/>
      <c r="DL118" s="1055" t="s">
        <v>394</v>
      </c>
      <c r="DM118" s="1053"/>
      <c r="DN118" s="1053"/>
      <c r="DO118" s="1053"/>
      <c r="DP118" s="1054"/>
      <c r="DQ118" s="1055" t="s">
        <v>450</v>
      </c>
      <c r="DR118" s="1053"/>
      <c r="DS118" s="1053"/>
      <c r="DT118" s="1053"/>
      <c r="DU118" s="1054"/>
      <c r="DV118" s="1056" t="s">
        <v>394</v>
      </c>
      <c r="DW118" s="1057"/>
      <c r="DX118" s="1057"/>
      <c r="DY118" s="1057"/>
      <c r="DZ118" s="1058"/>
    </row>
    <row r="119" spans="1:130" s="247" customFormat="1" ht="26.25" customHeight="1">
      <c r="A119" s="1152" t="s">
        <v>444</v>
      </c>
      <c r="B119" s="1038"/>
      <c r="C119" s="1017" t="s">
        <v>445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394</v>
      </c>
      <c r="AB119" s="986"/>
      <c r="AC119" s="986"/>
      <c r="AD119" s="986"/>
      <c r="AE119" s="987"/>
      <c r="AF119" s="988" t="s">
        <v>394</v>
      </c>
      <c r="AG119" s="986"/>
      <c r="AH119" s="986"/>
      <c r="AI119" s="986"/>
      <c r="AJ119" s="987"/>
      <c r="AK119" s="988" t="s">
        <v>394</v>
      </c>
      <c r="AL119" s="986"/>
      <c r="AM119" s="986"/>
      <c r="AN119" s="986"/>
      <c r="AO119" s="987"/>
      <c r="AP119" s="989" t="s">
        <v>394</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474</v>
      </c>
      <c r="BP119" s="1100"/>
      <c r="BQ119" s="1091">
        <v>52813725</v>
      </c>
      <c r="BR119" s="1092"/>
      <c r="BS119" s="1092"/>
      <c r="BT119" s="1092"/>
      <c r="BU119" s="1092"/>
      <c r="BV119" s="1092">
        <v>55358134</v>
      </c>
      <c r="BW119" s="1092"/>
      <c r="BX119" s="1092"/>
      <c r="BY119" s="1092"/>
      <c r="BZ119" s="1092"/>
      <c r="CA119" s="1092">
        <v>55765561</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394</v>
      </c>
      <c r="DH119" s="1078"/>
      <c r="DI119" s="1078"/>
      <c r="DJ119" s="1078"/>
      <c r="DK119" s="1079"/>
      <c r="DL119" s="1077" t="s">
        <v>446</v>
      </c>
      <c r="DM119" s="1078"/>
      <c r="DN119" s="1078"/>
      <c r="DO119" s="1078"/>
      <c r="DP119" s="1079"/>
      <c r="DQ119" s="1077" t="s">
        <v>394</v>
      </c>
      <c r="DR119" s="1078"/>
      <c r="DS119" s="1078"/>
      <c r="DT119" s="1078"/>
      <c r="DU119" s="1079"/>
      <c r="DV119" s="1080" t="s">
        <v>394</v>
      </c>
      <c r="DW119" s="1081"/>
      <c r="DX119" s="1081"/>
      <c r="DY119" s="1081"/>
      <c r="DZ119" s="1082"/>
    </row>
    <row r="120" spans="1:130" s="247" customFormat="1" ht="26.25" customHeight="1">
      <c r="A120" s="1153"/>
      <c r="B120" s="1040"/>
      <c r="C120" s="1010" t="s">
        <v>451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450</v>
      </c>
      <c r="AB120" s="1053"/>
      <c r="AC120" s="1053"/>
      <c r="AD120" s="1053"/>
      <c r="AE120" s="1054"/>
      <c r="AF120" s="1055" t="s">
        <v>394</v>
      </c>
      <c r="AG120" s="1053"/>
      <c r="AH120" s="1053"/>
      <c r="AI120" s="1053"/>
      <c r="AJ120" s="1054"/>
      <c r="AK120" s="1055" t="s">
        <v>394</v>
      </c>
      <c r="AL120" s="1053"/>
      <c r="AM120" s="1053"/>
      <c r="AN120" s="1053"/>
      <c r="AO120" s="1054"/>
      <c r="AP120" s="1056" t="s">
        <v>450</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11366918</v>
      </c>
      <c r="BR120" s="1021"/>
      <c r="BS120" s="1021"/>
      <c r="BT120" s="1021"/>
      <c r="BU120" s="1021"/>
      <c r="BV120" s="1021">
        <v>11218554</v>
      </c>
      <c r="BW120" s="1021"/>
      <c r="BX120" s="1021"/>
      <c r="BY120" s="1021"/>
      <c r="BZ120" s="1021"/>
      <c r="CA120" s="1021">
        <v>11326483</v>
      </c>
      <c r="CB120" s="1021"/>
      <c r="CC120" s="1021"/>
      <c r="CD120" s="1021"/>
      <c r="CE120" s="1021"/>
      <c r="CF120" s="1035">
        <v>84.2</v>
      </c>
      <c r="CG120" s="1036"/>
      <c r="CH120" s="1036"/>
      <c r="CI120" s="1036"/>
      <c r="CJ120" s="1036"/>
      <c r="CK120" s="1101" t="s">
        <v>478</v>
      </c>
      <c r="CL120" s="1102"/>
      <c r="CM120" s="1102"/>
      <c r="CN120" s="1102"/>
      <c r="CO120" s="1103"/>
      <c r="CP120" s="1109" t="s">
        <v>413</v>
      </c>
      <c r="CQ120" s="1110"/>
      <c r="CR120" s="1110"/>
      <c r="CS120" s="1110"/>
      <c r="CT120" s="1110"/>
      <c r="CU120" s="1110"/>
      <c r="CV120" s="1110"/>
      <c r="CW120" s="1110"/>
      <c r="CX120" s="1110"/>
      <c r="CY120" s="1110"/>
      <c r="CZ120" s="1110"/>
      <c r="DA120" s="1110"/>
      <c r="DB120" s="1110"/>
      <c r="DC120" s="1110"/>
      <c r="DD120" s="1110"/>
      <c r="DE120" s="1110"/>
      <c r="DF120" s="1111"/>
      <c r="DG120" s="1020">
        <v>5360304</v>
      </c>
      <c r="DH120" s="1021"/>
      <c r="DI120" s="1021"/>
      <c r="DJ120" s="1021"/>
      <c r="DK120" s="1021"/>
      <c r="DL120" s="1021">
        <v>5395048</v>
      </c>
      <c r="DM120" s="1021"/>
      <c r="DN120" s="1021"/>
      <c r="DO120" s="1021"/>
      <c r="DP120" s="1021"/>
      <c r="DQ120" s="1021">
        <v>5741129</v>
      </c>
      <c r="DR120" s="1021"/>
      <c r="DS120" s="1021"/>
      <c r="DT120" s="1021"/>
      <c r="DU120" s="1021"/>
      <c r="DV120" s="1022">
        <v>42.7</v>
      </c>
      <c r="DW120" s="1022"/>
      <c r="DX120" s="1022"/>
      <c r="DY120" s="1022"/>
      <c r="DZ120" s="1023"/>
    </row>
    <row r="121" spans="1:130" s="247" customFormat="1" ht="26.25" customHeight="1">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450</v>
      </c>
      <c r="AB121" s="1053"/>
      <c r="AC121" s="1053"/>
      <c r="AD121" s="1053"/>
      <c r="AE121" s="1054"/>
      <c r="AF121" s="1055" t="s">
        <v>450</v>
      </c>
      <c r="AG121" s="1053"/>
      <c r="AH121" s="1053"/>
      <c r="AI121" s="1053"/>
      <c r="AJ121" s="1054"/>
      <c r="AK121" s="1055" t="s">
        <v>394</v>
      </c>
      <c r="AL121" s="1053"/>
      <c r="AM121" s="1053"/>
      <c r="AN121" s="1053"/>
      <c r="AO121" s="1054"/>
      <c r="AP121" s="1056" t="s">
        <v>450</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1592250</v>
      </c>
      <c r="BR121" s="1014"/>
      <c r="BS121" s="1014"/>
      <c r="BT121" s="1014"/>
      <c r="BU121" s="1014"/>
      <c r="BV121" s="1014">
        <v>1488227</v>
      </c>
      <c r="BW121" s="1014"/>
      <c r="BX121" s="1014"/>
      <c r="BY121" s="1014"/>
      <c r="BZ121" s="1014"/>
      <c r="CA121" s="1014">
        <v>1527541</v>
      </c>
      <c r="CB121" s="1014"/>
      <c r="CC121" s="1014"/>
      <c r="CD121" s="1014"/>
      <c r="CE121" s="1014"/>
      <c r="CF121" s="1008">
        <v>11.4</v>
      </c>
      <c r="CG121" s="1009"/>
      <c r="CH121" s="1009"/>
      <c r="CI121" s="1009"/>
      <c r="CJ121" s="1009"/>
      <c r="CK121" s="1104"/>
      <c r="CL121" s="1105"/>
      <c r="CM121" s="1105"/>
      <c r="CN121" s="1105"/>
      <c r="CO121" s="1106"/>
      <c r="CP121" s="1114" t="s">
        <v>481</v>
      </c>
      <c r="CQ121" s="1115"/>
      <c r="CR121" s="1115"/>
      <c r="CS121" s="1115"/>
      <c r="CT121" s="1115"/>
      <c r="CU121" s="1115"/>
      <c r="CV121" s="1115"/>
      <c r="CW121" s="1115"/>
      <c r="CX121" s="1115"/>
      <c r="CY121" s="1115"/>
      <c r="CZ121" s="1115"/>
      <c r="DA121" s="1115"/>
      <c r="DB121" s="1115"/>
      <c r="DC121" s="1115"/>
      <c r="DD121" s="1115"/>
      <c r="DE121" s="1115"/>
      <c r="DF121" s="1116"/>
      <c r="DG121" s="1013">
        <v>2213828</v>
      </c>
      <c r="DH121" s="1014"/>
      <c r="DI121" s="1014"/>
      <c r="DJ121" s="1014"/>
      <c r="DK121" s="1014"/>
      <c r="DL121" s="1014">
        <v>2016231</v>
      </c>
      <c r="DM121" s="1014"/>
      <c r="DN121" s="1014"/>
      <c r="DO121" s="1014"/>
      <c r="DP121" s="1014"/>
      <c r="DQ121" s="1014">
        <v>1880348</v>
      </c>
      <c r="DR121" s="1014"/>
      <c r="DS121" s="1014"/>
      <c r="DT121" s="1014"/>
      <c r="DU121" s="1014"/>
      <c r="DV121" s="1015">
        <v>14</v>
      </c>
      <c r="DW121" s="1015"/>
      <c r="DX121" s="1015"/>
      <c r="DY121" s="1015"/>
      <c r="DZ121" s="1016"/>
    </row>
    <row r="122" spans="1:130" s="247" customFormat="1" ht="26.25" customHeight="1">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394</v>
      </c>
      <c r="AB122" s="1053"/>
      <c r="AC122" s="1053"/>
      <c r="AD122" s="1053"/>
      <c r="AE122" s="1054"/>
      <c r="AF122" s="1055" t="s">
        <v>394</v>
      </c>
      <c r="AG122" s="1053"/>
      <c r="AH122" s="1053"/>
      <c r="AI122" s="1053"/>
      <c r="AJ122" s="1054"/>
      <c r="AK122" s="1055" t="s">
        <v>394</v>
      </c>
      <c r="AL122" s="1053"/>
      <c r="AM122" s="1053"/>
      <c r="AN122" s="1053"/>
      <c r="AO122" s="1054"/>
      <c r="AP122" s="1056" t="s">
        <v>394</v>
      </c>
      <c r="AQ122" s="1057"/>
      <c r="AR122" s="1057"/>
      <c r="AS122" s="1057"/>
      <c r="AT122" s="1058"/>
      <c r="AU122" s="1086"/>
      <c r="AV122" s="1087"/>
      <c r="AW122" s="1087"/>
      <c r="AX122" s="1087"/>
      <c r="AY122" s="1088"/>
      <c r="AZ122" s="1068" t="s">
        <v>482</v>
      </c>
      <c r="BA122" s="1059"/>
      <c r="BB122" s="1059"/>
      <c r="BC122" s="1059"/>
      <c r="BD122" s="1059"/>
      <c r="BE122" s="1059"/>
      <c r="BF122" s="1059"/>
      <c r="BG122" s="1059"/>
      <c r="BH122" s="1059"/>
      <c r="BI122" s="1059"/>
      <c r="BJ122" s="1059"/>
      <c r="BK122" s="1059"/>
      <c r="BL122" s="1059"/>
      <c r="BM122" s="1059"/>
      <c r="BN122" s="1059"/>
      <c r="BO122" s="1059"/>
      <c r="BP122" s="1060"/>
      <c r="BQ122" s="1091">
        <v>32847240</v>
      </c>
      <c r="BR122" s="1092"/>
      <c r="BS122" s="1092"/>
      <c r="BT122" s="1092"/>
      <c r="BU122" s="1092"/>
      <c r="BV122" s="1092">
        <v>34280652</v>
      </c>
      <c r="BW122" s="1092"/>
      <c r="BX122" s="1092"/>
      <c r="BY122" s="1092"/>
      <c r="BZ122" s="1092"/>
      <c r="CA122" s="1092">
        <v>37244173</v>
      </c>
      <c r="CB122" s="1092"/>
      <c r="CC122" s="1092"/>
      <c r="CD122" s="1092"/>
      <c r="CE122" s="1092"/>
      <c r="CF122" s="1112">
        <v>276.8</v>
      </c>
      <c r="CG122" s="1113"/>
      <c r="CH122" s="1113"/>
      <c r="CI122" s="1113"/>
      <c r="CJ122" s="1113"/>
      <c r="CK122" s="1104"/>
      <c r="CL122" s="1105"/>
      <c r="CM122" s="1105"/>
      <c r="CN122" s="1105"/>
      <c r="CO122" s="1106"/>
      <c r="CP122" s="1114" t="s">
        <v>415</v>
      </c>
      <c r="CQ122" s="1115"/>
      <c r="CR122" s="1115"/>
      <c r="CS122" s="1115"/>
      <c r="CT122" s="1115"/>
      <c r="CU122" s="1115"/>
      <c r="CV122" s="1115"/>
      <c r="CW122" s="1115"/>
      <c r="CX122" s="1115"/>
      <c r="CY122" s="1115"/>
      <c r="CZ122" s="1115"/>
      <c r="DA122" s="1115"/>
      <c r="DB122" s="1115"/>
      <c r="DC122" s="1115"/>
      <c r="DD122" s="1115"/>
      <c r="DE122" s="1115"/>
      <c r="DF122" s="1116"/>
      <c r="DG122" s="1013">
        <v>1729952</v>
      </c>
      <c r="DH122" s="1014"/>
      <c r="DI122" s="1014"/>
      <c r="DJ122" s="1014"/>
      <c r="DK122" s="1014"/>
      <c r="DL122" s="1014">
        <v>1676866</v>
      </c>
      <c r="DM122" s="1014"/>
      <c r="DN122" s="1014"/>
      <c r="DO122" s="1014"/>
      <c r="DP122" s="1014"/>
      <c r="DQ122" s="1014">
        <v>1627084</v>
      </c>
      <c r="DR122" s="1014"/>
      <c r="DS122" s="1014"/>
      <c r="DT122" s="1014"/>
      <c r="DU122" s="1014"/>
      <c r="DV122" s="1015">
        <v>12.1</v>
      </c>
      <c r="DW122" s="1015"/>
      <c r="DX122" s="1015"/>
      <c r="DY122" s="1015"/>
      <c r="DZ122" s="1016"/>
    </row>
    <row r="123" spans="1:130" s="247" customFormat="1" ht="26.25" customHeight="1">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450</v>
      </c>
      <c r="AB123" s="1053"/>
      <c r="AC123" s="1053"/>
      <c r="AD123" s="1053"/>
      <c r="AE123" s="1054"/>
      <c r="AF123" s="1055" t="s">
        <v>394</v>
      </c>
      <c r="AG123" s="1053"/>
      <c r="AH123" s="1053"/>
      <c r="AI123" s="1053"/>
      <c r="AJ123" s="1054"/>
      <c r="AK123" s="1055" t="s">
        <v>450</v>
      </c>
      <c r="AL123" s="1053"/>
      <c r="AM123" s="1053"/>
      <c r="AN123" s="1053"/>
      <c r="AO123" s="1054"/>
      <c r="AP123" s="1056" t="s">
        <v>450</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483</v>
      </c>
      <c r="BP123" s="1100"/>
      <c r="BQ123" s="1159">
        <v>45806408</v>
      </c>
      <c r="BR123" s="1160"/>
      <c r="BS123" s="1160"/>
      <c r="BT123" s="1160"/>
      <c r="BU123" s="1160"/>
      <c r="BV123" s="1160">
        <v>46987433</v>
      </c>
      <c r="BW123" s="1160"/>
      <c r="BX123" s="1160"/>
      <c r="BY123" s="1160"/>
      <c r="BZ123" s="1160"/>
      <c r="CA123" s="1160">
        <v>50098197</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v>33808</v>
      </c>
      <c r="DH123" s="1053"/>
      <c r="DI123" s="1053"/>
      <c r="DJ123" s="1053"/>
      <c r="DK123" s="1054"/>
      <c r="DL123" s="1055">
        <v>31240</v>
      </c>
      <c r="DM123" s="1053"/>
      <c r="DN123" s="1053"/>
      <c r="DO123" s="1053"/>
      <c r="DP123" s="1054"/>
      <c r="DQ123" s="1055">
        <v>30440</v>
      </c>
      <c r="DR123" s="1053"/>
      <c r="DS123" s="1053"/>
      <c r="DT123" s="1053"/>
      <c r="DU123" s="1054"/>
      <c r="DV123" s="1056">
        <v>0.2</v>
      </c>
      <c r="DW123" s="1057"/>
      <c r="DX123" s="1057"/>
      <c r="DY123" s="1057"/>
      <c r="DZ123" s="1058"/>
    </row>
    <row r="124" spans="1:130" s="247" customFormat="1" ht="26.25" customHeight="1" thickBot="1">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394</v>
      </c>
      <c r="AB124" s="1053"/>
      <c r="AC124" s="1053"/>
      <c r="AD124" s="1053"/>
      <c r="AE124" s="1054"/>
      <c r="AF124" s="1055" t="s">
        <v>450</v>
      </c>
      <c r="AG124" s="1053"/>
      <c r="AH124" s="1053"/>
      <c r="AI124" s="1053"/>
      <c r="AJ124" s="1054"/>
      <c r="AK124" s="1055" t="s">
        <v>394</v>
      </c>
      <c r="AL124" s="1053"/>
      <c r="AM124" s="1053"/>
      <c r="AN124" s="1053"/>
      <c r="AO124" s="1054"/>
      <c r="AP124" s="1056" t="s">
        <v>450</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51.5</v>
      </c>
      <c r="BR124" s="1122"/>
      <c r="BS124" s="1122"/>
      <c r="BT124" s="1122"/>
      <c r="BU124" s="1122"/>
      <c r="BV124" s="1122">
        <v>61.6</v>
      </c>
      <c r="BW124" s="1122"/>
      <c r="BX124" s="1122"/>
      <c r="BY124" s="1122"/>
      <c r="BZ124" s="1122"/>
      <c r="CA124" s="1122">
        <v>42.1</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v>1733</v>
      </c>
      <c r="DH124" s="1078"/>
      <c r="DI124" s="1078"/>
      <c r="DJ124" s="1078"/>
      <c r="DK124" s="1079"/>
      <c r="DL124" s="1077">
        <v>1203</v>
      </c>
      <c r="DM124" s="1078"/>
      <c r="DN124" s="1078"/>
      <c r="DO124" s="1078"/>
      <c r="DP124" s="1079"/>
      <c r="DQ124" s="1077">
        <v>622</v>
      </c>
      <c r="DR124" s="1078"/>
      <c r="DS124" s="1078"/>
      <c r="DT124" s="1078"/>
      <c r="DU124" s="1079"/>
      <c r="DV124" s="1080">
        <v>0</v>
      </c>
      <c r="DW124" s="1081"/>
      <c r="DX124" s="1081"/>
      <c r="DY124" s="1081"/>
      <c r="DZ124" s="1082"/>
    </row>
    <row r="125" spans="1:130" s="247" customFormat="1" ht="26.25" customHeight="1">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446</v>
      </c>
      <c r="AB125" s="1053"/>
      <c r="AC125" s="1053"/>
      <c r="AD125" s="1053"/>
      <c r="AE125" s="1054"/>
      <c r="AF125" s="1055" t="s">
        <v>394</v>
      </c>
      <c r="AG125" s="1053"/>
      <c r="AH125" s="1053"/>
      <c r="AI125" s="1053"/>
      <c r="AJ125" s="1054"/>
      <c r="AK125" s="1055" t="s">
        <v>394</v>
      </c>
      <c r="AL125" s="1053"/>
      <c r="AM125" s="1053"/>
      <c r="AN125" s="1053"/>
      <c r="AO125" s="1054"/>
      <c r="AP125" s="1056" t="s">
        <v>394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450</v>
      </c>
      <c r="DH125" s="1021"/>
      <c r="DI125" s="1021"/>
      <c r="DJ125" s="1021"/>
      <c r="DK125" s="1021"/>
      <c r="DL125" s="1021" t="s">
        <v>450</v>
      </c>
      <c r="DM125" s="1021"/>
      <c r="DN125" s="1021"/>
      <c r="DO125" s="1021"/>
      <c r="DP125" s="1021"/>
      <c r="DQ125" s="1021" t="s">
        <v>450</v>
      </c>
      <c r="DR125" s="1021"/>
      <c r="DS125" s="1021"/>
      <c r="DT125" s="1021"/>
      <c r="DU125" s="1021"/>
      <c r="DV125" s="1022" t="s">
        <v>394</v>
      </c>
      <c r="DW125" s="1022"/>
      <c r="DX125" s="1022"/>
      <c r="DY125" s="1022"/>
      <c r="DZ125" s="1023"/>
    </row>
    <row r="126" spans="1:130" s="247" customFormat="1" ht="26.25" customHeight="1" thickBot="1">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446</v>
      </c>
      <c r="AB126" s="1053"/>
      <c r="AC126" s="1053"/>
      <c r="AD126" s="1053"/>
      <c r="AE126" s="1054"/>
      <c r="AF126" s="1055" t="s">
        <v>450</v>
      </c>
      <c r="AG126" s="1053"/>
      <c r="AH126" s="1053"/>
      <c r="AI126" s="1053"/>
      <c r="AJ126" s="1054"/>
      <c r="AK126" s="1055" t="s">
        <v>450</v>
      </c>
      <c r="AL126" s="1053"/>
      <c r="AM126" s="1053"/>
      <c r="AN126" s="1053"/>
      <c r="AO126" s="1054"/>
      <c r="AP126" s="1056" t="s">
        <v>446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394</v>
      </c>
      <c r="DH126" s="1014"/>
      <c r="DI126" s="1014"/>
      <c r="DJ126" s="1014"/>
      <c r="DK126" s="1014"/>
      <c r="DL126" s="1014" t="s">
        <v>394</v>
      </c>
      <c r="DM126" s="1014"/>
      <c r="DN126" s="1014"/>
      <c r="DO126" s="1014"/>
      <c r="DP126" s="1014"/>
      <c r="DQ126" s="1014" t="s">
        <v>450</v>
      </c>
      <c r="DR126" s="1014"/>
      <c r="DS126" s="1014"/>
      <c r="DT126" s="1014"/>
      <c r="DU126" s="1014"/>
      <c r="DV126" s="1015" t="s">
        <v>450</v>
      </c>
      <c r="DW126" s="1015"/>
      <c r="DX126" s="1015"/>
      <c r="DY126" s="1015"/>
      <c r="DZ126" s="1016"/>
    </row>
    <row r="127" spans="1:130" s="247" customFormat="1" ht="26.25" customHeight="1">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157</v>
      </c>
      <c r="AB127" s="1053"/>
      <c r="AC127" s="1053"/>
      <c r="AD127" s="1053"/>
      <c r="AE127" s="1054"/>
      <c r="AF127" s="1055">
        <v>177</v>
      </c>
      <c r="AG127" s="1053"/>
      <c r="AH127" s="1053"/>
      <c r="AI127" s="1053"/>
      <c r="AJ127" s="1054"/>
      <c r="AK127" s="1055">
        <v>148</v>
      </c>
      <c r="AL127" s="1053"/>
      <c r="AM127" s="1053"/>
      <c r="AN127" s="1053"/>
      <c r="AO127" s="1054"/>
      <c r="AP127" s="1056">
        <v>0</v>
      </c>
      <c r="AQ127" s="1057"/>
      <c r="AR127" s="1057"/>
      <c r="AS127" s="1057"/>
      <c r="AT127" s="1058"/>
      <c r="AU127" s="283"/>
      <c r="AV127" s="283"/>
      <c r="AW127" s="283"/>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446</v>
      </c>
      <c r="DH127" s="1014"/>
      <c r="DI127" s="1014"/>
      <c r="DJ127" s="1014"/>
      <c r="DK127" s="1014"/>
      <c r="DL127" s="1014" t="s">
        <v>450</v>
      </c>
      <c r="DM127" s="1014"/>
      <c r="DN127" s="1014"/>
      <c r="DO127" s="1014"/>
      <c r="DP127" s="1014"/>
      <c r="DQ127" s="1014" t="s">
        <v>394</v>
      </c>
      <c r="DR127" s="1014"/>
      <c r="DS127" s="1014"/>
      <c r="DT127" s="1014"/>
      <c r="DU127" s="1014"/>
      <c r="DV127" s="1015" t="s">
        <v>446</v>
      </c>
      <c r="DW127" s="1015"/>
      <c r="DX127" s="1015"/>
      <c r="DY127" s="1015"/>
      <c r="DZ127" s="1016"/>
    </row>
    <row r="128" spans="1:130" s="247" customFormat="1" ht="26.25" customHeight="1" thickBot="1">
      <c r="A128" s="1137" t="s">
        <v>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497</v>
      </c>
      <c r="X128" s="1139"/>
      <c r="Y128" s="1139"/>
      <c r="Z128" s="1140"/>
      <c r="AA128" s="1141">
        <v>269239</v>
      </c>
      <c r="AB128" s="1142"/>
      <c r="AC128" s="1142"/>
      <c r="AD128" s="1142"/>
      <c r="AE128" s="1143"/>
      <c r="AF128" s="1144">
        <v>298150</v>
      </c>
      <c r="AG128" s="1142"/>
      <c r="AH128" s="1142"/>
      <c r="AI128" s="1142"/>
      <c r="AJ128" s="1143"/>
      <c r="AK128" s="1144">
        <v>309228</v>
      </c>
      <c r="AL128" s="1142"/>
      <c r="AM128" s="1142"/>
      <c r="AN128" s="1142"/>
      <c r="AO128" s="1143"/>
      <c r="AP128" s="1145"/>
      <c r="AQ128" s="1146"/>
      <c r="AR128" s="1146"/>
      <c r="AS128" s="1146"/>
      <c r="AT128" s="1147"/>
      <c r="AU128" s="283"/>
      <c r="AV128" s="283"/>
      <c r="AW128" s="283"/>
      <c r="AX128" s="982" t="s">
        <v>498</v>
      </c>
      <c r="AY128" s="983"/>
      <c r="AZ128" s="983"/>
      <c r="BA128" s="983"/>
      <c r="BB128" s="983"/>
      <c r="BC128" s="983"/>
      <c r="BD128" s="983"/>
      <c r="BE128" s="984"/>
      <c r="BF128" s="1148" t="s">
        <v>450</v>
      </c>
      <c r="BG128" s="1149"/>
      <c r="BH128" s="1149"/>
      <c r="BI128" s="1149"/>
      <c r="BJ128" s="1149"/>
      <c r="BK128" s="1149"/>
      <c r="BL128" s="1150"/>
      <c r="BM128" s="1148">
        <v>12.66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499</v>
      </c>
      <c r="CQ128" s="1131"/>
      <c r="CR128" s="1131"/>
      <c r="CS128" s="1131"/>
      <c r="CT128" s="1131"/>
      <c r="CU128" s="1131"/>
      <c r="CV128" s="1131"/>
      <c r="CW128" s="1131"/>
      <c r="CX128" s="1131"/>
      <c r="CY128" s="1131"/>
      <c r="CZ128" s="1131"/>
      <c r="DA128" s="1131"/>
      <c r="DB128" s="1131"/>
      <c r="DC128" s="1131"/>
      <c r="DD128" s="1131"/>
      <c r="DE128" s="1131"/>
      <c r="DF128" s="1132"/>
      <c r="DG128" s="1133">
        <v>283759</v>
      </c>
      <c r="DH128" s="1134"/>
      <c r="DI128" s="1134"/>
      <c r="DJ128" s="1134"/>
      <c r="DK128" s="1134"/>
      <c r="DL128" s="1134">
        <v>283759</v>
      </c>
      <c r="DM128" s="1134"/>
      <c r="DN128" s="1134"/>
      <c r="DO128" s="1134"/>
      <c r="DP128" s="1134"/>
      <c r="DQ128" s="1134">
        <v>371228</v>
      </c>
      <c r="DR128" s="1134"/>
      <c r="DS128" s="1134"/>
      <c r="DT128" s="1134"/>
      <c r="DU128" s="1134"/>
      <c r="DV128" s="1135">
        <v>2.8</v>
      </c>
      <c r="DW128" s="1135"/>
      <c r="DX128" s="1135"/>
      <c r="DY128" s="1135"/>
      <c r="DZ128" s="1136"/>
    </row>
    <row r="129" spans="1:131" s="247"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500</v>
      </c>
      <c r="X129" s="1168"/>
      <c r="Y129" s="1168"/>
      <c r="Z129" s="1169"/>
      <c r="AA129" s="1052">
        <v>16845062</v>
      </c>
      <c r="AB129" s="1053"/>
      <c r="AC129" s="1053"/>
      <c r="AD129" s="1053"/>
      <c r="AE129" s="1054"/>
      <c r="AF129" s="1055">
        <v>16898032</v>
      </c>
      <c r="AG129" s="1053"/>
      <c r="AH129" s="1053"/>
      <c r="AI129" s="1053"/>
      <c r="AJ129" s="1054"/>
      <c r="AK129" s="1055">
        <v>16840841</v>
      </c>
      <c r="AL129" s="1053"/>
      <c r="AM129" s="1053"/>
      <c r="AN129" s="1053"/>
      <c r="AO129" s="1054"/>
      <c r="AP129" s="1170"/>
      <c r="AQ129" s="1171"/>
      <c r="AR129" s="1171"/>
      <c r="AS129" s="1171"/>
      <c r="AT129" s="1172"/>
      <c r="AU129" s="285"/>
      <c r="AV129" s="285"/>
      <c r="AW129" s="285"/>
      <c r="AX129" s="1161" t="s">
        <v>501</v>
      </c>
      <c r="AY129" s="1044"/>
      <c r="AZ129" s="1044"/>
      <c r="BA129" s="1044"/>
      <c r="BB129" s="1044"/>
      <c r="BC129" s="1044"/>
      <c r="BD129" s="1044"/>
      <c r="BE129" s="1045"/>
      <c r="BF129" s="1162" t="s">
        <v>502</v>
      </c>
      <c r="BG129" s="1163"/>
      <c r="BH129" s="1163"/>
      <c r="BI129" s="1163"/>
      <c r="BJ129" s="1163"/>
      <c r="BK129" s="1163"/>
      <c r="BL129" s="1164"/>
      <c r="BM129" s="1162">
        <v>17.66</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3242014</v>
      </c>
      <c r="AB130" s="1053"/>
      <c r="AC130" s="1053"/>
      <c r="AD130" s="1053"/>
      <c r="AE130" s="1054"/>
      <c r="AF130" s="1055">
        <v>3311682</v>
      </c>
      <c r="AG130" s="1053"/>
      <c r="AH130" s="1053"/>
      <c r="AI130" s="1053"/>
      <c r="AJ130" s="1054"/>
      <c r="AK130" s="1055">
        <v>3387699</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9.5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13603048</v>
      </c>
      <c r="AB131" s="1078"/>
      <c r="AC131" s="1078"/>
      <c r="AD131" s="1078"/>
      <c r="AE131" s="1079"/>
      <c r="AF131" s="1077">
        <v>13586350</v>
      </c>
      <c r="AG131" s="1078"/>
      <c r="AH131" s="1078"/>
      <c r="AI131" s="1078"/>
      <c r="AJ131" s="1079"/>
      <c r="AK131" s="1077">
        <v>13453142</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v>42.1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9.4623015190000004</v>
      </c>
      <c r="AB132" s="1194"/>
      <c r="AC132" s="1194"/>
      <c r="AD132" s="1194"/>
      <c r="AE132" s="1195"/>
      <c r="AF132" s="1196">
        <v>9.3629341210000003</v>
      </c>
      <c r="AG132" s="1194"/>
      <c r="AH132" s="1194"/>
      <c r="AI132" s="1194"/>
      <c r="AJ132" s="1195"/>
      <c r="AK132" s="1196">
        <v>9.8603657049999995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9.1999999999999993</v>
      </c>
      <c r="AB133" s="1177"/>
      <c r="AC133" s="1177"/>
      <c r="AD133" s="1177"/>
      <c r="AE133" s="1178"/>
      <c r="AF133" s="1176">
        <v>9.3000000000000007</v>
      </c>
      <c r="AG133" s="1177"/>
      <c r="AH133" s="1177"/>
      <c r="AI133" s="1177"/>
      <c r="AJ133" s="1178"/>
      <c r="AK133" s="1176">
        <v>9.5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kDPVDg2xRjGjpLEwNfFu5Mzo+eDsrlQYU6EvTsbZvXBCBOJZpj3SYlE7DQlm4INM2GOFv0XPCrvtjbdz3buMkg==" saltValue="sa+nU1QwXkahdI7RS6Ge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gZ52uqdxQe7B2zTcYKYd98i/taHRX8qzZBRaxpzO0AoxuYLLlm1jJOnQCCfrgPgMyOUDWKF2gC9nduyn89a5dg==" saltValue="aJktJupCleO4zAvGAJgo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1x+ddIaSpwFdhQBwdOtSH5YVpaU+un2UDGTjRlGtKLSvsYlIvOu1vrZ2ss5i0hGAfVOKYvrmzkEO/sVupI2aZA==" saltValue="DVaIxkJjCXHhKU01oRHc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4291134</v>
      </c>
      <c r="AP9" s="313">
        <v>99178</v>
      </c>
      <c r="AQ9" s="314">
        <v>85177</v>
      </c>
      <c r="AR9" s="315">
        <v>16.399999999999999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437368</v>
      </c>
      <c r="AP10" s="316">
        <v>10109</v>
      </c>
      <c r="AQ10" s="317">
        <v>6907</v>
      </c>
      <c r="AR10" s="318">
        <v>46.4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612422</v>
      </c>
      <c r="AP11" s="316">
        <v>14154</v>
      </c>
      <c r="AQ11" s="317">
        <v>10862</v>
      </c>
      <c r="AR11" s="318">
        <v>30.3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1188</v>
      </c>
      <c r="AR12" s="318" t="s">
        <v>523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v>0</v>
      </c>
      <c r="AR13" s="318" t="s">
        <v>523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365475</v>
      </c>
      <c r="AP14" s="316">
        <v>8447</v>
      </c>
      <c r="AQ14" s="317">
        <v>3894</v>
      </c>
      <c r="AR14" s="318">
        <v>116.9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141352</v>
      </c>
      <c r="AP15" s="316">
        <v>3267</v>
      </c>
      <c r="AQ15" s="317">
        <v>2213</v>
      </c>
      <c r="AR15" s="318">
        <v>47.6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-539689</v>
      </c>
      <c r="AP16" s="316">
        <v>-12473</v>
      </c>
      <c r="AQ16" s="317">
        <v>-7350</v>
      </c>
      <c r="AR16" s="318">
        <v>69.7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5308062</v>
      </c>
      <c r="AP17" s="316">
        <v>122682</v>
      </c>
      <c r="AQ17" s="317">
        <v>102890</v>
      </c>
      <c r="AR17" s="318">
        <v>19.2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11.74</v>
      </c>
      <c r="AP21" s="329">
        <v>9.36</v>
      </c>
      <c r="AQ21" s="330">
        <v>2.38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98.2</v>
      </c>
      <c r="AP22" s="334">
        <v>97.4</v>
      </c>
      <c r="AQ22" s="335">
        <v>0.8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4167022</v>
      </c>
      <c r="AP32" s="343">
        <v>96309</v>
      </c>
      <c r="AQ32" s="344">
        <v>58829</v>
      </c>
      <c r="AR32" s="345">
        <v>63.7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v>5</v>
      </c>
      <c r="AR34" s="345" t="s">
        <v>523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784070</v>
      </c>
      <c r="AP35" s="343">
        <v>18122</v>
      </c>
      <c r="AQ35" s="344">
        <v>16408</v>
      </c>
      <c r="AR35" s="345">
        <v>10.4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71124</v>
      </c>
      <c r="AP36" s="343">
        <v>1644</v>
      </c>
      <c r="AQ36" s="344">
        <v>2516</v>
      </c>
      <c r="AR36" s="345">
        <v>-34.700000000000003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148</v>
      </c>
      <c r="AP37" s="343">
        <v>3</v>
      </c>
      <c r="AQ37" s="344">
        <v>345</v>
      </c>
      <c r="AR37" s="345">
        <v>-99.1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v>1092</v>
      </c>
      <c r="AP38" s="346">
        <v>25</v>
      </c>
      <c r="AQ38" s="347">
        <v>2</v>
      </c>
      <c r="AR38" s="335">
        <v>1150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-309228</v>
      </c>
      <c r="AP39" s="343">
        <v>-7147</v>
      </c>
      <c r="AQ39" s="344">
        <v>-6030</v>
      </c>
      <c r="AR39" s="345">
        <v>18.5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-3387699</v>
      </c>
      <c r="AP40" s="343">
        <v>-78298</v>
      </c>
      <c r="AQ40" s="344">
        <v>-49894</v>
      </c>
      <c r="AR40" s="345">
        <v>56.9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1326529</v>
      </c>
      <c r="AP41" s="343">
        <v>30659</v>
      </c>
      <c r="AQ41" s="344">
        <v>22182</v>
      </c>
      <c r="AR41" s="345">
        <v>38.200000000000003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4001534</v>
      </c>
      <c r="AN51" s="365">
        <v>89478</v>
      </c>
      <c r="AO51" s="366">
        <v>2.2999999999999998</v>
      </c>
      <c r="AP51" s="367">
        <v>63727</v>
      </c>
      <c r="AQ51" s="368">
        <v>10.5</v>
      </c>
      <c r="AR51" s="369">
        <v>-8.1999999999999993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809673</v>
      </c>
      <c r="AN52" s="373">
        <v>18105</v>
      </c>
      <c r="AO52" s="374">
        <v>-32.6</v>
      </c>
      <c r="AP52" s="375">
        <v>34577</v>
      </c>
      <c r="AQ52" s="376">
        <v>29.3</v>
      </c>
      <c r="AR52" s="377">
        <v>-61.9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3923232</v>
      </c>
      <c r="AN53" s="365">
        <v>88661</v>
      </c>
      <c r="AO53" s="366">
        <v>-0.9</v>
      </c>
      <c r="AP53" s="367">
        <v>66954</v>
      </c>
      <c r="AQ53" s="368">
        <v>5.0999999999999996</v>
      </c>
      <c r="AR53" s="369">
        <v>-6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1916720</v>
      </c>
      <c r="AN54" s="373">
        <v>43316</v>
      </c>
      <c r="AO54" s="374">
        <v>139.19999999999999</v>
      </c>
      <c r="AP54" s="375">
        <v>37305</v>
      </c>
      <c r="AQ54" s="376">
        <v>7.9</v>
      </c>
      <c r="AR54" s="377">
        <v>131.30000000000001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4865835</v>
      </c>
      <c r="AN55" s="365">
        <v>111168</v>
      </c>
      <c r="AO55" s="366">
        <v>25.4</v>
      </c>
      <c r="AP55" s="367">
        <v>72656</v>
      </c>
      <c r="AQ55" s="368">
        <v>8.5</v>
      </c>
      <c r="AR55" s="369">
        <v>16.899999999999999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2561097</v>
      </c>
      <c r="AN56" s="373">
        <v>58513</v>
      </c>
      <c r="AO56" s="374">
        <v>35.1</v>
      </c>
      <c r="AP56" s="375">
        <v>36448</v>
      </c>
      <c r="AQ56" s="376">
        <v>-2.2999999999999998</v>
      </c>
      <c r="AR56" s="377">
        <v>37.4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7618350</v>
      </c>
      <c r="AN57" s="365">
        <v>175882</v>
      </c>
      <c r="AO57" s="366">
        <v>58.2</v>
      </c>
      <c r="AP57" s="367">
        <v>65080</v>
      </c>
      <c r="AQ57" s="368">
        <v>-10.4</v>
      </c>
      <c r="AR57" s="369">
        <v>68.599999999999994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4896878</v>
      </c>
      <c r="AN58" s="373">
        <v>113053</v>
      </c>
      <c r="AO58" s="374">
        <v>93.2</v>
      </c>
      <c r="AP58" s="375">
        <v>38201</v>
      </c>
      <c r="AQ58" s="376">
        <v>4.8</v>
      </c>
      <c r="AR58" s="377">
        <v>88.4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6064459</v>
      </c>
      <c r="AN59" s="365">
        <v>140164</v>
      </c>
      <c r="AO59" s="366">
        <v>-20.3</v>
      </c>
      <c r="AP59" s="367">
        <v>79288</v>
      </c>
      <c r="AQ59" s="368">
        <v>21.8</v>
      </c>
      <c r="AR59" s="369">
        <v>-42.1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1548785</v>
      </c>
      <c r="AN60" s="373">
        <v>35796</v>
      </c>
      <c r="AO60" s="374">
        <v>-68.3</v>
      </c>
      <c r="AP60" s="375">
        <v>41870</v>
      </c>
      <c r="AQ60" s="376">
        <v>9.6</v>
      </c>
      <c r="AR60" s="377">
        <v>-77.900000000000006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5294682</v>
      </c>
      <c r="AN61" s="380">
        <v>121071</v>
      </c>
      <c r="AO61" s="381">
        <v>12.9</v>
      </c>
      <c r="AP61" s="382">
        <v>69541</v>
      </c>
      <c r="AQ61" s="383">
        <v>7.1</v>
      </c>
      <c r="AR61" s="369">
        <v>5.8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2346631</v>
      </c>
      <c r="AN62" s="373">
        <v>53757</v>
      </c>
      <c r="AO62" s="374">
        <v>33.299999999999997</v>
      </c>
      <c r="AP62" s="375">
        <v>37680</v>
      </c>
      <c r="AQ62" s="376">
        <v>9.9</v>
      </c>
      <c r="AR62" s="377">
        <v>23.4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LyejrBXWCFcNHCScy+0MfwSE/oyQRE1zyeSd0zO6CmEWwHwuOoY5MCmz4oRYNHfN7zopvt8wKlB8bxHjsB6rqw==" saltValue="vh/EIS/3EWX0foHxckJ8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563</v>
      </c>
    </row>
    <row r="121" spans="125:125" ht="13.5" hidden="1" customHeight="1">
      <c r="DU121" s="291"/>
    </row>
  </sheetData>
  <sheetProtection algorithmName="SHA-512" hashValue="RClY44vPircGS8ITnPaksFRKx75HLTofLCRq1aUTpyToZi/J6QH4At8P6E/EG8CMon2T6GGL5EF1nxc8GUIIOg==" saltValue="jOe4c8mbZNi/aNWkrOD77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564</v>
      </c>
    </row>
  </sheetData>
  <sheetProtection algorithmName="SHA-512" hashValue="eMpR5KPG4Wdb8qR4uD5yDbyE2qdX1M2A8rUfW2uy/IFQFP99Oo+1juBuV7tKchs2v2QVFiU6Razq0LLf5SGqRQ==" saltValue="OSfBehqf72t7BEKNNl8sg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6" t="s">
        <v>3</v>
      </c>
      <c r="D47" s="1236"/>
      <c r="E47" s="1237"/>
      <c r="F47" s="11">
        <v>20.260000000000002</v>
      </c>
      <c r="G47" s="12">
        <v>23.14</v>
      </c>
      <c r="H47" s="12">
        <v>23.6</v>
      </c>
      <c r="I47" s="12">
        <v>23.34</v>
      </c>
      <c r="J47" s="13">
        <v>20.420000000000002</v>
      </c>
    </row>
    <row r="48" spans="2:10" ht="57.75" customHeight="1">
      <c r="B48" s="14"/>
      <c r="C48" s="1238" t="s">
        <v>4</v>
      </c>
      <c r="D48" s="1238"/>
      <c r="E48" s="1239"/>
      <c r="F48" s="15">
        <v>6.22</v>
      </c>
      <c r="G48" s="16">
        <v>5.46</v>
      </c>
      <c r="H48" s="16">
        <v>4.95</v>
      </c>
      <c r="I48" s="16">
        <v>6.11</v>
      </c>
      <c r="J48" s="17">
        <v>3.8</v>
      </c>
    </row>
    <row r="49" spans="2:10" ht="57.75" customHeight="1" thickBot="1">
      <c r="B49" s="18"/>
      <c r="C49" s="1240" t="s">
        <v>5</v>
      </c>
      <c r="D49" s="1240"/>
      <c r="E49" s="1241"/>
      <c r="F49" s="19">
        <v>0.94</v>
      </c>
      <c r="G49" s="20" t="s">
        <v>570</v>
      </c>
      <c r="H49" s="20" t="s">
        <v>571</v>
      </c>
      <c r="I49" s="20" t="s">
        <v>572</v>
      </c>
      <c r="J49" s="21" t="s">
        <v>573</v>
      </c>
    </row>
    <row r="50" spans="2:10" ht="13.5" customHeight="1"/>
  </sheetData>
  <sheetProtection algorithmName="SHA-512" hashValue="EpEnmd2DnquN90zr7TdA//CSw7QHJpSRrLa+J/fPHg0U2UkWTIL651p6tI5HGiUprbrnEw9BOt4RFcaFGa4Oqw==" saltValue="q3eQK0tPUSVVRAmRJ3ON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2021-10-07T06:03:07Z</cp:lastPrinted>
  <dcterms:created xsi:type="dcterms:W3CDTF">2021-02-05T05:05:50Z</dcterms:created>
  <dcterms:modified xsi:type="dcterms:W3CDTF">2021-10-26T05:29:55Z</dcterms:modified>
  <cp:category/>
</cp:coreProperties>
</file>