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BE36" i="10"/>
  <c r="AM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l="1"/>
  <c r="BE34" i="10" s="1"/>
  <c r="CO34" i="10"/>
  <c r="CO35" i="10" s="1"/>
  <c r="BW34" i="10"/>
  <c r="BW35" i="10" s="1"/>
  <c r="BW36" i="10" s="1"/>
  <c r="BW37" i="10" s="1"/>
</calcChain>
</file>

<file path=xl/sharedStrings.xml><?xml version="1.0" encoding="utf-8"?>
<sst xmlns="http://schemas.openxmlformats.org/spreadsheetml/2006/main" count="1104" uniqueCount="622">
  <si>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</si>
  <si>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</si>
  <si>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</si>
  <si>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</si>
  <si>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</si>
  <si>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</si>
  <si>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</si>
  <si>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</si>
  <si>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</si>
  <si>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</si>
  <si>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</si>
  <si>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</si>
  <si>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</si>
  <si>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</si>
  <si>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</si>
  <si>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</si>
  <si>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</si>
  <si>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</si>
  <si>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</si>
  <si>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</si>
  <si>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</si>
  <si>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</si>
  <si>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</si>
  <si>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</si>
  <si>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</si>
  <si>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</si>
  <si>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</si>
  <si>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</si>
  <si>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</si>
  <si>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</si>
  <si>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</si>
  <si>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</si>
  <si>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</si>
  <si>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</si>
  <si>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</si>
  <si>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</si>
  <si>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</si>
  <si>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</si>
  <si>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</si>
  <si>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</si>
  <si>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</si>
  <si>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</si>
  <si>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</si>
  <si>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</si>
  <si>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</si>
  <si>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</si>
  <si>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</si>
  <si>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</si>
  <si>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</si>
  <si>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</si>
  <si>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</si>
  <si>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</si>
  <si>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</si>
  <si>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</si>
  <si>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</si>
  <si>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</si>
  <si>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</si>
  <si>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</si>
  <si>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</si>
  <si>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</si>
  <si>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</si>
  <si>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</si>
  <si>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</si>
  <si>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</si>
  <si>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</si>
  <si>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</si>
  <si>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</si>
  <si>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</si>
  <si>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</si>
  <si>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</si>
  <si>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</si>
  <si>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</si>
  <si>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</si>
  <si>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</si>
  <si>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</si>
  <si>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</si>
  <si>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</si>
  <si>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</si>
  <si>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</si>
  <si>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</si>
  <si>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</si>
  <si>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</si>
  <si>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</si>
  <si>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</si>
  <si>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</si>
  <si>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</si>
  <si>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</si>
  <si>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</si>
  <si>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</si>
  <si>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</si>
  <si>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</si>
  <si>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</si>
  <si>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</si>
  <si>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</si>
  <si>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</si>
  <si>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</si>
  <si>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</si>
  <si>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</si>
  <si>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姶良市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</si>
  <si>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</si>
  <si>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</si>
  <si>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</si>
  <si>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</si>
  <si>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</si>
  <si>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</si>
  <si>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</si>
  <si>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</si>
  <si>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</si>
  <si>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</si>
  <si>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</si>
  <si>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</si>
  <si>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</si>
  <si>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</si>
  <si>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</si>
  <si>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</si>
  <si>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</si>
  <si>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</si>
  <si>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</si>
  <si>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</si>
  <si>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</si>
  <si>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</si>
  <si>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</si>
  <si>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</si>
  <si>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</si>
  <si>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</si>
  <si>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</si>
  <si>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</si>
  <si>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</si>
  <si>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</si>
  <si>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</si>
  <si>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</si>
  <si>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</si>
  <si>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</si>
  <si>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</si>
  <si>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</si>
  <si>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</si>
  <si>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</si>
  <si>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</si>
  <si>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</si>
  <si>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</si>
  <si>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</si>
  <si>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</si>
  <si>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</si>
  <si>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</si>
  <si>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</si>
  <si>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</si>
  <si>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</si>
  <si>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</si>
  <si>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</si>
  <si>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</si>
  <si>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</si>
  <si>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</si>
  <si>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</si>
  <si>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</si>
  <si>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</si>
  <si>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</si>
  <si>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</si>
  <si>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</si>
  <si>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</si>
  <si>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</si>
  <si>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</si>
  <si>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</si>
  <si>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</si>
  <si>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</si>
  <si>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</si>
  <si>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</si>
  <si>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</si>
  <si>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</si>
  <si>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</si>
  <si>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</si>
  <si>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</si>
  <si>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</si>
  <si>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</si>
  <si>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</si>
  <si>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</si>
  <si>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</si>
  <si>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</si>
  <si>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</si>
  <si>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</si>
  <si>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</si>
  <si>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</si>
  <si>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</si>
  <si>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</si>
  <si>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</si>
  <si>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</si>
  <si>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</si>
  <si>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</si>
  <si>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</si>
  <si>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</si>
  <si>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</si>
  <si>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</si>
  <si>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</si>
  <si>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</si>
  <si>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</si>
  <si>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</si>
  <si>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</si>
  <si>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</si>
  <si>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</si>
  <si>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</si>
  <si>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</si>
  <si>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</si>
  <si>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</si>
  <si>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</si>
  <si>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</si>
  <si>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</si>
  <si>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</si>
  <si>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</si>
  <si>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</si>
  <si>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</si>
  <si>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</si>
  <si>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</si>
  <si>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</si>
  <si>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</si>
  <si>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鹿児島県姶良市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</si>
  <si>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</si>
  <si>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</si>
  <si>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</si>
  <si>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</si>
  <si>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</si>
  <si>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</si>
  <si>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</si>
  <si>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</si>
  <si>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</si>
  <si>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</si>
  <si>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</si>
  <si>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</si>
  <si>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</si>
  <si>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</si>
  <si>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</si>
  <si>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</si>
  <si>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</si>
  <si>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</si>
  <si>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</si>
  <si>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</si>
  <si>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</si>
  <si>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</si>
  <si>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</si>
  <si>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</si>
  <si>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</si>
  <si>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</si>
  <si>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</si>
  <si>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</si>
  <si>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</si>
  <si>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</si>
  <si>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</si>
  <si>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</si>
  <si>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</si>
  <si>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</si>
  <si>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</si>
  <si>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</si>
  <si>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</si>
  <si>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</si>
  <si>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</si>
  <si>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</si>
  <si>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</si>
  <si>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</si>
  <si>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</si>
  <si>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</si>
  <si>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</si>
  <si>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</si>
  <si>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</si>
  <si>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</si>
  <si>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</si>
  <si>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</si>
  <si>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</si>
  <si>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</si>
  <si>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</si>
  <si>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</si>
  <si>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</si>
  <si>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</si>
  <si>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</si>
  <si>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</si>
  <si>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</si>
  <si>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</si>
  <si>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</si>
  <si>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</si>
  <si>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</si>
  <si>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</si>
  <si>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</si>
  <si>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</si>
  <si>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</si>
  <si>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</si>
  <si>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</si>
  <si>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</si>
  <si>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</si>
  <si>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</si>
  <si>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</si>
  <si>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</si>
  <si>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</si>
  <si>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</si>
  <si>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</si>
  <si>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</si>
  <si>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</si>
  <si>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</si>
  <si>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</si>
  <si>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</si>
  <si>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</si>
  <si>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</si>
  <si>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</si>
  <si>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</si>
  <si>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</si>
  <si>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</si>
  <si>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</si>
  <si>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</si>
  <si>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</si>
  <si>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</si>
  <si>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</si>
  <si>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</si>
  <si>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</si>
  <si>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</si>
  <si>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</si>
  <si>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</si>
  <si>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</si>
  <si>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</si>
  <si>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</si>
  <si>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</si>
  <si>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</si>
  <si>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</si>
  <si>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</si>
  <si>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</si>
  <si>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</si>
  <si>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</si>
  <si>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</si>
  <si>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</si>
  <si>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</si>
  <si>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</si>
  <si>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</si>
  <si>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</si>
  <si>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</si>
  <si>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</si>
  <si>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</si>
  <si>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</si>
  <si>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</si>
  <si>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</si>
  <si>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</si>
  <si>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</si>
  <si>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</si>
  <si>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</si>
  <si>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</si>
  <si>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</si>
  <si>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</si>
  <si>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</si>
  <si>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</si>
  <si>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</si>
  <si>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</si>
  <si>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</si>
  <si>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</si>
  <si>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</si>
  <si>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</si>
  <si>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</si>
  <si>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</si>
  <si>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</si>
  <si>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</si>
  <si>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</si>
  <si>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</si>
  <si>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</si>
  <si>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</si>
  <si>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</si>
  <si>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</si>
  <si>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</si>
  <si>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</si>
  <si>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</si>
  <si>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</si>
  <si>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</si>
  <si>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</si>
  <si>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</si>
  <si>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</si>
  <si>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鹿児島県姶良市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</si>
  <si>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</si>
  <si>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</si>
  <si>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</si>
  <si>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</si>
  <si>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</si>
  <si>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</si>
  <si>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</si>
  <si>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</si>
  <si>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</si>
  <si>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</si>
  <si>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</si>
  <si>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</si>
  <si>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</si>
  <si>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</si>
  <si>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</si>
  <si>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</si>
  <si>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</si>
  <si>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</si>
  <si>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</si>
  <si>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</si>
  <si>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姶良市農林業労働者災害共済事業特別会計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</si>
  <si>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</si>
  <si>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</si>
  <si>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</si>
  <si>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</si>
  <si>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</si>
  <si>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</si>
  <si>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</si>
  <si>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</si>
  <si>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</si>
  <si>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</si>
  <si>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</si>
  <si>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</si>
  <si>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</si>
  <si>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</si>
  <si>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姶良市国民健康保険特別会計事業勘定</t>
    <phoneticPr fontId="5"/>
  </si>
  <si>
    <t>姶良市国民健康保険特別会計施設勘定</t>
    <phoneticPr fontId="5"/>
  </si>
  <si>
    <t>姶良市後期高齢者医療特別会計</t>
    <phoneticPr fontId="5"/>
  </si>
  <si>
    <t>姶良市介護保険特別会計保険事業勘定</t>
    <phoneticPr fontId="5"/>
  </si>
  <si>
    <t>姶良市介護保険特別会計介護サービス事業勘定</t>
    <phoneticPr fontId="5"/>
  </si>
  <si>
    <t>姶良市水道事業会計</t>
    <phoneticPr fontId="5"/>
  </si>
  <si>
    <t>法適用企業</t>
    <phoneticPr fontId="5"/>
  </si>
  <si>
    <t>姶良市下水道事業会計</t>
    <phoneticPr fontId="5"/>
  </si>
  <si>
    <t>法適用企業</t>
    <phoneticPr fontId="5"/>
  </si>
  <si>
    <t>姶良市農業集落排水事業特別会計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</si>
  <si>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</si>
  <si>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</si>
  <si>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</si>
  <si>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</si>
  <si>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</si>
  <si>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</si>
  <si>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</si>
  <si>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</si>
  <si>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</si>
  <si>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</si>
  <si>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</si>
  <si>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</si>
  <si>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</si>
  <si>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</si>
  <si>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</si>
  <si>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</si>
  <si>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</si>
  <si>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</si>
  <si>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</si>
  <si>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</si>
  <si>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</si>
  <si>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</si>
  <si>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</si>
  <si>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</si>
  <si>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</si>
  <si>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</si>
  <si>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</si>
  <si>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</si>
  <si>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</si>
  <si>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</si>
  <si>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</si>
  <si>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</si>
  <si>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</si>
  <si>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</si>
  <si>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</si>
  <si>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</si>
  <si>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</si>
  <si>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</si>
  <si>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</si>
  <si>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</si>
  <si>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</si>
  <si>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</si>
  <si>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</si>
  <si>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</si>
  <si>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</si>
  <si>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</si>
  <si>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</si>
  <si>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</si>
  <si>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</si>
  <si>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</si>
  <si>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</si>
  <si>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</si>
  <si>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</si>
  <si>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</si>
  <si>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</si>
  <si>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</si>
  <si>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</si>
  <si>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</si>
  <si>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</si>
  <si>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</si>
  <si>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</si>
  <si>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</si>
  <si>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</si>
  <si>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姶良市水道事業会計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</si>
  <si>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</si>
  <si>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姶良市国民健康保険特別会計施設勘定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</si>
  <si>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</si>
  <si>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</si>
  <si>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</si>
  <si>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</si>
  <si>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</si>
  <si>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</si>
  <si>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</si>
  <si>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</si>
  <si>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</si>
  <si>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</si>
  <si>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</si>
  <si>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</si>
  <si>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</si>
  <si>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</si>
  <si>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</si>
  <si>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</si>
  <si>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</si>
  <si>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</si>
  <si>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</si>
  <si>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</si>
  <si>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</si>
  <si>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</si>
  <si>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</si>
  <si>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</si>
  <si>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</si>
  <si>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</si>
  <si>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</si>
  <si>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</si>
  <si>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</si>
  <si>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</si>
  <si>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</si>
  <si>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</si>
  <si>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</si>
  <si>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</si>
  <si>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</si>
  <si>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</si>
  <si>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</si>
  <si>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</si>
  <si>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</si>
  <si>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</si>
  <si>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</si>
  <si>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</si>
  <si>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</si>
  <si>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</si>
  <si>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</si>
  <si>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</si>
  <si>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</si>
  <si>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</si>
  <si>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</si>
  <si>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</si>
  <si>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</si>
  <si>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</si>
  <si>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</si>
  <si>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</si>
  <si>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</si>
  <si>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</si>
  <si>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</si>
  <si>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</si>
  <si>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</si>
  <si>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</si>
  <si>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</si>
  <si>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</si>
  <si>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</si>
  <si>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</si>
  <si>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</si>
  <si>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</si>
  <si>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</si>
  <si>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</si>
  <si>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</si>
  <si>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</si>
  <si>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</si>
  <si>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</si>
  <si>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</si>
  <si>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</si>
  <si>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</si>
  <si>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</si>
  <si>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</si>
  <si>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</si>
  <si>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</si>
  <si>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</si>
  <si>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</si>
  <si>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</si>
  <si>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</si>
  <si>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</si>
  <si>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</si>
  <si>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1.66</t>
  </si>
  <si>
    <t>▲ 5.58</t>
  </si>
  <si>
    <t>▲ 2.75</t>
  </si>
  <si>
    <t>▲ 4.04</t>
  </si>
  <si>
    <t>▲ 11.81</t>
  </si>
  <si>
    <t>姶良市水道事業会計</t>
  </si>
  <si>
    <t>一般会計</t>
  </si>
  <si>
    <t>姶良市下水道事業会計</t>
  </si>
  <si>
    <t>姶良市国民健康保険特別会計事業勘定</t>
  </si>
  <si>
    <t>姶良市介護保険特別会計保険事業勘定</t>
  </si>
  <si>
    <t>姶良市後期高齢者医療特別会計</t>
  </si>
  <si>
    <t>姶良市国民健康保険特別会計施設勘定</t>
  </si>
  <si>
    <t>姶良市介護保険特別会計介護サービス事業勘定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</si>
  <si>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</si>
  <si>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</si>
  <si>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</si>
  <si>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</si>
  <si>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</si>
  <si>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</si>
  <si>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</si>
  <si>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</si>
  <si>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</si>
  <si>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</si>
  <si>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</si>
  <si>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</si>
  <si>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</si>
  <si>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</si>
  <si>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</si>
  <si>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</si>
  <si>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</si>
  <si>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</si>
  <si>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姶良市土地開発公社</t>
    <rPh sb="0" eb="3">
      <t>アイラシ</t>
    </rPh>
    <rPh sb="3" eb="5">
      <t>トチ</t>
    </rPh>
    <rPh sb="5" eb="7">
      <t>カイハツ</t>
    </rPh>
    <rPh sb="7" eb="9">
      <t>コウシャ</t>
    </rPh>
    <phoneticPr fontId="2"/>
  </si>
  <si>
    <t>姶良市文化振興公社</t>
    <rPh sb="0" eb="3">
      <t>アイラシ</t>
    </rPh>
    <rPh sb="3" eb="5">
      <t>ブンカ</t>
    </rPh>
    <rPh sb="5" eb="7">
      <t>シンコウ</t>
    </rPh>
    <rPh sb="7" eb="9">
      <t>コウシャ</t>
    </rPh>
    <phoneticPr fontId="2"/>
  </si>
  <si>
    <t>-</t>
    <phoneticPr fontId="2"/>
  </si>
  <si>
    <t>-</t>
    <phoneticPr fontId="2"/>
  </si>
  <si>
    <t>-</t>
    <phoneticPr fontId="2"/>
  </si>
  <si>
    <t>-</t>
    <phoneticPr fontId="2"/>
  </si>
  <si>
    <t>-</t>
    <phoneticPr fontId="2"/>
  </si>
  <si>
    <t>-</t>
    <phoneticPr fontId="2"/>
  </si>
  <si>
    <t>庁舎建設基金</t>
    <rPh sb="0" eb="2">
      <t>チョウシャ</t>
    </rPh>
    <rPh sb="2" eb="4">
      <t>ケンセツ</t>
    </rPh>
    <rPh sb="4" eb="6">
      <t>キキン</t>
    </rPh>
    <phoneticPr fontId="5"/>
  </si>
  <si>
    <t>過疎地域自立促進基金</t>
    <rPh sb="0" eb="2">
      <t>カソ</t>
    </rPh>
    <rPh sb="2" eb="4">
      <t>チイキ</t>
    </rPh>
    <rPh sb="4" eb="6">
      <t>ジリツ</t>
    </rPh>
    <rPh sb="6" eb="8">
      <t>ソクシン</t>
    </rPh>
    <rPh sb="8" eb="10">
      <t>キキン</t>
    </rPh>
    <phoneticPr fontId="5"/>
  </si>
  <si>
    <t>ふるさと応援基金</t>
    <rPh sb="4" eb="6">
      <t>オウエン</t>
    </rPh>
    <rPh sb="6" eb="8">
      <t>キキン</t>
    </rPh>
    <phoneticPr fontId="5"/>
  </si>
  <si>
    <t>地域づくり推進基金</t>
    <rPh sb="0" eb="2">
      <t>チイキ</t>
    </rPh>
    <rPh sb="5" eb="7">
      <t>スイシン</t>
    </rPh>
    <rPh sb="7" eb="9">
      <t>キキン</t>
    </rPh>
    <phoneticPr fontId="5"/>
  </si>
  <si>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</si>
  <si>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</si>
  <si>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</si>
  <si>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</si>
  <si>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</si>
  <si>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</si>
  <si>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</si>
  <si>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</si>
  <si>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</si>
  <si>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</si>
  <si>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</si>
  <si>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</si>
  <si>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</si>
  <si>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と有形固定資産減価償却率の組合せについては、平成30年度から令和元年度決算にかけて将来負担比率が上昇する一方、有形固定資産減価償却率は低下している。このことは、公共施設の更新等が起債を財源に行われたことを示している。本市では基金の取り崩しを行いながら財政運営を行っており、将来負担比率の構成要素である「充当可能基金額」が減少したことも将来負担比率上昇の要因の一つとして考えられる。庁舎建設によって、更なる基金の減少と地方債の増加も懸念されるため、新規事業等支出を抑制する。</t>
    <phoneticPr fontId="5"/>
  </si>
  <si>
    <t>将来負担比率及び実質公債費比率の組合せによる分析については、平成30年度から令和元年度決算にかけて実質公債費比率、将来負担比率はともに上昇している。またどちらの指標も類似団体平均を上回っている。今後も庁舎建設等により地方債を発行する予定としており、その償還時期にはほぼ横ばいで推移している実質公債費比率も上昇することが予想される。今後については、「公共施設等総合管理計画」における「公共施設（建築物）の保有量（延床面積）を今後 40 年間で約 32％削減することを目標とする」という計画に従い、庁舎以外の公共施設更新については優先順や必要性について検討の上で取り組むこととする。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</si>
</sst>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FF16-4413-AF71-141960DB73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40232</c:v>
                </c:pt>
                <c:pt idx="1">
                  <c:v>57854</c:v>
                </c:pt>
                <c:pt idx="2">
                  <c:v>48691</c:v>
                </c:pt>
                <c:pt idx="3">
                  <c:v>60809</c:v>
                </c:pt>
                <c:pt idx="4">
                  <c:v>77047</c:v>
                </c:pt>
              </c:numCache>
            </c:numRef>
          </c:val>
          <c:smooth val="0"/>
          <c:extLst>
            <c:ext xmlns:c16="http://schemas.microsoft.com/office/drawing/2014/chart" uri="{C3380CC4-5D6E-409C-BE32-E72D297353CC}">
              <c16:uniqueId val="{00000001-FF16-4413-AF71-141960DB739B}"/>
            </c:ext>
          </c:extLst>
        </c:ser>
        <c:dLbls>
          <c:showLegendKey val="0"/>
          <c:showVal val="0"/>
          <c:showCatName val="0"/>
          <c:showSerName val="0"/>
          <c:showPercent val="0"/>
          <c:showBubbleSize val="0"/>
        </c:dLbls>
        <c:marker val="1"/>
        <c:smooth val="0"/>
        <c:axId val="2003981728"/>
        <c:axId val="2003979552"/>
      </c:lineChart>
      <c:catAx>
        <c:axId val="200398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3979552"/>
        <c:crosses val="autoZero"/>
        <c:auto val="1"/>
        <c:lblAlgn val="ctr"/>
        <c:lblOffset val="100"/>
        <c:tickLblSkip val="1"/>
        <c:tickMarkSkip val="1"/>
        <c:noMultiLvlLbl val="0"/>
      </c:catAx>
      <c:valAx>
        <c:axId val="20039795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398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8.1999999999999993</c:v>
                </c:pt>
                <c:pt idx="1">
                  <c:v>6.49</c:v>
                </c:pt>
                <c:pt idx="2">
                  <c:v>7.74</c:v>
                </c:pt>
                <c:pt idx="3">
                  <c:v>8.17</c:v>
                </c:pt>
                <c:pt idx="4">
                  <c:v>4.91</c:v>
                </c:pt>
              </c:numCache>
            </c:numRef>
          </c:val>
          <c:extLst>
            <c:ext xmlns:c16="http://schemas.microsoft.com/office/drawing/2014/chart" uri="{C3380CC4-5D6E-409C-BE32-E72D297353CC}">
              <c16:uniqueId val="{00000000-237B-447D-B041-9009B9506E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16.420000000000002</c:v>
                </c:pt>
                <c:pt idx="1">
                  <c:v>16.600000000000001</c:v>
                </c:pt>
                <c:pt idx="2">
                  <c:v>15.97</c:v>
                </c:pt>
                <c:pt idx="3">
                  <c:v>15.28</c:v>
                </c:pt>
                <c:pt idx="4">
                  <c:v>10.91</c:v>
                </c:pt>
              </c:numCache>
            </c:numRef>
          </c:val>
          <c:extLst>
            <c:ext xmlns:c16="http://schemas.microsoft.com/office/drawing/2014/chart" uri="{C3380CC4-5D6E-409C-BE32-E72D297353CC}">
              <c16:uniqueId val="{00000001-237B-447D-B041-9009B9506E2C}"/>
            </c:ext>
          </c:extLst>
        </c:ser>
        <c:dLbls>
          <c:showLegendKey val="0"/>
          <c:showVal val="0"/>
          <c:showCatName val="0"/>
          <c:showSerName val="0"/>
          <c:showPercent val="0"/>
          <c:showBubbleSize val="0"/>
        </c:dLbls>
        <c:gapWidth val="250"/>
        <c:overlap val="100"/>
        <c:axId val="2003984448"/>
        <c:axId val="2003984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-1.66</c:v>
                </c:pt>
                <c:pt idx="1">
                  <c:v>-5.58</c:v>
                </c:pt>
                <c:pt idx="2">
                  <c:v>-2.75</c:v>
                </c:pt>
                <c:pt idx="3">
                  <c:v>-4.04</c:v>
                </c:pt>
                <c:pt idx="4">
                  <c:v>-11.81</c:v>
                </c:pt>
              </c:numCache>
            </c:numRef>
          </c:val>
          <c:smooth val="0"/>
          <c:extLst>
            <c:ext xmlns:c16="http://schemas.microsoft.com/office/drawing/2014/chart" uri="{C3380CC4-5D6E-409C-BE32-E72D297353CC}">
              <c16:uniqueId val="{00000002-237B-447D-B041-9009B9506E2C}"/>
            </c:ext>
          </c:extLst>
        </c:ser>
        <c:dLbls>
          <c:showLegendKey val="0"/>
          <c:showVal val="0"/>
          <c:showCatName val="0"/>
          <c:showSerName val="0"/>
          <c:showPercent val="0"/>
          <c:showBubbleSize val="0"/>
        </c:dLbls>
        <c:marker val="1"/>
        <c:smooth val="0"/>
        <c:axId val="2003984448"/>
        <c:axId val="2003984992"/>
      </c:lineChart>
      <c:catAx>
        <c:axId val="20039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03984992"/>
        <c:crosses val="autoZero"/>
        <c:auto val="1"/>
        <c:lblAlgn val="ctr"/>
        <c:lblOffset val="100"/>
        <c:tickLblSkip val="1"/>
        <c:tickMarkSkip val="1"/>
        <c:noMultiLvlLbl val="0"/>
      </c:catAx>
      <c:valAx>
        <c:axId val="200398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398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0.12</c:v>
                </c:pt>
                <c:pt idx="4">
                  <c:v>#N/A</c:v>
                </c:pt>
                <c:pt idx="5">
                  <c:v>0.06</c:v>
                </c:pt>
                <c:pt idx="6">
                  <c:v>#N/A</c:v>
                </c:pt>
                <c:pt idx="7">
                  <c:v>0.03</c:v>
                </c:pt>
                <c:pt idx="8">
                  <c:v>#N/A</c:v>
                </c:pt>
                <c:pt idx="9">
                  <c:v>0</c:v>
                </c:pt>
              </c:numCache>
            </c:numRef>
          </c:val>
          <c:extLst>
            <c:ext xmlns:c16="http://schemas.microsoft.com/office/drawing/2014/chart" uri="{C3380CC4-5D6E-409C-BE32-E72D297353CC}">
              <c16:uniqueId val="{00000000-B80A-4296-BCBF-9C144AF1B4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0A-4296-BCBF-9C144AF1B4CA}"/>
            </c:ext>
          </c:extLst>
        </c:ser>
        <c:ser>
          <c:idx val="2"/>
          <c:order val="2"/>
          <c:tx>
            <c:strRef>
              <c:f>データシート!$A$29</c:f>
              <c:strCache>
                <c:ptCount val="1"/>
                <c:pt idx="0">
                  <c:v>姶良市介護保険特別会計介護サービス事業勘定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2-B80A-4296-BCBF-9C144AF1B4CA}"/>
            </c:ext>
          </c:extLst>
        </c:ser>
        <c:ser>
          <c:idx val="3"/>
          <c:order val="3"/>
          <c:tx>
            <c:strRef>
              <c:f>データシート!$A$30</c:f>
              <c:strCache>
                <c:ptCount val="1"/>
                <c:pt idx="0">
                  <c:v>姶良市国民健康保険特別会計施設勘定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0.04</c:v>
                </c:pt>
                <c:pt idx="4">
                  <c:v>#N/A</c:v>
                </c:pt>
                <c:pt idx="5">
                  <c:v>0.02</c:v>
                </c:pt>
                <c:pt idx="6">
                  <c:v>#N/A</c:v>
                </c:pt>
                <c:pt idx="7">
                  <c:v>0.03</c:v>
                </c:pt>
                <c:pt idx="8">
                  <c:v>#N/A</c:v>
                </c:pt>
                <c:pt idx="9">
                  <c:v>0.03</c:v>
                </c:pt>
              </c:numCache>
            </c:numRef>
          </c:val>
          <c:extLst>
            <c:ext xmlns:c16="http://schemas.microsoft.com/office/drawing/2014/chart" uri="{C3380CC4-5D6E-409C-BE32-E72D297353CC}">
              <c16:uniqueId val="{00000003-B80A-4296-BCBF-9C144AF1B4CA}"/>
            </c:ext>
          </c:extLst>
        </c:ser>
        <c:ser>
          <c:idx val="4"/>
          <c:order val="4"/>
          <c:tx>
            <c:strRef>
              <c:f>データシート!$A$31</c:f>
              <c:strCache>
                <c:ptCount val="1"/>
                <c:pt idx="0">
                  <c:v>姶良市後期高齢者医療特別会計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0.18</c:v>
                </c:pt>
                <c:pt idx="4">
                  <c:v>#N/A</c:v>
                </c:pt>
                <c:pt idx="5">
                  <c:v>1.4</c:v>
                </c:pt>
                <c:pt idx="6">
                  <c:v>#N/A</c:v>
                </c:pt>
                <c:pt idx="7">
                  <c:v>0.23</c:v>
                </c:pt>
                <c:pt idx="8">
                  <c:v>#N/A</c:v>
                </c:pt>
                <c:pt idx="9">
                  <c:v>0.32</c:v>
                </c:pt>
              </c:numCache>
            </c:numRef>
          </c:val>
          <c:extLst>
            <c:ext xmlns:c16="http://schemas.microsoft.com/office/drawing/2014/chart" uri="{C3380CC4-5D6E-409C-BE32-E72D297353CC}">
              <c16:uniqueId val="{00000004-B80A-4296-BCBF-9C144AF1B4CA}"/>
            </c:ext>
          </c:extLst>
        </c:ser>
        <c:ser>
          <c:idx val="5"/>
          <c:order val="5"/>
          <c:tx>
            <c:strRef>
              <c:f>データシート!$A$32</c:f>
              <c:strCache>
                <c:ptCount val="1"/>
                <c:pt idx="0">
                  <c:v>姶良市介護保険特別会計保険事業勘定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1.9</c:v>
                </c:pt>
                <c:pt idx="2">
                  <c:v>#N/A</c:v>
                </c:pt>
                <c:pt idx="3">
                  <c:v>1.8</c:v>
                </c:pt>
                <c:pt idx="4">
                  <c:v>#N/A</c:v>
                </c:pt>
                <c:pt idx="5">
                  <c:v>0.22</c:v>
                </c:pt>
                <c:pt idx="6">
                  <c:v>#N/A</c:v>
                </c:pt>
                <c:pt idx="7">
                  <c:v>1.61</c:v>
                </c:pt>
                <c:pt idx="8">
                  <c:v>#N/A</c:v>
                </c:pt>
                <c:pt idx="9">
                  <c:v>1.2</c:v>
                </c:pt>
              </c:numCache>
            </c:numRef>
          </c:val>
          <c:extLst>
            <c:ext xmlns:c16="http://schemas.microsoft.com/office/drawing/2014/chart" uri="{C3380CC4-5D6E-409C-BE32-E72D297353CC}">
              <c16:uniqueId val="{00000005-B80A-4296-BCBF-9C144AF1B4CA}"/>
            </c:ext>
          </c:extLst>
        </c:ser>
        <c:ser>
          <c:idx val="6"/>
          <c:order val="6"/>
          <c:tx>
            <c:strRef>
              <c:f>データシート!$A$33</c:f>
              <c:strCache>
                <c:ptCount val="1"/>
                <c:pt idx="0">
                  <c:v>姶良市国民健康保険特別会計事業勘定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3.17</c:v>
                </c:pt>
                <c:pt idx="2">
                  <c:v>#N/A</c:v>
                </c:pt>
                <c:pt idx="3">
                  <c:v>2.25</c:v>
                </c:pt>
                <c:pt idx="4">
                  <c:v>#N/A</c:v>
                </c:pt>
                <c:pt idx="5">
                  <c:v>3.33</c:v>
                </c:pt>
                <c:pt idx="6">
                  <c:v>#N/A</c:v>
                </c:pt>
                <c:pt idx="7">
                  <c:v>3.3</c:v>
                </c:pt>
                <c:pt idx="8">
                  <c:v>#N/A</c:v>
                </c:pt>
                <c:pt idx="9">
                  <c:v>1.9</c:v>
                </c:pt>
              </c:numCache>
            </c:numRef>
          </c:val>
          <c:extLst>
            <c:ext xmlns:c16="http://schemas.microsoft.com/office/drawing/2014/chart" uri="{C3380CC4-5D6E-409C-BE32-E72D297353CC}">
              <c16:uniqueId val="{00000006-B80A-4296-BCBF-9C144AF1B4CA}"/>
            </c:ext>
          </c:extLst>
        </c:ser>
        <c:ser>
          <c:idx val="7"/>
          <c:order val="7"/>
          <c:tx>
            <c:strRef>
              <c:f>データシート!$A$34</c:f>
              <c:strCache>
                <c:ptCount val="1"/>
                <c:pt idx="0">
                  <c:v>姶良市下水道事業会計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1.98</c:v>
                </c:pt>
                <c:pt idx="8">
                  <c:v>#N/A</c:v>
                </c:pt>
                <c:pt idx="9">
                  <c:v>1.98</c:v>
                </c:pt>
              </c:numCache>
            </c:numRef>
          </c:val>
          <c:extLst>
            <c:ext xmlns:c16="http://schemas.microsoft.com/office/drawing/2014/chart" uri="{C3380CC4-5D6E-409C-BE32-E72D297353CC}">
              <c16:uniqueId val="{00000007-B80A-4296-BCBF-9C144AF1B4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8.18</c:v>
                </c:pt>
                <c:pt idx="2">
                  <c:v>#N/A</c:v>
                </c:pt>
                <c:pt idx="3">
                  <c:v>6.47</c:v>
                </c:pt>
                <c:pt idx="4">
                  <c:v>#N/A</c:v>
                </c:pt>
                <c:pt idx="5">
                  <c:v>7.7</c:v>
                </c:pt>
                <c:pt idx="6">
                  <c:v>#N/A</c:v>
                </c:pt>
                <c:pt idx="7">
                  <c:v>8.17</c:v>
                </c:pt>
                <c:pt idx="8">
                  <c:v>#N/A</c:v>
                </c:pt>
                <c:pt idx="9">
                  <c:v>4.9000000000000004</c:v>
                </c:pt>
              </c:numCache>
            </c:numRef>
          </c:val>
          <c:extLst>
            <c:ext xmlns:c16="http://schemas.microsoft.com/office/drawing/2014/chart" uri="{C3380CC4-5D6E-409C-BE32-E72D297353CC}">
              <c16:uniqueId val="{00000008-B80A-4296-BCBF-9C144AF1B4CA}"/>
            </c:ext>
          </c:extLst>
        </c:ser>
        <c:ser>
          <c:idx val="9"/>
          <c:order val="9"/>
          <c:tx>
            <c:strRef>
              <c:f>データシート!$A$36</c:f>
              <c:strCache>
                <c:ptCount val="1"/>
                <c:pt idx="0">
                  <c:v>姶良市水道事業会計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9.39</c:v>
                </c:pt>
                <c:pt idx="2">
                  <c:v>#N/A</c:v>
                </c:pt>
                <c:pt idx="3">
                  <c:v>11.64</c:v>
                </c:pt>
                <c:pt idx="4">
                  <c:v>#N/A</c:v>
                </c:pt>
                <c:pt idx="5">
                  <c:v>12.39</c:v>
                </c:pt>
                <c:pt idx="6">
                  <c:v>#N/A</c:v>
                </c:pt>
                <c:pt idx="7">
                  <c:v>11.88</c:v>
                </c:pt>
                <c:pt idx="8">
                  <c:v>#N/A</c:v>
                </c:pt>
                <c:pt idx="9">
                  <c:v>10.62</c:v>
                </c:pt>
              </c:numCache>
            </c:numRef>
          </c:val>
          <c:extLst>
            <c:ext xmlns:c16="http://schemas.microsoft.com/office/drawing/2014/chart" uri="{C3380CC4-5D6E-409C-BE32-E72D297353CC}">
              <c16:uniqueId val="{00000009-B80A-4296-BCBF-9C144AF1B4CA}"/>
            </c:ext>
          </c:extLst>
        </c:ser>
        <c:dLbls>
          <c:showLegendKey val="0"/>
          <c:showVal val="0"/>
          <c:showCatName val="0"/>
          <c:showSerName val="0"/>
          <c:showPercent val="0"/>
          <c:showBubbleSize val="0"/>
        </c:dLbls>
        <c:gapWidth val="150"/>
        <c:overlap val="100"/>
        <c:axId val="2002739680"/>
        <c:axId val="2002745120"/>
      </c:barChart>
      <c:catAx>
        <c:axId val="200273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2745120"/>
        <c:crosses val="autoZero"/>
        <c:auto val="1"/>
        <c:lblAlgn val="ctr"/>
        <c:lblOffset val="100"/>
        <c:tickLblSkip val="1"/>
        <c:tickMarkSkip val="1"/>
        <c:noMultiLvlLbl val="0"/>
      </c:catAx>
      <c:valAx>
        <c:axId val="200274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273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2384</c:v>
                </c:pt>
                <c:pt idx="5">
                  <c:v>2361</c:v>
                </c:pt>
                <c:pt idx="8">
                  <c:v>2253</c:v>
                </c:pt>
                <c:pt idx="11">
                  <c:v>2232</c:v>
                </c:pt>
                <c:pt idx="14">
                  <c:v>2115</c:v>
                </c:pt>
              </c:numCache>
            </c:numRef>
          </c:val>
          <c:extLst>
            <c:ext xmlns:c16="http://schemas.microsoft.com/office/drawing/2014/chart" uri="{C3380CC4-5D6E-409C-BE32-E72D297353CC}">
              <c16:uniqueId val="{00000000-911A-485B-85C6-88F4B11E6E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1A-485B-85C6-88F4B11E6E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132</c:v>
                </c:pt>
                <c:pt idx="3">
                  <c:v>140</c:v>
                </c:pt>
                <c:pt idx="6">
                  <c:v>140</c:v>
                </c:pt>
                <c:pt idx="9">
                  <c:v>144</c:v>
                </c:pt>
                <c:pt idx="12">
                  <c:v>147</c:v>
                </c:pt>
              </c:numCache>
            </c:numRef>
          </c:val>
          <c:extLst>
            <c:ext xmlns:c16="http://schemas.microsoft.com/office/drawing/2014/chart" uri="{C3380CC4-5D6E-409C-BE32-E72D297353CC}">
              <c16:uniqueId val="{00000002-911A-485B-85C6-88F4B11E6E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1A-485B-85C6-88F4B11E6E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109</c:v>
                </c:pt>
                <c:pt idx="3">
                  <c:v>107</c:v>
                </c:pt>
                <c:pt idx="6">
                  <c:v>47</c:v>
                </c:pt>
                <c:pt idx="9">
                  <c:v>55</c:v>
                </c:pt>
                <c:pt idx="12">
                  <c:v>54</c:v>
                </c:pt>
              </c:numCache>
            </c:numRef>
          </c:val>
          <c:extLst>
            <c:ext xmlns:c16="http://schemas.microsoft.com/office/drawing/2014/chart" uri="{C3380CC4-5D6E-409C-BE32-E72D297353CC}">
              <c16:uniqueId val="{00000004-911A-485B-85C6-88F4B11E6E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1A-485B-85C6-88F4B11E6E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1A-485B-85C6-88F4B11E6E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3674</c:v>
                </c:pt>
                <c:pt idx="3">
                  <c:v>3732</c:v>
                </c:pt>
                <c:pt idx="6">
                  <c:v>3576</c:v>
                </c:pt>
                <c:pt idx="9">
                  <c:v>3620</c:v>
                </c:pt>
                <c:pt idx="12">
                  <c:v>3732</c:v>
                </c:pt>
              </c:numCache>
            </c:numRef>
          </c:val>
          <c:extLst>
            <c:ext xmlns:c16="http://schemas.microsoft.com/office/drawing/2014/chart" uri="{C3380CC4-5D6E-409C-BE32-E72D297353CC}">
              <c16:uniqueId val="{00000007-911A-485B-85C6-88F4B11E6EA7}"/>
            </c:ext>
          </c:extLst>
        </c:ser>
        <c:dLbls>
          <c:showLegendKey val="0"/>
          <c:showVal val="0"/>
          <c:showCatName val="0"/>
          <c:showSerName val="0"/>
          <c:showPercent val="0"/>
          <c:showBubbleSize val="0"/>
        </c:dLbls>
        <c:gapWidth val="100"/>
        <c:overlap val="100"/>
        <c:axId val="142235888"/>
        <c:axId val="14222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1531</c:v>
                </c:pt>
                <c:pt idx="2">
                  <c:v>#N/A</c:v>
                </c:pt>
                <c:pt idx="3">
                  <c:v>#N/A</c:v>
                </c:pt>
                <c:pt idx="4">
                  <c:v>1618</c:v>
                </c:pt>
                <c:pt idx="5">
                  <c:v>#N/A</c:v>
                </c:pt>
                <c:pt idx="6">
                  <c:v>#N/A</c:v>
                </c:pt>
                <c:pt idx="7">
                  <c:v>1510</c:v>
                </c:pt>
                <c:pt idx="8">
                  <c:v>#N/A</c:v>
                </c:pt>
                <c:pt idx="9">
                  <c:v>#N/A</c:v>
                </c:pt>
                <c:pt idx="10">
                  <c:v>1587</c:v>
                </c:pt>
                <c:pt idx="11">
                  <c:v>#N/A</c:v>
                </c:pt>
                <c:pt idx="12">
                  <c:v>#N/A</c:v>
                </c:pt>
                <c:pt idx="13">
                  <c:v>1818</c:v>
                </c:pt>
                <c:pt idx="14">
                  <c:v>#N/A</c:v>
                </c:pt>
              </c:numCache>
            </c:numRef>
          </c:val>
          <c:smooth val="0"/>
          <c:extLst>
            <c:ext xmlns:c16="http://schemas.microsoft.com/office/drawing/2014/chart" uri="{C3380CC4-5D6E-409C-BE32-E72D297353CC}">
              <c16:uniqueId val="{00000008-911A-485B-85C6-88F4B11E6EA7}"/>
            </c:ext>
          </c:extLst>
        </c:ser>
        <c:dLbls>
          <c:showLegendKey val="0"/>
          <c:showVal val="0"/>
          <c:showCatName val="0"/>
          <c:showSerName val="0"/>
          <c:showPercent val="0"/>
          <c:showBubbleSize val="0"/>
        </c:dLbls>
        <c:marker val="1"/>
        <c:smooth val="0"/>
        <c:axId val="142235888"/>
        <c:axId val="142228816"/>
      </c:lineChart>
      <c:catAx>
        <c:axId val="14223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228816"/>
        <c:crosses val="autoZero"/>
        <c:auto val="1"/>
        <c:lblAlgn val="ctr"/>
        <c:lblOffset val="100"/>
        <c:tickLblSkip val="1"/>
        <c:tickMarkSkip val="1"/>
        <c:noMultiLvlLbl val="0"/>
      </c:catAx>
      <c:valAx>
        <c:axId val="14222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3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19456</c:v>
                </c:pt>
                <c:pt idx="5">
                  <c:v>19080</c:v>
                </c:pt>
                <c:pt idx="8">
                  <c:v>18838</c:v>
                </c:pt>
                <c:pt idx="11">
                  <c:v>19509</c:v>
                </c:pt>
                <c:pt idx="14">
                  <c:v>19442</c:v>
                </c:pt>
              </c:numCache>
            </c:numRef>
          </c:val>
          <c:extLst>
            <c:ext xmlns:c16="http://schemas.microsoft.com/office/drawing/2014/chart" uri="{C3380CC4-5D6E-409C-BE32-E72D297353CC}">
              <c16:uniqueId val="{00000000-2E01-478D-856D-F7FF4BA394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2258</c:v>
                </c:pt>
                <c:pt idx="5">
                  <c:v>2622</c:v>
                </c:pt>
                <c:pt idx="8">
                  <c:v>2923</c:v>
                </c:pt>
                <c:pt idx="11">
                  <c:v>2270</c:v>
                </c:pt>
                <c:pt idx="14">
                  <c:v>2420</c:v>
                </c:pt>
              </c:numCache>
            </c:numRef>
          </c:val>
          <c:extLst>
            <c:ext xmlns:c16="http://schemas.microsoft.com/office/drawing/2014/chart" uri="{C3380CC4-5D6E-409C-BE32-E72D297353CC}">
              <c16:uniqueId val="{00000001-2E01-478D-856D-F7FF4BA394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6883</c:v>
                </c:pt>
                <c:pt idx="5">
                  <c:v>6913</c:v>
                </c:pt>
                <c:pt idx="8">
                  <c:v>6898</c:v>
                </c:pt>
                <c:pt idx="11">
                  <c:v>6183</c:v>
                </c:pt>
                <c:pt idx="14">
                  <c:v>5464</c:v>
                </c:pt>
              </c:numCache>
            </c:numRef>
          </c:val>
          <c:extLst>
            <c:ext xmlns:c16="http://schemas.microsoft.com/office/drawing/2014/chart" uri="{C3380CC4-5D6E-409C-BE32-E72D297353CC}">
              <c16:uniqueId val="{00000002-2E01-478D-856D-F7FF4BA394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01-478D-856D-F7FF4BA394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01-478D-856D-F7FF4BA394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01-478D-856D-F7FF4BA394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2953</c:v>
                </c:pt>
                <c:pt idx="3">
                  <c:v>3158</c:v>
                </c:pt>
                <c:pt idx="6">
                  <c:v>3247</c:v>
                </c:pt>
                <c:pt idx="9">
                  <c:v>3630</c:v>
                </c:pt>
                <c:pt idx="12">
                  <c:v>3860</c:v>
                </c:pt>
              </c:numCache>
            </c:numRef>
          </c:val>
          <c:extLst>
            <c:ext xmlns:c16="http://schemas.microsoft.com/office/drawing/2014/chart" uri="{C3380CC4-5D6E-409C-BE32-E72D297353CC}">
              <c16:uniqueId val="{00000006-2E01-478D-856D-F7FF4BA394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E01-478D-856D-F7FF4BA394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1210</c:v>
                </c:pt>
                <c:pt idx="3">
                  <c:v>1151</c:v>
                </c:pt>
                <c:pt idx="6">
                  <c:v>578</c:v>
                </c:pt>
                <c:pt idx="9">
                  <c:v>629</c:v>
                </c:pt>
                <c:pt idx="12">
                  <c:v>700</c:v>
                </c:pt>
              </c:numCache>
            </c:numRef>
          </c:val>
          <c:extLst>
            <c:ext xmlns:c16="http://schemas.microsoft.com/office/drawing/2014/chart" uri="{C3380CC4-5D6E-409C-BE32-E72D297353CC}">
              <c16:uniqueId val="{00000008-2E01-478D-856D-F7FF4BA394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1120</c:v>
                </c:pt>
                <c:pt idx="3">
                  <c:v>979</c:v>
                </c:pt>
                <c:pt idx="6">
                  <c:v>914</c:v>
                </c:pt>
                <c:pt idx="9">
                  <c:v>880</c:v>
                </c:pt>
                <c:pt idx="12">
                  <c:v>734</c:v>
                </c:pt>
              </c:numCache>
            </c:numRef>
          </c:val>
          <c:extLst>
            <c:ext xmlns:c16="http://schemas.microsoft.com/office/drawing/2014/chart" uri="{C3380CC4-5D6E-409C-BE32-E72D297353CC}">
              <c16:uniqueId val="{00000009-2E01-478D-856D-F7FF4BA394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32307</c:v>
                </c:pt>
                <c:pt idx="3">
                  <c:v>31833</c:v>
                </c:pt>
                <c:pt idx="6">
                  <c:v>31196</c:v>
                </c:pt>
                <c:pt idx="9">
                  <c:v>31239</c:v>
                </c:pt>
                <c:pt idx="12">
                  <c:v>31599</c:v>
                </c:pt>
              </c:numCache>
            </c:numRef>
          </c:val>
          <c:extLst>
            <c:ext xmlns:c16="http://schemas.microsoft.com/office/drawing/2014/chart" uri="{C3380CC4-5D6E-409C-BE32-E72D297353CC}">
              <c16:uniqueId val="{0000000A-2E01-478D-856D-F7FF4BA3949A}"/>
            </c:ext>
          </c:extLst>
        </c:ser>
        <c:dLbls>
          <c:showLegendKey val="0"/>
          <c:showVal val="0"/>
          <c:showCatName val="0"/>
          <c:showSerName val="0"/>
          <c:showPercent val="0"/>
          <c:showBubbleSize val="0"/>
        </c:dLbls>
        <c:gapWidth val="100"/>
        <c:overlap val="100"/>
        <c:axId val="142238064"/>
        <c:axId val="14223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8993</c:v>
                </c:pt>
                <c:pt idx="2">
                  <c:v>#N/A</c:v>
                </c:pt>
                <c:pt idx="3">
                  <c:v>#N/A</c:v>
                </c:pt>
                <c:pt idx="4">
                  <c:v>8506</c:v>
                </c:pt>
                <c:pt idx="5">
                  <c:v>#N/A</c:v>
                </c:pt>
                <c:pt idx="6">
                  <c:v>#N/A</c:v>
                </c:pt>
                <c:pt idx="7">
                  <c:v>7276</c:v>
                </c:pt>
                <c:pt idx="8">
                  <c:v>#N/A</c:v>
                </c:pt>
                <c:pt idx="9">
                  <c:v>#N/A</c:v>
                </c:pt>
                <c:pt idx="10">
                  <c:v>8416</c:v>
                </c:pt>
                <c:pt idx="11">
                  <c:v>#N/A</c:v>
                </c:pt>
                <c:pt idx="12">
                  <c:v>#N/A</c:v>
                </c:pt>
                <c:pt idx="13">
                  <c:v>9567</c:v>
                </c:pt>
                <c:pt idx="14">
                  <c:v>#N/A</c:v>
                </c:pt>
              </c:numCache>
            </c:numRef>
          </c:val>
          <c:smooth val="0"/>
          <c:extLst>
            <c:ext xmlns:c16="http://schemas.microsoft.com/office/drawing/2014/chart" uri="{C3380CC4-5D6E-409C-BE32-E72D297353CC}">
              <c16:uniqueId val="{0000000B-2E01-478D-856D-F7FF4BA3949A}"/>
            </c:ext>
          </c:extLst>
        </c:ser>
        <c:dLbls>
          <c:showLegendKey val="0"/>
          <c:showVal val="0"/>
          <c:showCatName val="0"/>
          <c:showSerName val="0"/>
          <c:showPercent val="0"/>
          <c:showBubbleSize val="0"/>
        </c:dLbls>
        <c:marker val="1"/>
        <c:smooth val="0"/>
        <c:axId val="142238064"/>
        <c:axId val="142238608"/>
      </c:lineChart>
      <c:catAx>
        <c:axId val="14223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238608"/>
        <c:crosses val="autoZero"/>
        <c:auto val="1"/>
        <c:lblAlgn val="ctr"/>
        <c:lblOffset val="100"/>
        <c:tickLblSkip val="1"/>
        <c:tickMarkSkip val="1"/>
        <c:noMultiLvlLbl val="0"/>
      </c:catAx>
      <c:valAx>
        <c:axId val="14223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3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2686</c:v>
                </c:pt>
                <c:pt idx="1">
                  <c:v>2577</c:v>
                </c:pt>
                <c:pt idx="2">
                  <c:v>1838</c:v>
                </c:pt>
              </c:numCache>
            </c:numRef>
          </c:val>
          <c:extLst>
            <c:ext xmlns:c16="http://schemas.microsoft.com/office/drawing/2014/chart" uri="{C3380CC4-5D6E-409C-BE32-E72D297353CC}">
              <c16:uniqueId val="{00000000-D830-4D4B-A216-58BD34CC45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334</c:v>
                </c:pt>
                <c:pt idx="1">
                  <c:v>184</c:v>
                </c:pt>
                <c:pt idx="2">
                  <c:v>139</c:v>
                </c:pt>
              </c:numCache>
            </c:numRef>
          </c:val>
          <c:extLst>
            <c:ext xmlns:c16="http://schemas.microsoft.com/office/drawing/2014/chart" uri="{C3380CC4-5D6E-409C-BE32-E72D297353CC}">
              <c16:uniqueId val="{00000001-D830-4D4B-A216-58BD34CC45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2463</c:v>
                </c:pt>
                <c:pt idx="1">
                  <c:v>2255</c:v>
                </c:pt>
                <c:pt idx="2">
                  <c:v>2044</c:v>
                </c:pt>
              </c:numCache>
            </c:numRef>
          </c:val>
          <c:extLst>
            <c:ext xmlns:c16="http://schemas.microsoft.com/office/drawing/2014/chart" uri="{C3380CC4-5D6E-409C-BE32-E72D297353CC}">
              <c16:uniqueId val="{00000002-D830-4D4B-A216-58BD34CC451D}"/>
            </c:ext>
          </c:extLst>
        </c:ser>
        <c:dLbls>
          <c:showLegendKey val="0"/>
          <c:showVal val="0"/>
          <c:showCatName val="0"/>
          <c:showSerName val="0"/>
          <c:showPercent val="0"/>
          <c:showBubbleSize val="0"/>
        </c:dLbls>
        <c:gapWidth val="120"/>
        <c:overlap val="100"/>
        <c:axId val="142236432"/>
        <c:axId val="142240784"/>
      </c:barChart>
      <c:catAx>
        <c:axId val="14223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240784"/>
        <c:crosses val="autoZero"/>
        <c:auto val="1"/>
        <c:lblAlgn val="ctr"/>
        <c:lblOffset val="100"/>
        <c:tickLblSkip val="1"/>
        <c:tickMarkSkip val="1"/>
        <c:noMultiLvlLbl val="0"/>
      </c:catAx>
      <c:valAx>
        <c:axId val="142240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23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{90BCF418-D6C2-4F0A-86B4-1914D1C6D1E3}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725-4700-95DF-07AC01FFB1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{49C17CE0-4116-4984-AADC-10A2AC0B69F9}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25-4700-95DF-07AC01FFB1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{D820A85A-F137-4095-ACE5-5A6F8903AB12}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25-4700-95DF-07AC01FFB1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{211F39D7-8268-4949-BD03-6791D397A602}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25-4700-95DF-07AC01FFB1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{C2357459-59AE-483C-852F-B848DC0DD584}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25-4700-95DF-07AC01FFB1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{2CA63D91-A405-441E-99FE-9718BB82D266}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725-4700-95DF-07AC01FFB1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{63367B21-A8E5-4026-A806-3FA852C2924E}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725-4700-95DF-07AC01FFB1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{2F2EC8AA-D24B-46F8-B029-6464645B642A}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725-4700-95DF-07AC01FFB1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{6C075D1E-F138-43D3-8CE9-D718481B6603}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725-4700-95DF-07AC01FFB1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45.8</c:v>
                </c:pt>
                <c:pt idx="8">
                  <c:v>61.1</c:v>
                </c:pt>
                <c:pt idx="16">
                  <c:v>62</c:v>
                </c:pt>
                <c:pt idx="24">
                  <c:v>62.6</c:v>
                </c:pt>
                <c:pt idx="32">
                  <c:v>61.3</c:v>
                </c:pt>
              </c:numCache>
            </c:numRef>
          </c:xVal>
          <c:yVal>
            <c:numRef>
              <c:f>公会計指標分析・財政指標組合せ分析表!$BP$51:$DC$51</c:f>
              <c:numCache>
                <c:formatCode>#,##0.0;"▲ "#,##0.0</c:formatCode>
                <c:ptCount val="40"/>
                <c:pt idx="0">
                  <c:v>60.6</c:v>
                </c:pt>
                <c:pt idx="8">
                  <c:v>56.9</c:v>
                </c:pt>
                <c:pt idx="16">
                  <c:v>48.6</c:v>
                </c:pt>
                <c:pt idx="24">
                  <c:v>56.1</c:v>
                </c:pt>
                <c:pt idx="32">
                  <c:v>63.7</c:v>
                </c:pt>
              </c:numCache>
            </c:numRef>
          </c:yVal>
          <c:smooth val="0"/>
          <c:extLst>
            <c:ext xmlns:c16="http://schemas.microsoft.com/office/drawing/2014/chart" uri="{C3380CC4-5D6E-409C-BE32-E72D297353CC}">
              <c16:uniqueId val="{00000009-1725-4700-95DF-07AC01FFB1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{BA3489A9-6B3D-47C4-BBA1-9A73748260FB}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725-4700-95DF-07AC01FFB1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{FB51A77F-D709-4B4C-A6D4-872CF90EEE49}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25-4700-95DF-07AC01FFB1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{73E83AF4-6F18-4CFC-BE73-3D9739315717}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25-4700-95DF-07AC01FFB1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{36658DC9-C122-4F5C-99F8-8E425B91FD57}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25-4700-95DF-07AC01FFB1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{24F79B88-5FD4-46F1-8B39-FADA332B17E4}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25-4700-95DF-07AC01FFB1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{80B255E8-5FF3-42D6-8A45-6DEEFD63A59D}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725-4700-95DF-07AC01FFB1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{8B596A31-2209-4E23-81DC-26F9272398C9}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725-4700-95DF-07AC01FFB1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{998E292A-6FE5-4DB0-A037-DD498341E276}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725-4700-95DF-07AC01FFB1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{FEDE7B2A-6092-458D-A85B-E0B2BB88B650}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725-4700-95DF-07AC01FFB1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1725-4700-95DF-07AC01FFB114}"/>
            </c:ext>
          </c:extLst>
        </c:ser>
        <c:dLbls>
          <c:showLegendKey val="0"/>
          <c:showVal val="1"/>
          <c:showCatName val="0"/>
          <c:showSerName val="0"/>
          <c:showPercent val="0"/>
          <c:showBubbleSize val="0"/>
        </c:dLbls>
        <c:axId val="142236976"/>
        <c:axId val="142241872"/>
      </c:scatterChart>
      <c:valAx>
        <c:axId val="142236976"/>
        <c:scaling>
          <c:orientation val="minMax"/>
          <c:max val="64"/>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241872"/>
        <c:crosses val="autoZero"/>
        <c:crossBetween val="midCat"/>
      </c:valAx>
      <c:valAx>
        <c:axId val="142241872"/>
        <c:scaling>
          <c:orientation val="minMax"/>
          <c:max val="7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236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{7DE3A37E-F956-4A7E-9270-69327C2D4613}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37F-46FE-BC79-5BBC9317C6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{517F4905-4070-4614-A1E1-391255AC05FC}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7F-46FE-BC79-5BBC9317C6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{70EE14EC-31D9-4734-ADDB-211978059335}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7F-46FE-BC79-5BBC9317C6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{F46D663A-8C6A-4D5F-87AC-8A720B4C1FD9}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7F-46FE-BC79-5BBC9317C6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{893C2DF0-8DE6-431B-9D40-BBC7144D73B3}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7F-46FE-BC79-5BBC9317C6DC}"/>
                </c:ext>
              </c:extLst>
            </c:dLbl>
            <c:dLbl>
              <c:idx val="8"/>
              <c:layout>
                <c:manualLayout>
                  <c:x val="0"/>
                  <c:y val="-1.314929649628370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{36FBD13B-AEFC-465F-9B0E-DB684FD1A79B}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37F-46FE-BC79-5BBC9317C6D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{6AF99C71-95F7-4E72-8172-E6A09638E6A4}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37F-46FE-BC79-5BBC9317C6DC}"/>
                </c:ext>
              </c:extLst>
            </c:dLbl>
            <c:dLbl>
              <c:idx val="24"/>
              <c:layout>
                <c:manualLayout>
                  <c:x val="0"/>
                  <c:y val="1.314929649628366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{02A829D0-31B7-4F97-8F04-4E76ABD0C080}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37F-46FE-BC79-5BBC9317C6D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{86FBC2AA-1B42-4844-A22F-B6862887F1CB}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37F-46FE-BC79-5BBC9317C6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10.6</c:v>
                </c:pt>
                <c:pt idx="16">
                  <c:v>10.4</c:v>
                </c:pt>
                <c:pt idx="24">
                  <c:v>10.5</c:v>
                </c:pt>
                <c:pt idx="32">
                  <c:v>10.9</c:v>
                </c:pt>
              </c:numCache>
            </c:numRef>
          </c:xVal>
          <c:yVal>
            <c:numRef>
              <c:f>公会計指標分析・財政指標組合せ分析表!$BP$73:$DC$73</c:f>
              <c:numCache>
                <c:formatCode>#,##0.0;"▲ "#,##0.0</c:formatCode>
                <c:ptCount val="40"/>
                <c:pt idx="0">
                  <c:v>60.6</c:v>
                </c:pt>
                <c:pt idx="8">
                  <c:v>56.9</c:v>
                </c:pt>
                <c:pt idx="16">
                  <c:v>48.6</c:v>
                </c:pt>
                <c:pt idx="24">
                  <c:v>56.1</c:v>
                </c:pt>
                <c:pt idx="32">
                  <c:v>63.7</c:v>
                </c:pt>
              </c:numCache>
            </c:numRef>
          </c:yVal>
          <c:smooth val="0"/>
          <c:extLst>
            <c:ext xmlns:c16="http://schemas.microsoft.com/office/drawing/2014/chart" uri="{C3380CC4-5D6E-409C-BE32-E72D297353CC}">
              <c16:uniqueId val="{00000009-C37F-46FE-BC79-5BBC9317C6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231273375972947E-2"/>
                  <c:y val="-5.5760058688669976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{EF0D5255-A81C-4255-AE24-F25BC5B46E56}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37F-46FE-BC79-5BBC9317C6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{8B2DB262-43AE-4941-BFB0-2333EC5D5E89}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7F-46FE-BC79-5BBC9317C6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{7B4F9C69-6B12-43A8-B1F8-2CC6B5908A59}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7F-46FE-BC79-5BBC9317C6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{B5E575BD-7932-456E-A2FE-AC95449CA42C}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7F-46FE-BC79-5BBC9317C6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{F36F9B56-B835-4222-A80D-21C8EE35A495}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7F-46FE-BC79-5BBC9317C6DC}"/>
                </c:ext>
              </c:extLst>
            </c:dLbl>
            <c:dLbl>
              <c:idx val="8"/>
              <c:layout>
                <c:manualLayout>
                  <c:x val="-3.7164709862248319E-2"/>
                  <c:y val="-6.907289299934858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{A28134C1-C483-4ADE-BCA3-BFF3C69BDC76}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37F-46FE-BC79-5BBC9317C6D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{691D34FB-F62A-4B43-A5B2-84BA498DF6A0}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37F-46FE-BC79-5BBC9317C6DC}"/>
                </c:ext>
              </c:extLst>
            </c:dLbl>
            <c:dLbl>
              <c:idx val="24"/>
              <c:layout>
                <c:manualLayout>
                  <c:x val="-2.616744892895545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{580F5947-B751-44B5-A4BC-1BCBD45333F5}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37F-46FE-BC79-5BBC9317C6DC}"/>
                </c:ext>
              </c:extLst>
            </c:dLbl>
            <c:dLbl>
              <c:idx val="32"/>
              <c:layout>
                <c:manualLayout>
                  <c:x val="-3.7100885415230815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{E8FC7648-ED30-4BBB-81DE-25102DE6F71E}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37F-46FE-BC79-5BBC9317C6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C37F-46FE-BC79-5BBC9317C6DC}"/>
            </c:ext>
          </c:extLst>
        </c:ser>
        <c:dLbls>
          <c:showLegendKey val="0"/>
          <c:showVal val="1"/>
          <c:showCatName val="0"/>
          <c:showSerName val="0"/>
          <c:showPercent val="0"/>
          <c:showBubbleSize val="0"/>
        </c:dLbls>
        <c:axId val="142229904"/>
        <c:axId val="142237520"/>
      </c:scatterChart>
      <c:valAx>
        <c:axId val="142229904"/>
        <c:scaling>
          <c:orientation val="minMax"/>
          <c:max val="11.2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237520"/>
        <c:crosses val="autoZero"/>
        <c:crossBetween val="midCat"/>
      </c:valAx>
      <c:valAx>
        <c:axId val="142237520"/>
        <c:scaling>
          <c:orientation val="minMax"/>
          <c:max val="7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229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姶良地区防災行政無線デジタル化整備やフットボールセンター整備に伴う公債費の償還が始まったことが主な要因となり前年度より元利償還金が増額となっている。</a:t>
          </a:r>
          <a:endParaRPr lang="ja-JP" altLang="ja-JP" sz="1400">
            <a:effectLst/>
          </a:endParaRPr>
        </a:p>
        <a:p>
          <a:r>
            <a:rPr kumimoji="1" lang="ja-JP" altLang="ja-JP" sz="1100">
              <a:solidFill>
                <a:schemeClr val="dk1"/>
              </a:solidFill>
              <a:effectLst/>
              <a:latin typeface="+mn-lt"/>
              <a:ea typeface="+mn-ea"/>
              <a:cs typeface="+mn-cs"/>
            </a:rPr>
            <a:t>　今後も、地方債発行においては交付税措置のある地方債を有効活用し、財政健全化に努める。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減債基金残高のうち、実質公債費比率の算定に用いる満期一括償還地方債の償還の財源として積み立てたものはない。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将来負担額は増え、充当可能財源等は減ったことにより、将来負担比率の分子が増加している。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龍門滝温泉整備事業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三船小特別教室棟新築工事</a:t>
          </a:r>
          <a:r>
            <a:rPr kumimoji="1" lang="ja-JP" altLang="ja-JP" sz="1100">
              <a:solidFill>
                <a:schemeClr val="dk1"/>
              </a:solidFill>
              <a:effectLst/>
              <a:latin typeface="+mn-lt"/>
              <a:ea typeface="+mn-ea"/>
              <a:cs typeface="+mn-cs"/>
            </a:rPr>
            <a:t>等の大規模な事業に伴い地方債の現在高は増加した。後年度も</a:t>
          </a:r>
          <a:r>
            <a:rPr kumimoji="1" lang="ja-JP" altLang="en-US" sz="1100">
              <a:solidFill>
                <a:schemeClr val="dk1"/>
              </a:solidFill>
              <a:effectLst/>
              <a:latin typeface="+mn-lt"/>
              <a:ea typeface="+mn-ea"/>
              <a:cs typeface="+mn-cs"/>
            </a:rPr>
            <a:t>新庁舎建設に係る</a:t>
          </a:r>
          <a:r>
            <a:rPr kumimoji="1" lang="ja-JP" altLang="ja-JP" sz="1100">
              <a:solidFill>
                <a:schemeClr val="dk1"/>
              </a:solidFill>
              <a:effectLst/>
              <a:latin typeface="+mn-lt"/>
              <a:ea typeface="+mn-ea"/>
              <a:cs typeface="+mn-cs"/>
            </a:rPr>
            <a:t>多額に地方債発行が必要となる大規模</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が計画されていることから、今後も地方債の発行を抑制しながら、健全な財政運営に努める。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鹿児島県姶良市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の合併算定替えの段階的縮減に伴う一般財源の減を事業の見直し、事業費の削減で対応してきているが、人口増加に伴う社会保障費の増加、児童・生徒の増加に伴う教育環境の整備、既存施設の老朽化に伴う改修費用など歳出額が増加している。そのため財源不足が生じ、その不足を補うために基金繰入を行ったため、残高が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新庁舎建設事業も令和元年から始まり、さらに</a:t>
          </a:r>
          <a:r>
            <a:rPr kumimoji="1" lang="ja-JP" altLang="ja-JP" sz="1100">
              <a:solidFill>
                <a:schemeClr val="dk1"/>
              </a:solidFill>
              <a:effectLst/>
              <a:latin typeface="+mn-lt"/>
              <a:ea typeface="+mn-ea"/>
              <a:cs typeface="+mn-cs"/>
            </a:rPr>
            <a:t>厳し</a:t>
          </a:r>
          <a:r>
            <a:rPr kumimoji="1" lang="ja-JP" altLang="en-US" sz="1100">
              <a:solidFill>
                <a:schemeClr val="dk1"/>
              </a:solidFill>
              <a:effectLst/>
              <a:latin typeface="+mn-lt"/>
              <a:ea typeface="+mn-ea"/>
              <a:cs typeface="+mn-cs"/>
            </a:rPr>
            <a:t>さを増すことから</a:t>
          </a:r>
          <a:r>
            <a:rPr kumimoji="1" lang="ja-JP" altLang="ja-JP" sz="1100">
              <a:solidFill>
                <a:schemeClr val="dk1"/>
              </a:solidFill>
              <a:effectLst/>
              <a:latin typeface="+mn-lt"/>
              <a:ea typeface="+mn-ea"/>
              <a:cs typeface="+mn-cs"/>
            </a:rPr>
            <a:t>、さらなる事業の廃止・縮小を検討・実施し、また</a:t>
          </a:r>
          <a:r>
            <a:rPr kumimoji="1" lang="ja-JP" altLang="en-US" sz="1100">
              <a:solidFill>
                <a:schemeClr val="dk1"/>
              </a:solidFill>
              <a:effectLst/>
              <a:latin typeface="+mn-lt"/>
              <a:ea typeface="+mn-ea"/>
              <a:cs typeface="+mn-cs"/>
            </a:rPr>
            <a:t>、ふるさと納税やネーミングライツ等の</a:t>
          </a:r>
          <a:r>
            <a:rPr kumimoji="1" lang="ja-JP" altLang="ja-JP" sz="1100">
              <a:solidFill>
                <a:schemeClr val="dk1"/>
              </a:solidFill>
              <a:effectLst/>
              <a:latin typeface="+mn-lt"/>
              <a:ea typeface="+mn-ea"/>
              <a:cs typeface="+mn-cs"/>
            </a:rPr>
            <a:t>財源確保策に努め</a:t>
          </a:r>
          <a:r>
            <a:rPr kumimoji="1" lang="ja-JP" altLang="en-US" sz="1100">
              <a:solidFill>
                <a:schemeClr val="dk1"/>
              </a:solidFill>
              <a:effectLst/>
              <a:latin typeface="+mn-lt"/>
              <a:ea typeface="+mn-ea"/>
              <a:cs typeface="+mn-cs"/>
            </a:rPr>
            <a:t>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・庁舎建設基金　</a:t>
          </a:r>
          <a:r>
            <a:rPr lang="ja-JP" altLang="ja-JP" sz="1100">
              <a:solidFill>
                <a:schemeClr val="dk1"/>
              </a:solidFill>
              <a:effectLst/>
              <a:latin typeface="+mn-lt"/>
              <a:ea typeface="+mn-ea"/>
              <a:cs typeface="+mn-cs"/>
            </a:rPr>
            <a:t>市庁舎の建設に要する経費の財源に充てるための基金</a:t>
          </a:r>
          <a:endParaRPr lang="ja-JP" altLang="ja-JP" sz="1400">
            <a:effectLst/>
          </a:endParaRPr>
        </a:p>
        <a:p>
          <a:r>
            <a:rPr kumimoji="1" lang="ja-JP" altLang="ja-JP" sz="1100">
              <a:solidFill>
                <a:schemeClr val="dk1"/>
              </a:solidFill>
              <a:effectLst/>
              <a:latin typeface="+mn-lt"/>
              <a:ea typeface="+mn-ea"/>
              <a:cs typeface="+mn-cs"/>
            </a:rPr>
            <a:t>　・地域福祉基金　</a:t>
          </a:r>
          <a:r>
            <a:rPr lang="ja-JP" altLang="ja-JP" sz="1100">
              <a:solidFill>
                <a:schemeClr val="dk1"/>
              </a:solidFill>
              <a:effectLst/>
              <a:latin typeface="+mn-lt"/>
              <a:ea typeface="+mn-ea"/>
              <a:cs typeface="+mn-cs"/>
            </a:rPr>
            <a:t>地域の特性に応じた高齢者の保建及び福祉施策を推進するための基金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・過疎地域自立促進基金　過疎地域における地域医療の確保、</a:t>
          </a:r>
          <a:r>
            <a:rPr lang="ja-JP" altLang="ja-JP" sz="1100">
              <a:solidFill>
                <a:schemeClr val="dk1"/>
              </a:solidFill>
              <a:effectLst/>
              <a:latin typeface="+mn-lt"/>
              <a:ea typeface="+mn-ea"/>
              <a:cs typeface="+mn-cs"/>
            </a:rPr>
            <a:t>高齢者等への生活支援等の施策等を継続的かつ安定的に実施するための基金</a:t>
          </a:r>
          <a:endParaRPr lang="ja-JP" altLang="ja-JP" sz="1400">
            <a:effectLst/>
          </a:endParaRPr>
        </a:p>
        <a:p>
          <a:pPr eaLnBrk="1" fontAlgn="auto" latinLnBrk="0" hangingPunct="1"/>
          <a:r>
            <a:rPr lang="ja-JP" altLang="ja-JP" sz="1100">
              <a:solidFill>
                <a:schemeClr val="dk1"/>
              </a:solidFill>
              <a:effectLst/>
              <a:latin typeface="+mn-lt"/>
              <a:ea typeface="+mn-ea"/>
              <a:cs typeface="+mn-cs"/>
            </a:rPr>
            <a:t>　・ふるさと応援基金　ふるさと姶良応援寄附金を指定された使途に沿って将来に向かったまちづくりに必要な施策を推進するため財源とする基金</a:t>
          </a:r>
          <a:endParaRPr lang="ja-JP" altLang="ja-JP" sz="1400">
            <a:effectLst/>
          </a:endParaRPr>
        </a:p>
        <a:p>
          <a:r>
            <a:rPr kumimoji="1" lang="ja-JP" altLang="ja-JP" sz="1100">
              <a:solidFill>
                <a:schemeClr val="dk1"/>
              </a:solidFill>
              <a:effectLst/>
              <a:latin typeface="+mn-lt"/>
              <a:ea typeface="+mn-ea"/>
              <a:cs typeface="+mn-cs"/>
            </a:rPr>
            <a:t>　・市有施設整備積立基金　</a:t>
          </a:r>
          <a:r>
            <a:rPr lang="ja-JP" altLang="ja-JP" sz="1100">
              <a:solidFill>
                <a:schemeClr val="dk1"/>
              </a:solidFill>
              <a:effectLst/>
              <a:latin typeface="+mn-lt"/>
              <a:ea typeface="+mn-ea"/>
              <a:cs typeface="+mn-cs"/>
            </a:rPr>
            <a:t>市有施設の整備を図るための基金</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・森林環境譲与税基金　</a:t>
          </a:r>
          <a:r>
            <a:rPr lang="ja-JP" altLang="en-US" sz="1100">
              <a:effectLst/>
            </a:rPr>
            <a:t>間伐や人材育成・担い手の確保、木材利用の促進や普及啓発等の森林整備及びその促進に必要な事業を実施するための基金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211</a:t>
          </a:r>
          <a:r>
            <a:rPr kumimoji="1" lang="ja-JP" altLang="ja-JP" sz="1100">
              <a:solidFill>
                <a:schemeClr val="dk1"/>
              </a:solidFill>
              <a:effectLst/>
              <a:latin typeface="+mn-lt"/>
              <a:ea typeface="+mn-ea"/>
              <a:cs typeface="+mn-cs"/>
            </a:rPr>
            <a:t>百万円減となったが、</a:t>
          </a:r>
          <a:r>
            <a:rPr kumimoji="1" lang="ja-JP" altLang="en-US" sz="1100">
              <a:solidFill>
                <a:schemeClr val="dk1"/>
              </a:solidFill>
              <a:effectLst/>
              <a:latin typeface="+mn-lt"/>
              <a:ea typeface="+mn-ea"/>
              <a:cs typeface="+mn-cs"/>
            </a:rPr>
            <a:t>老朽化した施設の改修等により</a:t>
          </a:r>
          <a:r>
            <a:rPr kumimoji="1" lang="ja-JP" altLang="ja-JP" sz="1100">
              <a:solidFill>
                <a:schemeClr val="dk1"/>
              </a:solidFill>
              <a:effectLst/>
              <a:latin typeface="+mn-lt"/>
              <a:ea typeface="+mn-ea"/>
              <a:cs typeface="+mn-cs"/>
            </a:rPr>
            <a:t>市有施設整備積立基金</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年度末残高</a:t>
          </a:r>
          <a:r>
            <a:rPr kumimoji="1" lang="en-US" altLang="ja-JP" sz="1100">
              <a:solidFill>
                <a:schemeClr val="dk1"/>
              </a:solidFill>
              <a:effectLst/>
              <a:latin typeface="+mn-lt"/>
              <a:ea typeface="+mn-ea"/>
              <a:cs typeface="+mn-cs"/>
            </a:rPr>
            <a:t>175</a:t>
          </a:r>
          <a:r>
            <a:rPr kumimoji="1" lang="ja-JP" altLang="en-US" sz="1100">
              <a:solidFill>
                <a:schemeClr val="dk1"/>
              </a:solidFill>
              <a:effectLst/>
              <a:latin typeface="+mn-lt"/>
              <a:ea typeface="+mn-ea"/>
              <a:cs typeface="+mn-cs"/>
            </a:rPr>
            <a:t>百万円から</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百万円減となり令和元年度末残高</a:t>
          </a: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百万円となった</a:t>
          </a:r>
          <a:r>
            <a:rPr kumimoji="1" lang="ja-JP" altLang="ja-JP" sz="1100">
              <a:solidFill>
                <a:schemeClr val="dk1"/>
              </a:solidFill>
              <a:effectLst/>
              <a:latin typeface="+mn-lt"/>
              <a:ea typeface="+mn-ea"/>
              <a:cs typeface="+mn-cs"/>
            </a:rPr>
            <a:t>ことが主な要因。</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ふるさと応援基金は、</a:t>
          </a:r>
          <a:r>
            <a:rPr kumimoji="1" lang="ja-JP" altLang="en-US" sz="1100">
              <a:solidFill>
                <a:schemeClr val="dk1"/>
              </a:solidFill>
              <a:effectLst/>
              <a:latin typeface="+mn-lt"/>
              <a:ea typeface="+mn-ea"/>
              <a:cs typeface="+mn-cs"/>
            </a:rPr>
            <a:t>令和元年度からの規制により取り扱える返礼品が減少したことにより</a:t>
          </a:r>
          <a:r>
            <a:rPr kumimoji="1" lang="ja-JP" altLang="ja-JP" sz="1100">
              <a:solidFill>
                <a:schemeClr val="dk1"/>
              </a:solidFill>
              <a:effectLst/>
              <a:latin typeface="+mn-lt"/>
              <a:ea typeface="+mn-ea"/>
              <a:cs typeface="+mn-cs"/>
            </a:rPr>
            <a:t>、寄附額</a:t>
          </a:r>
          <a:r>
            <a:rPr kumimoji="1" lang="ja-JP" altLang="en-US" sz="1100">
              <a:solidFill>
                <a:schemeClr val="dk1"/>
              </a:solidFill>
              <a:effectLst/>
              <a:latin typeface="+mn-lt"/>
              <a:ea typeface="+mn-ea"/>
              <a:cs typeface="+mn-cs"/>
            </a:rPr>
            <a:t>が減少し、</a:t>
          </a:r>
          <a:r>
            <a:rPr kumimoji="1" lang="ja-JP" altLang="ja-JP" sz="1100">
              <a:solidFill>
                <a:schemeClr val="dk1"/>
              </a:solidFill>
              <a:effectLst/>
              <a:latin typeface="+mn-lt"/>
              <a:ea typeface="+mn-ea"/>
              <a:cs typeface="+mn-cs"/>
            </a:rPr>
            <a:t>基金が</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百万円減少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地域づくり推進基金は、ふるさと移住定住促進事業や中山間地域移住定住促進事業等の</a:t>
          </a:r>
          <a:r>
            <a:rPr lang="ja-JP" altLang="en-US">
              <a:effectLst/>
            </a:rPr>
            <a:t>地域づくりを円滑かつ効率的に推進する事業に活用したことにより、平成</a:t>
          </a:r>
          <a:r>
            <a:rPr lang="en-US" altLang="ja-JP">
              <a:effectLst/>
            </a:rPr>
            <a:t>30</a:t>
          </a:r>
          <a:r>
            <a:rPr lang="ja-JP" altLang="en-US">
              <a:effectLst/>
            </a:rPr>
            <a:t>年度と比べて</a:t>
          </a:r>
          <a:r>
            <a:rPr lang="en-US" altLang="ja-JP">
              <a:effectLst/>
            </a:rPr>
            <a:t>70</a:t>
          </a:r>
          <a:r>
            <a:rPr lang="ja-JP" altLang="en-US">
              <a:effectLst/>
            </a:rPr>
            <a:t>百万円減少した。</a:t>
          </a:r>
          <a:r>
            <a:rPr kumimoji="1" lang="ja-JP" altLang="en-US"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庁舎建設基金については、令和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年度に建設予定しており、</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建設工事等のために活用して</a:t>
          </a:r>
          <a:r>
            <a:rPr kumimoji="1" lang="ja-JP" altLang="en-US" sz="1100">
              <a:solidFill>
                <a:schemeClr val="dk1"/>
              </a:solidFill>
              <a:effectLst/>
              <a:latin typeface="+mn-lt"/>
              <a:ea typeface="+mn-ea"/>
              <a:cs typeface="+mn-cs"/>
            </a:rPr>
            <a:t>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の合併算定替えの段階的縮減に伴う一般財源の減を事業の見直し、事業費の削減で対応してきているが、人口増加に伴う社会保障費等の増加、児童・生徒の増加に伴う教育環境の整備など歳出額が増加している。そのため一般財源の不足が生じ、その不足を補うために基金繰入を行ったことから、残高が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建設事業の選択による地方債の発行抑制、交付税措置のある地方債の活用に努めているが、懸案事項、新たなる喫緊の課題の解決のために実施した普通建設事業の地方債償還に財源が不足するため、基金繰入を行ったこと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までは庁舎建設等の大規模な普通建設事業の実施が続くことにより償還額が増加することから、各事業に充当するため基金の減少傾向が続くが、それ以降については、地方債の発行を抑制しながら、健全な財政運営に努め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77,430
77,026
231.25
33,502,717
32,632,013
827,029
16,854,756
31,588,304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令和元年度決算では類似団体、全国、鹿児島県平均よりもやや低い水準にある。これは資産の規模が大きい「学校施設」や「公営住宅」についても有形固定資産減価償却率が低下したことが影響しているものと考えられる。庁舎については建替中であるが、その他の施設に対しては優先順に従った計画的な修繕が必要な状況になっている。今後は個別計画や公共施設等総合管理計画等に沿った公共施設（ハコモノ）に対するマネジメントを進め、計画的な予防保全を図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112412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129631</xdr:rowOff>
    </xdr:from>
    <xdr:to>
      <xdr:col>19</xdr:col>
      <xdr:colOff>187325</xdr:colOff>
      <xdr:row>32</xdr:row>
      <xdr:rowOff>59781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8981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4051300" y="6226810"/>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8981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24840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83367</xdr:rowOff>
    </xdr:from>
    <xdr:to>
      <xdr:col>11</xdr:col>
      <xdr:colOff>187325</xdr:colOff>
      <xdr:row>32</xdr:row>
      <xdr:rowOff>13517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134167</xdr:rowOff>
    </xdr:from>
    <xdr:to>
      <xdr:col>15</xdr:col>
      <xdr:colOff>136525</xdr:colOff>
      <xdr:row>31</xdr:row>
      <xdr:rowOff>161925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22064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125821</xdr:rowOff>
    </xdr:from>
    <xdr:to>
      <xdr:col>7</xdr:col>
      <xdr:colOff>187325</xdr:colOff>
      <xdr:row>29</xdr:row>
      <xdr:rowOff>55971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5171</xdr:rowOff>
    </xdr:from>
    <xdr:to>
      <xdr:col>11</xdr:col>
      <xdr:colOff>136525</xdr:colOff>
      <xdr:row>31</xdr:row>
      <xdr:rowOff>134167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748746"/>
          <a:ext cx="762000" cy="47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50908</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4644</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695.3</a:t>
          </a:r>
          <a:r>
            <a:rPr kumimoji="1" lang="ja-JP" altLang="en-US" sz="1100">
              <a:latin typeface="ＭＳ Ｐゴシック" panose="020B0600070205080204" pitchFamily="50" charset="-128"/>
              <a:ea typeface="ＭＳ Ｐゴシック" panose="020B0600070205080204" pitchFamily="50" charset="-128"/>
            </a:rPr>
            <a:t>％であり、令和元年度から大きく増加した。また類似団体、全国平均、鹿児島県平均よりは高い水準となっている。本指標の大きな要素である地方債は、普通会計ベースで平成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年度から増加している。本市では、償還額以上の起債は原則行わないようにし、地方債残高削減に努めているが、その償還額の確保のためにも経常的経費の圧縮も同時並行で行う。</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9532</xdr:rowOff>
    </xdr:from>
    <xdr:to>
      <xdr:col>76</xdr:col>
      <xdr:colOff>73025</xdr:colOff>
      <xdr:row>31</xdr:row>
      <xdr:rowOff>111132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0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159409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07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93423</xdr:rowOff>
    </xdr:from>
    <xdr:to>
      <xdr:col>72</xdr:col>
      <xdr:colOff>123825</xdr:colOff>
      <xdr:row>31</xdr:row>
      <xdr:rowOff>23573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144223</xdr:rowOff>
    </xdr:from>
    <xdr:to>
      <xdr:col>76</xdr:col>
      <xdr:colOff>22225</xdr:colOff>
      <xdr:row>31</xdr:row>
      <xdr:rowOff>60332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4084300" y="6059248"/>
          <a:ext cx="711200" cy="8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79029</xdr:rowOff>
    </xdr:from>
    <xdr:to>
      <xdr:col>68</xdr:col>
      <xdr:colOff>123825</xdr:colOff>
      <xdr:row>31</xdr:row>
      <xdr:rowOff>9179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9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129829</xdr:rowOff>
    </xdr:from>
    <xdr:to>
      <xdr:col>72</xdr:col>
      <xdr:colOff>73025</xdr:colOff>
      <xdr:row>30</xdr:row>
      <xdr:rowOff>144223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044854"/>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88625</xdr:rowOff>
    </xdr:from>
    <xdr:to>
      <xdr:col>64</xdr:col>
      <xdr:colOff>123825</xdr:colOff>
      <xdr:row>31</xdr:row>
      <xdr:rowOff>18775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0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129829</xdr:rowOff>
    </xdr:from>
    <xdr:to>
      <xdr:col>68</xdr:col>
      <xdr:colOff>73025</xdr:colOff>
      <xdr:row>30</xdr:row>
      <xdr:rowOff>139425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044854"/>
          <a:ext cx="762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44965</xdr:rowOff>
    </xdr:from>
    <xdr:to>
      <xdr:col>60</xdr:col>
      <xdr:colOff>123825</xdr:colOff>
      <xdr:row>30</xdr:row>
      <xdr:rowOff>146565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9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95765</xdr:rowOff>
    </xdr:from>
    <xdr:to>
      <xdr:col>64</xdr:col>
      <xdr:colOff>73025</xdr:colOff>
      <xdr:row>30</xdr:row>
      <xdr:rowOff>139425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010790"/>
          <a:ext cx="762000" cy="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40100</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78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25706</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57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35302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77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163092</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7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77,430
77,026
231.25
33,502,717
32,632,013
827,029
16,854,756
31,588,304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6967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38</xdr:row>
      <xdr:rowOff>154577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56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77651</xdr:rowOff>
    </xdr:from>
    <xdr:to>
      <xdr:col>10</xdr:col>
      <xdr:colOff>165100</xdr:colOff>
      <xdr:row>39</xdr:row>
      <xdr:rowOff>7801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128451</xdr:rowOff>
    </xdr:from>
    <xdr:to>
      <xdr:col>15</xdr:col>
      <xdr:colOff>50800</xdr:colOff>
      <xdr:row>38</xdr:row>
      <xdr:rowOff>141515</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435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53159</xdr:rowOff>
    </xdr:from>
    <xdr:to>
      <xdr:col>6</xdr:col>
      <xdr:colOff>38100</xdr:colOff>
      <xdr:row>38</xdr:row>
      <xdr:rowOff>154759</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103959</xdr:rowOff>
    </xdr:from>
    <xdr:to>
      <xdr:col>10</xdr:col>
      <xdr:colOff>114300</xdr:colOff>
      <xdr:row>38</xdr:row>
      <xdr:rowOff>128451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6190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145886</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95123</xdr:rowOff>
    </xdr:from>
    <xdr:to>
      <xdr:col>55</xdr:col>
      <xdr:colOff>50800</xdr:colOff>
      <xdr:row>40</xdr:row>
      <xdr:rowOff>25273</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7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118000</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6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95009</xdr:rowOff>
    </xdr:from>
    <xdr:to>
      <xdr:col>50</xdr:col>
      <xdr:colOff>165100</xdr:colOff>
      <xdr:row>40</xdr:row>
      <xdr:rowOff>25159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7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145809</xdr:rowOff>
    </xdr:from>
    <xdr:to>
      <xdr:col>55</xdr:col>
      <xdr:colOff>0</xdr:colOff>
      <xdr:row>39</xdr:row>
      <xdr:rowOff>145923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9639300" y="6832359"/>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93028</xdr:rowOff>
    </xdr:from>
    <xdr:to>
      <xdr:col>46</xdr:col>
      <xdr:colOff>38100</xdr:colOff>
      <xdr:row>40</xdr:row>
      <xdr:rowOff>23178</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7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143828</xdr:rowOff>
    </xdr:from>
    <xdr:to>
      <xdr:col>50</xdr:col>
      <xdr:colOff>114300</xdr:colOff>
      <xdr:row>39</xdr:row>
      <xdr:rowOff>145809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8750300" y="683037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91160</xdr:rowOff>
    </xdr:from>
    <xdr:to>
      <xdr:col>41</xdr:col>
      <xdr:colOff>101600</xdr:colOff>
      <xdr:row>40</xdr:row>
      <xdr:rowOff>21310</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7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141960</xdr:rowOff>
    </xdr:from>
    <xdr:to>
      <xdr:col>45</xdr:col>
      <xdr:colOff>177800</xdr:colOff>
      <xdr:row>39</xdr:row>
      <xdr:rowOff>143828</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861300" y="6828510"/>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127660</xdr:rowOff>
    </xdr:from>
    <xdr:to>
      <xdr:col>36</xdr:col>
      <xdr:colOff>165100</xdr:colOff>
      <xdr:row>40</xdr:row>
      <xdr:rowOff>57810</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8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141960</xdr:rowOff>
    </xdr:from>
    <xdr:to>
      <xdr:col>41</xdr:col>
      <xdr:colOff>50800</xdr:colOff>
      <xdr:row>40</xdr:row>
      <xdr:rowOff>7010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6828510"/>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41686</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65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39705</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37837</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74337</xdr:rowOff>
    </xdr:from>
    <xdr:ext cx="469744"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37427" y="65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60416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5123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53884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5009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42454</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48457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39007</xdr:rowOff>
    </xdr:from>
    <xdr:to>
      <xdr:col>6</xdr:col>
      <xdr:colOff>38100</xdr:colOff>
      <xdr:row>61</xdr:row>
      <xdr:rowOff>140607</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26126</xdr:rowOff>
    </xdr:from>
    <xdr:to>
      <xdr:col>10</xdr:col>
      <xdr:colOff>114300</xdr:colOff>
      <xdr:row>61</xdr:row>
      <xdr:rowOff>89807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130300" y="1048457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95811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131734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160144</xdr:rowOff>
    </xdr:from>
    <xdr:to>
      <xdr:col>55</xdr:col>
      <xdr:colOff>50800</xdr:colOff>
      <xdr:row>63</xdr:row>
      <xdr:rowOff>90294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11571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64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163816</xdr:rowOff>
    </xdr:from>
    <xdr:to>
      <xdr:col>50</xdr:col>
      <xdr:colOff>165100</xdr:colOff>
      <xdr:row>63</xdr:row>
      <xdr:rowOff>93966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7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39494</xdr:rowOff>
    </xdr:from>
    <xdr:to>
      <xdr:col>55</xdr:col>
      <xdr:colOff>0</xdr:colOff>
      <xdr:row>63</xdr:row>
      <xdr:rowOff>43166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840844"/>
          <a:ext cx="8382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164965</xdr:rowOff>
    </xdr:from>
    <xdr:to>
      <xdr:col>46</xdr:col>
      <xdr:colOff>38100</xdr:colOff>
      <xdr:row>63</xdr:row>
      <xdr:rowOff>95115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43166</xdr:rowOff>
    </xdr:from>
    <xdr:to>
      <xdr:col>50</xdr:col>
      <xdr:colOff>114300</xdr:colOff>
      <xdr:row>63</xdr:row>
      <xdr:rowOff>44315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445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165512</xdr:rowOff>
    </xdr:from>
    <xdr:to>
      <xdr:col>41</xdr:col>
      <xdr:colOff>101600</xdr:colOff>
      <xdr:row>63</xdr:row>
      <xdr:rowOff>95662</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7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44315</xdr:rowOff>
    </xdr:from>
    <xdr:to>
      <xdr:col>45</xdr:col>
      <xdr:colOff>177800</xdr:colOff>
      <xdr:row>63</xdr:row>
      <xdr:rowOff>44862</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45665"/>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163092</xdr:rowOff>
    </xdr:from>
    <xdr:to>
      <xdr:col>36</xdr:col>
      <xdr:colOff>165100</xdr:colOff>
      <xdr:row>64</xdr:row>
      <xdr:rowOff>93242</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44862</xdr:rowOff>
    </xdr:from>
    <xdr:to>
      <xdr:col>41</xdr:col>
      <xdr:colOff>50800</xdr:colOff>
      <xdr:row>64</xdr:row>
      <xdr:rowOff>42442</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46212"/>
          <a:ext cx="889000" cy="16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110493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56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111642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57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112189</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5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84369</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10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83</xdr:row>
      <xdr:rowOff>5714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3797300" y="1417701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95886</xdr:rowOff>
    </xdr:from>
    <xdr:to>
      <xdr:col>15</xdr:col>
      <xdr:colOff>101600</xdr:colOff>
      <xdr:row>83</xdr:row>
      <xdr:rowOff>26036</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5714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2055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80645</xdr:rowOff>
    </xdr:from>
    <xdr:to>
      <xdr:col>10</xdr:col>
      <xdr:colOff>165100</xdr:colOff>
      <xdr:row>83</xdr:row>
      <xdr:rowOff>10795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131445</xdr:rowOff>
    </xdr:from>
    <xdr:to>
      <xdr:col>15</xdr:col>
      <xdr:colOff>50800</xdr:colOff>
      <xdr:row>82</xdr:row>
      <xdr:rowOff>146686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1903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59689</xdr:rowOff>
    </xdr:from>
    <xdr:to>
      <xdr:col>6</xdr:col>
      <xdr:colOff>38100</xdr:colOff>
      <xdr:row>82</xdr:row>
      <xdr:rowOff>161289</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110489</xdr:rowOff>
    </xdr:from>
    <xdr:to>
      <xdr:col>10</xdr:col>
      <xdr:colOff>114300</xdr:colOff>
      <xdr:row>82</xdr:row>
      <xdr:rowOff>131445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1693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47641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1922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113030</xdr:rowOff>
    </xdr:from>
    <xdr:to>
      <xdr:col>55</xdr:col>
      <xdr:colOff>50800</xdr:colOff>
      <xdr:row>82</xdr:row>
      <xdr:rowOff>43180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135907</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143511</xdr:rowOff>
    </xdr:from>
    <xdr:to>
      <xdr:col>50</xdr:col>
      <xdr:colOff>165100</xdr:colOff>
      <xdr:row>82</xdr:row>
      <xdr:rowOff>73661</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163830</xdr:rowOff>
    </xdr:from>
    <xdr:to>
      <xdr:col>55</xdr:col>
      <xdr:colOff>0</xdr:colOff>
      <xdr:row>82</xdr:row>
      <xdr:rowOff>22861</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051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121413</xdr:rowOff>
    </xdr:from>
    <xdr:to>
      <xdr:col>46</xdr:col>
      <xdr:colOff>38100</xdr:colOff>
      <xdr:row>82</xdr:row>
      <xdr:rowOff>51563</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0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763</xdr:rowOff>
    </xdr:from>
    <xdr:to>
      <xdr:col>50</xdr:col>
      <xdr:colOff>114300</xdr:colOff>
      <xdr:row>82</xdr:row>
      <xdr:rowOff>22861</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8750300" y="14059663"/>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134365</xdr:rowOff>
    </xdr:from>
    <xdr:to>
      <xdr:col>41</xdr:col>
      <xdr:colOff>101600</xdr:colOff>
      <xdr:row>82</xdr:row>
      <xdr:rowOff>64515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763</xdr:rowOff>
    </xdr:from>
    <xdr:to>
      <xdr:col>45</xdr:col>
      <xdr:colOff>177800</xdr:colOff>
      <xdr:row>82</xdr:row>
      <xdr:rowOff>13715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059663"/>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109982</xdr:rowOff>
    </xdr:from>
    <xdr:to>
      <xdr:col>36</xdr:col>
      <xdr:colOff>165100</xdr:colOff>
      <xdr:row>82</xdr:row>
      <xdr:rowOff>40132</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39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160782</xdr:rowOff>
    </xdr:from>
    <xdr:to>
      <xdr:col>41</xdr:col>
      <xdr:colOff>50800</xdr:colOff>
      <xdr:row>82</xdr:row>
      <xdr:rowOff>13715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6972300" y="14048232"/>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90188</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68090</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378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81042</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56659</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37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E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142875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4634865" y="1739455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00000000-0008-0000-0E00-000095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24782</xdr:rowOff>
    </xdr:from>
    <xdr:ext cx="405111" cy="259045"/>
    <xdr:sp macro="" textlink="">
      <xdr:nvSpPr>
        <xdr:cNvPr id="407" name="【港湾・漁港】&#10;有形固定資産減価償却率最大値テキスト">
          <a:extLst>
            <a:ext uri="{FF2B5EF4-FFF2-40B4-BE49-F238E27FC236}">
              <a16:creationId xmlns:a16="http://schemas.microsoft.com/office/drawing/2014/main" id="{00000000-0008-0000-0E00-000097010000}"/>
            </a:ext>
          </a:extLst>
        </xdr:cNvPr>
        <xdr:cNvSpPr txBox="1"/>
      </xdr:nvSpPr>
      <xdr:spPr>
        <a:xfrm>
          <a:off x="4673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13352</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E00-000099010000}"/>
            </a:ext>
          </a:extLst>
        </xdr:cNvPr>
        <xdr:cNvSpPr txBox="1"/>
      </xdr:nvSpPr>
      <xdr:spPr>
        <a:xfrm>
          <a:off x="4673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4584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857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968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079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xdr:rowOff>
    </xdr:from>
    <xdr:to>
      <xdr:col>24</xdr:col>
      <xdr:colOff>114300</xdr:colOff>
      <xdr:row>103</xdr:row>
      <xdr:rowOff>109855</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45847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31132</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00000000-0008-0000-0E00-0000A5010000}"/>
            </a:ext>
          </a:extLst>
        </xdr:cNvPr>
        <xdr:cNvSpPr txBox="1"/>
      </xdr:nvSpPr>
      <xdr:spPr>
        <a:xfrm>
          <a:off x="4673600"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141605</xdr:rowOff>
    </xdr:from>
    <xdr:to>
      <xdr:col>20</xdr:col>
      <xdr:colOff>38100</xdr:colOff>
      <xdr:row>103</xdr:row>
      <xdr:rowOff>71755</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37465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20955</xdr:rowOff>
    </xdr:from>
    <xdr:to>
      <xdr:col>24</xdr:col>
      <xdr:colOff>63500</xdr:colOff>
      <xdr:row>103</xdr:row>
      <xdr:rowOff>59055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3797300" y="17680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103505</xdr:rowOff>
    </xdr:from>
    <xdr:to>
      <xdr:col>15</xdr:col>
      <xdr:colOff>101600</xdr:colOff>
      <xdr:row>103</xdr:row>
      <xdr:rowOff>33655</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2857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154305</xdr:rowOff>
    </xdr:from>
    <xdr:to>
      <xdr:col>19</xdr:col>
      <xdr:colOff>177800</xdr:colOff>
      <xdr:row>103</xdr:row>
      <xdr:rowOff>20955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908300" y="17642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73025</xdr:rowOff>
    </xdr:from>
    <xdr:to>
      <xdr:col>10</xdr:col>
      <xdr:colOff>165100</xdr:colOff>
      <xdr:row>103</xdr:row>
      <xdr:rowOff>3175</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968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123825</xdr:rowOff>
    </xdr:from>
    <xdr:to>
      <xdr:col>15</xdr:col>
      <xdr:colOff>50800</xdr:colOff>
      <xdr:row>102</xdr:row>
      <xdr:rowOff>154305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019300" y="176117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34925</xdr:rowOff>
    </xdr:from>
    <xdr:to>
      <xdr:col>6</xdr:col>
      <xdr:colOff>38100</xdr:colOff>
      <xdr:row>102</xdr:row>
      <xdr:rowOff>136525</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079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85725</xdr:rowOff>
    </xdr:from>
    <xdr:to>
      <xdr:col>10</xdr:col>
      <xdr:colOff>114300</xdr:colOff>
      <xdr:row>102</xdr:row>
      <xdr:rowOff>123825</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130300" y="17573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99077</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E00-0000AE010000}"/>
            </a:ext>
          </a:extLst>
        </xdr:cNvPr>
        <xdr:cNvSpPr txBox="1"/>
      </xdr:nvSpPr>
      <xdr:spPr>
        <a:xfrm>
          <a:off x="35820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100982</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E00-0000AF010000}"/>
            </a:ext>
          </a:extLst>
        </xdr:cNvPr>
        <xdr:cNvSpPr txBox="1"/>
      </xdr:nvSpPr>
      <xdr:spPr>
        <a:xfrm>
          <a:off x="2705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36213</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E00-0000B0010000}"/>
            </a:ext>
          </a:extLst>
        </xdr:cNvPr>
        <xdr:cNvSpPr txBox="1"/>
      </xdr:nvSpPr>
      <xdr:spPr>
        <a:xfrm>
          <a:off x="1816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146702</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E00-0000B1010000}"/>
            </a:ext>
          </a:extLst>
        </xdr:cNvPr>
        <xdr:cNvSpPr txBox="1"/>
      </xdr:nvSpPr>
      <xdr:spPr>
        <a:xfrm>
          <a:off x="927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88282</xdr:rowOff>
    </xdr:from>
    <xdr:ext cx="405111" cy="259045"/>
    <xdr:sp macro="" textlink="">
      <xdr:nvSpPr>
        <xdr:cNvPr id="434" name="n_1mainValue【港湾・漁港】&#10;有形固定資産減価償却率">
          <a:extLst>
            <a:ext uri="{FF2B5EF4-FFF2-40B4-BE49-F238E27FC236}">
              <a16:creationId xmlns:a16="http://schemas.microsoft.com/office/drawing/2014/main" id="{00000000-0008-0000-0E00-0000B2010000}"/>
            </a:ext>
          </a:extLst>
        </xdr:cNvPr>
        <xdr:cNvSpPr txBox="1"/>
      </xdr:nvSpPr>
      <xdr:spPr>
        <a:xfrm>
          <a:off x="3582044"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50182</xdr:rowOff>
    </xdr:from>
    <xdr:ext cx="405111" cy="259045"/>
    <xdr:sp macro="" textlink="">
      <xdr:nvSpPr>
        <xdr:cNvPr id="435" name="n_2mainValue【港湾・漁港】&#10;有形固定資産減価償却率">
          <a:extLst>
            <a:ext uri="{FF2B5EF4-FFF2-40B4-BE49-F238E27FC236}">
              <a16:creationId xmlns:a16="http://schemas.microsoft.com/office/drawing/2014/main" id="{00000000-0008-0000-0E00-0000B3010000}"/>
            </a:ext>
          </a:extLst>
        </xdr:cNvPr>
        <xdr:cNvSpPr txBox="1"/>
      </xdr:nvSpPr>
      <xdr:spPr>
        <a:xfrm>
          <a:off x="2705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19702</xdr:rowOff>
    </xdr:from>
    <xdr:ext cx="405111" cy="259045"/>
    <xdr:sp macro="" textlink="">
      <xdr:nvSpPr>
        <xdr:cNvPr id="436" name="n_3mainValue【港湾・漁港】&#10;有形固定資産減価償却率">
          <a:extLst>
            <a:ext uri="{FF2B5EF4-FFF2-40B4-BE49-F238E27FC236}">
              <a16:creationId xmlns:a16="http://schemas.microsoft.com/office/drawing/2014/main" id="{00000000-0008-0000-0E00-0000B4010000}"/>
            </a:ext>
          </a:extLst>
        </xdr:cNvPr>
        <xdr:cNvSpPr txBox="1"/>
      </xdr:nvSpPr>
      <xdr:spPr>
        <a:xfrm>
          <a:off x="18167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153052</xdr:rowOff>
    </xdr:from>
    <xdr:ext cx="405111" cy="259045"/>
    <xdr:sp macro="" textlink="">
      <xdr:nvSpPr>
        <xdr:cNvPr id="437" name="n_4mainValue【港湾・漁港】&#10;有形固定資産減価償却率">
          <a:extLst>
            <a:ext uri="{FF2B5EF4-FFF2-40B4-BE49-F238E27FC236}">
              <a16:creationId xmlns:a16="http://schemas.microsoft.com/office/drawing/2014/main" id="{00000000-0008-0000-0E00-0000B5010000}"/>
            </a:ext>
          </a:extLst>
        </xdr:cNvPr>
        <xdr:cNvSpPr txBox="1"/>
      </xdr:nvSpPr>
      <xdr:spPr>
        <a:xfrm>
          <a:off x="927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E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10476865" y="17180601"/>
          <a:ext cx="0" cy="146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00000000-0008-0000-0E00-0000CE010000}"/>
            </a:ext>
          </a:extLst>
        </xdr:cNvPr>
        <xdr:cNvSpPr txBox="1"/>
      </xdr:nvSpPr>
      <xdr:spPr>
        <a:xfrm>
          <a:off x="10515600" y="186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86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64" name="【港湾・漁港】&#10;一人当たり有形固定資産（償却資産）額最大値テキスト">
          <a:extLst>
            <a:ext uri="{FF2B5EF4-FFF2-40B4-BE49-F238E27FC236}">
              <a16:creationId xmlns:a16="http://schemas.microsoft.com/office/drawing/2014/main" id="{00000000-0008-0000-0E00-0000D0010000}"/>
            </a:ext>
          </a:extLst>
        </xdr:cNvPr>
        <xdr:cNvSpPr txBox="1"/>
      </xdr:nvSpPr>
      <xdr:spPr>
        <a:xfrm>
          <a:off x="10515600"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0388600" y="1718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139112</xdr:rowOff>
    </xdr:from>
    <xdr:ext cx="534377" cy="259045"/>
    <xdr:sp macro="" textlink="">
      <xdr:nvSpPr>
        <xdr:cNvPr id="466" name="【港湾・漁港】&#10;一人当たり有形固定資産（償却資産）額平均値テキスト">
          <a:extLst>
            <a:ext uri="{FF2B5EF4-FFF2-40B4-BE49-F238E27FC236}">
              <a16:creationId xmlns:a16="http://schemas.microsoft.com/office/drawing/2014/main" id="{00000000-0008-0000-0E00-0000D2010000}"/>
            </a:ext>
          </a:extLst>
        </xdr:cNvPr>
        <xdr:cNvSpPr txBox="1"/>
      </xdr:nvSpPr>
      <xdr:spPr>
        <a:xfrm>
          <a:off x="10515600" y="1814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0426700" y="1828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9588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8699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7810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78470</xdr:rowOff>
    </xdr:from>
    <xdr:to>
      <xdr:col>36</xdr:col>
      <xdr:colOff>165100</xdr:colOff>
      <xdr:row>106</xdr:row>
      <xdr:rowOff>8620</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6921500" y="180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56372</xdr:rowOff>
    </xdr:from>
    <xdr:to>
      <xdr:col>55</xdr:col>
      <xdr:colOff>50800</xdr:colOff>
      <xdr:row>108</xdr:row>
      <xdr:rowOff>157972</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0426700" y="185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142749</xdr:rowOff>
    </xdr:from>
    <xdr:ext cx="534377" cy="259045"/>
    <xdr:sp macro="" textlink="">
      <xdr:nvSpPr>
        <xdr:cNvPr id="478" name="【港湾・漁港】&#10;一人当たり有形固定資産（償却資産）額該当値テキスト">
          <a:extLst>
            <a:ext uri="{FF2B5EF4-FFF2-40B4-BE49-F238E27FC236}">
              <a16:creationId xmlns:a16="http://schemas.microsoft.com/office/drawing/2014/main" id="{00000000-0008-0000-0E00-0000DE010000}"/>
            </a:ext>
          </a:extLst>
        </xdr:cNvPr>
        <xdr:cNvSpPr txBox="1"/>
      </xdr:nvSpPr>
      <xdr:spPr>
        <a:xfrm>
          <a:off x="10515600" y="1848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56359</xdr:rowOff>
    </xdr:from>
    <xdr:to>
      <xdr:col>50</xdr:col>
      <xdr:colOff>165100</xdr:colOff>
      <xdr:row>108</xdr:row>
      <xdr:rowOff>157959</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9588500" y="185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107159</xdr:rowOff>
    </xdr:from>
    <xdr:to>
      <xdr:col>55</xdr:col>
      <xdr:colOff>0</xdr:colOff>
      <xdr:row>108</xdr:row>
      <xdr:rowOff>107172</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9639300" y="18623759"/>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56139</xdr:rowOff>
    </xdr:from>
    <xdr:to>
      <xdr:col>46</xdr:col>
      <xdr:colOff>38100</xdr:colOff>
      <xdr:row>108</xdr:row>
      <xdr:rowOff>157739</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8699500" y="185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106939</xdr:rowOff>
    </xdr:from>
    <xdr:to>
      <xdr:col>50</xdr:col>
      <xdr:colOff>114300</xdr:colOff>
      <xdr:row>108</xdr:row>
      <xdr:rowOff>107159</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8750300" y="18623539"/>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56317</xdr:rowOff>
    </xdr:from>
    <xdr:to>
      <xdr:col>41</xdr:col>
      <xdr:colOff>101600</xdr:colOff>
      <xdr:row>108</xdr:row>
      <xdr:rowOff>157917</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7810500" y="185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106939</xdr:rowOff>
    </xdr:from>
    <xdr:to>
      <xdr:col>45</xdr:col>
      <xdr:colOff>177800</xdr:colOff>
      <xdr:row>108</xdr:row>
      <xdr:rowOff>107117</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7861300" y="18623539"/>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56105</xdr:rowOff>
    </xdr:from>
    <xdr:to>
      <xdr:col>36</xdr:col>
      <xdr:colOff>165100</xdr:colOff>
      <xdr:row>108</xdr:row>
      <xdr:rowOff>157705</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921500" y="1857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106905</xdr:rowOff>
    </xdr:from>
    <xdr:to>
      <xdr:col>41</xdr:col>
      <xdr:colOff>50800</xdr:colOff>
      <xdr:row>108</xdr:row>
      <xdr:rowOff>107117</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6972300" y="18623505"/>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154777</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93270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75331</xdr:rowOff>
    </xdr:from>
    <xdr:ext cx="534377" cy="259045"/>
    <xdr:sp macro="" textlink="">
      <xdr:nvSpPr>
        <xdr:cNvPr id="488" name="n_2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483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32580</xdr:rowOff>
    </xdr:from>
    <xdr:ext cx="534377" cy="259045"/>
    <xdr:sp macro="" textlink="">
      <xdr:nvSpPr>
        <xdr:cNvPr id="489" name="n_3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594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25147</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6672795" y="178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149086</xdr:rowOff>
    </xdr:from>
    <xdr:ext cx="534377" cy="259045"/>
    <xdr:sp macro="" textlink="">
      <xdr:nvSpPr>
        <xdr:cNvPr id="491" name="n_1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9359411" y="186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148866</xdr:rowOff>
    </xdr:from>
    <xdr:ext cx="534377" cy="259045"/>
    <xdr:sp macro="" textlink="">
      <xdr:nvSpPr>
        <xdr:cNvPr id="492" name="n_2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8483111" y="186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149044</xdr:rowOff>
    </xdr:from>
    <xdr:ext cx="534377" cy="259045"/>
    <xdr:sp macro="" textlink="">
      <xdr:nvSpPr>
        <xdr:cNvPr id="493" name="n_3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7594111" y="186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148832</xdr:rowOff>
    </xdr:from>
    <xdr:ext cx="534377" cy="259045"/>
    <xdr:sp macro="" textlink="">
      <xdr:nvSpPr>
        <xdr:cNvPr id="494" name="n_4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6705111" y="1866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E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E00-00000902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E00-00000B02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E00-00000D020000}"/>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E00-000019020000}"/>
            </a:ext>
          </a:extLst>
        </xdr:cNvPr>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90715</xdr:rowOff>
    </xdr:from>
    <xdr:to>
      <xdr:col>81</xdr:col>
      <xdr:colOff>101600</xdr:colOff>
      <xdr:row>40</xdr:row>
      <xdr:rowOff>20865</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5430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112123</xdr:rowOff>
    </xdr:from>
    <xdr:to>
      <xdr:col>85</xdr:col>
      <xdr:colOff>127000</xdr:colOff>
      <xdr:row>39</xdr:row>
      <xdr:rowOff>141515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15481300" y="679867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66222</xdr:rowOff>
    </xdr:from>
    <xdr:to>
      <xdr:col>76</xdr:col>
      <xdr:colOff>165100</xdr:colOff>
      <xdr:row>39</xdr:row>
      <xdr:rowOff>167822</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4541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117022</xdr:rowOff>
    </xdr:from>
    <xdr:to>
      <xdr:col>81</xdr:col>
      <xdr:colOff>50800</xdr:colOff>
      <xdr:row>39</xdr:row>
      <xdr:rowOff>141515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4592300" y="68035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43362</xdr:rowOff>
    </xdr:from>
    <xdr:to>
      <xdr:col>72</xdr:col>
      <xdr:colOff>38100</xdr:colOff>
      <xdr:row>39</xdr:row>
      <xdr:rowOff>144962</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365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94162</xdr:rowOff>
    </xdr:from>
    <xdr:to>
      <xdr:col>76</xdr:col>
      <xdr:colOff>114300</xdr:colOff>
      <xdr:row>39</xdr:row>
      <xdr:rowOff>117022</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3703300" y="67807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5806</xdr:rowOff>
    </xdr:from>
    <xdr:to>
      <xdr:col>67</xdr:col>
      <xdr:colOff>101600</xdr:colOff>
      <xdr:row>39</xdr:row>
      <xdr:rowOff>107406</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2763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56606</xdr:rowOff>
    </xdr:from>
    <xdr:to>
      <xdr:col>71</xdr:col>
      <xdr:colOff>177800</xdr:colOff>
      <xdr:row>39</xdr:row>
      <xdr:rowOff>94162</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814300" y="67431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11992</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52660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158949</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4389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136089</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3500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98533</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2611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E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E00-000040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E00-00004202000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E00-000044020000}"/>
            </a:ext>
          </a:extLst>
        </xdr:cNvPr>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55118</xdr:rowOff>
    </xdr:from>
    <xdr:to>
      <xdr:col>116</xdr:col>
      <xdr:colOff>114300</xdr:colOff>
      <xdr:row>39</xdr:row>
      <xdr:rowOff>156718</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2110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33545</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E00-000050020000}"/>
            </a:ext>
          </a:extLst>
        </xdr:cNvPr>
        <xdr:cNvSpPr txBox="1"/>
      </xdr:nvSpPr>
      <xdr:spPr>
        <a:xfrm>
          <a:off x="22199600"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55118</xdr:rowOff>
    </xdr:from>
    <xdr:to>
      <xdr:col>112</xdr:col>
      <xdr:colOff>38100</xdr:colOff>
      <xdr:row>39</xdr:row>
      <xdr:rowOff>156718</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105918</xdr:rowOff>
    </xdr:from>
    <xdr:to>
      <xdr:col>116</xdr:col>
      <xdr:colOff>63500</xdr:colOff>
      <xdr:row>39</xdr:row>
      <xdr:rowOff>105918</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1323300" y="679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55118</xdr:rowOff>
    </xdr:from>
    <xdr:to>
      <xdr:col>107</xdr:col>
      <xdr:colOff>101600</xdr:colOff>
      <xdr:row>39</xdr:row>
      <xdr:rowOff>156718</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0383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105918</xdr:rowOff>
    </xdr:from>
    <xdr:to>
      <xdr:col>111</xdr:col>
      <xdr:colOff>177800</xdr:colOff>
      <xdr:row>39</xdr:row>
      <xdr:rowOff>105918</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0434300" y="679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105918</xdr:rowOff>
    </xdr:from>
    <xdr:to>
      <xdr:col>107</xdr:col>
      <xdr:colOff>50800</xdr:colOff>
      <xdr:row>39</xdr:row>
      <xdr:rowOff>110490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9545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55118</xdr:rowOff>
    </xdr:from>
    <xdr:to>
      <xdr:col>98</xdr:col>
      <xdr:colOff>38100</xdr:colOff>
      <xdr:row>39</xdr:row>
      <xdr:rowOff>156718</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8605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105918</xdr:rowOff>
    </xdr:from>
    <xdr:to>
      <xdr:col>102</xdr:col>
      <xdr:colOff>114300</xdr:colOff>
      <xdr:row>39</xdr:row>
      <xdr:rowOff>110490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656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17543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147845</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10757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00000000-0008-0000-0E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00000000-0008-0000-0E00-00007802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00000000-0008-0000-0E00-00007A02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00000000-0008-0000-0E00-00007C020000}"/>
            </a:ext>
          </a:extLst>
        </xdr:cNvPr>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00000000-0008-0000-0E00-000088020000}"/>
            </a:ext>
          </a:extLst>
        </xdr:cNvPr>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129794</xdr:rowOff>
    </xdr:from>
    <xdr:to>
      <xdr:col>81</xdr:col>
      <xdr:colOff>101600</xdr:colOff>
      <xdr:row>61</xdr:row>
      <xdr:rowOff>59944</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5430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61</xdr:row>
      <xdr:rowOff>9144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5481300" y="10355580"/>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104648</xdr:rowOff>
    </xdr:from>
    <xdr:to>
      <xdr:col>76</xdr:col>
      <xdr:colOff>165100</xdr:colOff>
      <xdr:row>61</xdr:row>
      <xdr:rowOff>34798</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4541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155448</xdr:rowOff>
    </xdr:from>
    <xdr:to>
      <xdr:col>81</xdr:col>
      <xdr:colOff>50800</xdr:colOff>
      <xdr:row>61</xdr:row>
      <xdr:rowOff>9144</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4592300" y="104424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72644</xdr:rowOff>
    </xdr:from>
    <xdr:to>
      <xdr:col>72</xdr:col>
      <xdr:colOff>38100</xdr:colOff>
      <xdr:row>61</xdr:row>
      <xdr:rowOff>2794</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3652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123444</xdr:rowOff>
    </xdr:from>
    <xdr:to>
      <xdr:col>76</xdr:col>
      <xdr:colOff>114300</xdr:colOff>
      <xdr:row>60</xdr:row>
      <xdr:rowOff>155448</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3703300" y="104104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42926</xdr:rowOff>
    </xdr:from>
    <xdr:to>
      <xdr:col>67</xdr:col>
      <xdr:colOff>101600</xdr:colOff>
      <xdr:row>60</xdr:row>
      <xdr:rowOff>144526</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2763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93726</xdr:rowOff>
    </xdr:from>
    <xdr:to>
      <xdr:col>71</xdr:col>
      <xdr:colOff>177800</xdr:colOff>
      <xdr:row>60</xdr:row>
      <xdr:rowOff>123444</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814300" y="1038072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657" name="n_1aveValue【学校施設】&#10;有形固定資産減価償却率">
          <a:extLst>
            <a:ext uri="{FF2B5EF4-FFF2-40B4-BE49-F238E27FC236}">
              <a16:creationId xmlns:a16="http://schemas.microsoft.com/office/drawing/2014/main" id="{00000000-0008-0000-0E00-000091020000}"/>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658" name="n_2aveValue【学校施設】&#10;有形固定資産減価償却率">
          <a:extLst>
            <a:ext uri="{FF2B5EF4-FFF2-40B4-BE49-F238E27FC236}">
              <a16:creationId xmlns:a16="http://schemas.microsoft.com/office/drawing/2014/main" id="{00000000-0008-0000-0E00-000092020000}"/>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659" name="n_3aveValue【学校施設】&#10;有形固定資産減価償却率">
          <a:extLst>
            <a:ext uri="{FF2B5EF4-FFF2-40B4-BE49-F238E27FC236}">
              <a16:creationId xmlns:a16="http://schemas.microsoft.com/office/drawing/2014/main" id="{00000000-0008-0000-0E00-000093020000}"/>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0" name="n_4aveValue【学校施設】&#10;有形固定資産減価償却率">
          <a:extLst>
            <a:ext uri="{FF2B5EF4-FFF2-40B4-BE49-F238E27FC236}">
              <a16:creationId xmlns:a16="http://schemas.microsoft.com/office/drawing/2014/main" id="{00000000-0008-0000-0E00-000094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51071</xdr:rowOff>
    </xdr:from>
    <xdr:ext cx="405111" cy="259045"/>
    <xdr:sp macro="" textlink="">
      <xdr:nvSpPr>
        <xdr:cNvPr id="661" name="n_1mainValue【学校施設】&#10;有形固定資産減価償却率">
          <a:extLst>
            <a:ext uri="{FF2B5EF4-FFF2-40B4-BE49-F238E27FC236}">
              <a16:creationId xmlns:a16="http://schemas.microsoft.com/office/drawing/2014/main" id="{00000000-0008-0000-0E00-000095020000}"/>
            </a:ext>
          </a:extLst>
        </xdr:cNvPr>
        <xdr:cNvSpPr txBox="1"/>
      </xdr:nvSpPr>
      <xdr:spPr>
        <a:xfrm>
          <a:off x="152660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25925</xdr:rowOff>
    </xdr:from>
    <xdr:ext cx="405111" cy="259045"/>
    <xdr:sp macro="" textlink="">
      <xdr:nvSpPr>
        <xdr:cNvPr id="662" name="n_2mainValue【学校施設】&#10;有形固定資産減価償却率">
          <a:extLst>
            <a:ext uri="{FF2B5EF4-FFF2-40B4-BE49-F238E27FC236}">
              <a16:creationId xmlns:a16="http://schemas.microsoft.com/office/drawing/2014/main" id="{00000000-0008-0000-0E00-000096020000}"/>
            </a:ext>
          </a:extLst>
        </xdr:cNvPr>
        <xdr:cNvSpPr txBox="1"/>
      </xdr:nvSpPr>
      <xdr:spPr>
        <a:xfrm>
          <a:off x="14389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165371</xdr:rowOff>
    </xdr:from>
    <xdr:ext cx="405111" cy="259045"/>
    <xdr:sp macro="" textlink="">
      <xdr:nvSpPr>
        <xdr:cNvPr id="663" name="n_3mainValue【学校施設】&#10;有形固定資産減価償却率">
          <a:extLst>
            <a:ext uri="{FF2B5EF4-FFF2-40B4-BE49-F238E27FC236}">
              <a16:creationId xmlns:a16="http://schemas.microsoft.com/office/drawing/2014/main" id="{00000000-0008-0000-0E00-000097020000}"/>
            </a:ext>
          </a:extLst>
        </xdr:cNvPr>
        <xdr:cNvSpPr txBox="1"/>
      </xdr:nvSpPr>
      <xdr:spPr>
        <a:xfrm>
          <a:off x="13500744"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135653</xdr:rowOff>
    </xdr:from>
    <xdr:ext cx="405111" cy="259045"/>
    <xdr:sp macro="" textlink="">
      <xdr:nvSpPr>
        <xdr:cNvPr id="664" name="n_4mainValue【学校施設】&#10;有形固定資産減価償却率">
          <a:extLst>
            <a:ext uri="{FF2B5EF4-FFF2-40B4-BE49-F238E27FC236}">
              <a16:creationId xmlns:a16="http://schemas.microsoft.com/office/drawing/2014/main" id="{00000000-0008-0000-0E00-000098020000}"/>
            </a:ext>
          </a:extLst>
        </xdr:cNvPr>
        <xdr:cNvSpPr txBox="1"/>
      </xdr:nvSpPr>
      <xdr:spPr>
        <a:xfrm>
          <a:off x="126117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00000000-0008-0000-0E00-0000A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a:extLst>
            <a:ext uri="{FF2B5EF4-FFF2-40B4-BE49-F238E27FC236}">
              <a16:creationId xmlns:a16="http://schemas.microsoft.com/office/drawing/2014/main" id="{00000000-0008-0000-0E00-0000B1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91" name="【学校施設】&#10;一人当たり面積最大値テキスト">
          <a:extLst>
            <a:ext uri="{FF2B5EF4-FFF2-40B4-BE49-F238E27FC236}">
              <a16:creationId xmlns:a16="http://schemas.microsoft.com/office/drawing/2014/main" id="{00000000-0008-0000-0E00-0000B302000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693" name="【学校施設】&#10;一人当たり面積平均値テキスト">
          <a:extLst>
            <a:ext uri="{FF2B5EF4-FFF2-40B4-BE49-F238E27FC236}">
              <a16:creationId xmlns:a16="http://schemas.microsoft.com/office/drawing/2014/main" id="{00000000-0008-0000-0E00-0000B5020000}"/>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107696</xdr:rowOff>
    </xdr:from>
    <xdr:to>
      <xdr:col>116</xdr:col>
      <xdr:colOff>114300</xdr:colOff>
      <xdr:row>63</xdr:row>
      <xdr:rowOff>37846</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2110700" y="107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705" name="【学校施設】&#10;一人当たり面積該当値テキスト">
          <a:extLst>
            <a:ext uri="{FF2B5EF4-FFF2-40B4-BE49-F238E27FC236}">
              <a16:creationId xmlns:a16="http://schemas.microsoft.com/office/drawing/2014/main" id="{00000000-0008-0000-0E00-0000C1020000}"/>
            </a:ext>
          </a:extLst>
        </xdr:cNvPr>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107124</xdr:rowOff>
    </xdr:from>
    <xdr:to>
      <xdr:col>112</xdr:col>
      <xdr:colOff>38100</xdr:colOff>
      <xdr:row>63</xdr:row>
      <xdr:rowOff>37274</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1272500" y="10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157924</xdr:rowOff>
    </xdr:from>
    <xdr:to>
      <xdr:col>116</xdr:col>
      <xdr:colOff>63500</xdr:colOff>
      <xdr:row>62</xdr:row>
      <xdr:rowOff>158496</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1323300" y="1078782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105981</xdr:rowOff>
    </xdr:from>
    <xdr:to>
      <xdr:col>107</xdr:col>
      <xdr:colOff>101600</xdr:colOff>
      <xdr:row>63</xdr:row>
      <xdr:rowOff>36131</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0383500" y="107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156781</xdr:rowOff>
    </xdr:from>
    <xdr:to>
      <xdr:col>111</xdr:col>
      <xdr:colOff>177800</xdr:colOff>
      <xdr:row>62</xdr:row>
      <xdr:rowOff>157924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0434300" y="1078668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104839</xdr:rowOff>
    </xdr:from>
    <xdr:to>
      <xdr:col>102</xdr:col>
      <xdr:colOff>165100</xdr:colOff>
      <xdr:row>63</xdr:row>
      <xdr:rowOff>34989</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9494500" y="107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155639</xdr:rowOff>
    </xdr:from>
    <xdr:to>
      <xdr:col>107</xdr:col>
      <xdr:colOff>50800</xdr:colOff>
      <xdr:row>62</xdr:row>
      <xdr:rowOff>156781</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9545300" y="1078553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103505</xdr:rowOff>
    </xdr:from>
    <xdr:to>
      <xdr:col>98</xdr:col>
      <xdr:colOff>38100</xdr:colOff>
      <xdr:row>63</xdr:row>
      <xdr:rowOff>33655</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8605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154305</xdr:rowOff>
    </xdr:from>
    <xdr:to>
      <xdr:col>102</xdr:col>
      <xdr:colOff>114300</xdr:colOff>
      <xdr:row>62</xdr:row>
      <xdr:rowOff>155639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656300" y="10784205"/>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714" name="n_1aveValue【学校施設】&#10;一人当たり面積">
          <a:extLst>
            <a:ext uri="{FF2B5EF4-FFF2-40B4-BE49-F238E27FC236}">
              <a16:creationId xmlns:a16="http://schemas.microsoft.com/office/drawing/2014/main" id="{00000000-0008-0000-0E00-0000CA020000}"/>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715" name="n_2aveValue【学校施設】&#10;一人当たり面積">
          <a:extLst>
            <a:ext uri="{FF2B5EF4-FFF2-40B4-BE49-F238E27FC236}">
              <a16:creationId xmlns:a16="http://schemas.microsoft.com/office/drawing/2014/main" id="{00000000-0008-0000-0E00-0000CB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716" name="n_3aveValue【学校施設】&#10;一人当たり面積">
          <a:extLst>
            <a:ext uri="{FF2B5EF4-FFF2-40B4-BE49-F238E27FC236}">
              <a16:creationId xmlns:a16="http://schemas.microsoft.com/office/drawing/2014/main" id="{00000000-0008-0000-0E00-0000CC020000}"/>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717" name="n_4aveValue【学校施設】&#10;一人当たり面積">
          <a:extLst>
            <a:ext uri="{FF2B5EF4-FFF2-40B4-BE49-F238E27FC236}">
              <a16:creationId xmlns:a16="http://schemas.microsoft.com/office/drawing/2014/main" id="{00000000-0008-0000-0E00-0000CD020000}"/>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28401</xdr:rowOff>
    </xdr:from>
    <xdr:ext cx="469744" cy="259045"/>
    <xdr:sp macro="" textlink="">
      <xdr:nvSpPr>
        <xdr:cNvPr id="718" name="n_1mainValue【学校施設】&#10;一人当たり面積">
          <a:extLst>
            <a:ext uri="{FF2B5EF4-FFF2-40B4-BE49-F238E27FC236}">
              <a16:creationId xmlns:a16="http://schemas.microsoft.com/office/drawing/2014/main" id="{00000000-0008-0000-0E00-0000CE020000}"/>
            </a:ext>
          </a:extLst>
        </xdr:cNvPr>
        <xdr:cNvSpPr txBox="1"/>
      </xdr:nvSpPr>
      <xdr:spPr>
        <a:xfrm>
          <a:off x="21075727" y="108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27258</xdr:rowOff>
    </xdr:from>
    <xdr:ext cx="469744" cy="259045"/>
    <xdr:sp macro="" textlink="">
      <xdr:nvSpPr>
        <xdr:cNvPr id="719" name="n_2mainValue【学校施設】&#10;一人当たり面積">
          <a:extLst>
            <a:ext uri="{FF2B5EF4-FFF2-40B4-BE49-F238E27FC236}">
              <a16:creationId xmlns:a16="http://schemas.microsoft.com/office/drawing/2014/main" id="{00000000-0008-0000-0E00-0000CF020000}"/>
            </a:ext>
          </a:extLst>
        </xdr:cNvPr>
        <xdr:cNvSpPr txBox="1"/>
      </xdr:nvSpPr>
      <xdr:spPr>
        <a:xfrm>
          <a:off x="20199427" y="1082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26116</xdr:rowOff>
    </xdr:from>
    <xdr:ext cx="469744" cy="259045"/>
    <xdr:sp macro="" textlink="">
      <xdr:nvSpPr>
        <xdr:cNvPr id="720" name="n_3mainValue【学校施設】&#10;一人当たり面積">
          <a:extLst>
            <a:ext uri="{FF2B5EF4-FFF2-40B4-BE49-F238E27FC236}">
              <a16:creationId xmlns:a16="http://schemas.microsoft.com/office/drawing/2014/main" id="{00000000-0008-0000-0E00-0000D0020000}"/>
            </a:ext>
          </a:extLst>
        </xdr:cNvPr>
        <xdr:cNvSpPr txBox="1"/>
      </xdr:nvSpPr>
      <xdr:spPr>
        <a:xfrm>
          <a:off x="19310427" y="1082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24782</xdr:rowOff>
    </xdr:from>
    <xdr:ext cx="469744" cy="259045"/>
    <xdr:sp macro="" textlink="">
      <xdr:nvSpPr>
        <xdr:cNvPr id="721" name="n_4mainValue【学校施設】&#10;一人当たり面積">
          <a:extLst>
            <a:ext uri="{FF2B5EF4-FFF2-40B4-BE49-F238E27FC236}">
              <a16:creationId xmlns:a16="http://schemas.microsoft.com/office/drawing/2014/main" id="{00000000-0008-0000-0E00-0000D1020000}"/>
            </a:ext>
          </a:extLst>
        </xdr:cNvPr>
        <xdr:cNvSpPr txBox="1"/>
      </xdr:nvSpPr>
      <xdr:spPr>
        <a:xfrm>
          <a:off x="18421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E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E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6" name="【公民館】&#10;有形固定資産減価償却率最大値テキスト">
          <a:extLst>
            <a:ext uri="{FF2B5EF4-FFF2-40B4-BE49-F238E27FC236}">
              <a16:creationId xmlns:a16="http://schemas.microsoft.com/office/drawing/2014/main" id="{00000000-0008-0000-0E00-0000FE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E00-000000030000}"/>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4173</xdr:rowOff>
    </xdr:from>
    <xdr:to>
      <xdr:col>85</xdr:col>
      <xdr:colOff>177800</xdr:colOff>
      <xdr:row>107</xdr:row>
      <xdr:rowOff>105773</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6268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154050</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E00-00000C030000}"/>
            </a:ext>
          </a:extLst>
        </xdr:cNvPr>
        <xdr:cNvSpPr txBox="1"/>
      </xdr:nvSpPr>
      <xdr:spPr>
        <a:xfrm>
          <a:off x="16357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141332</xdr:rowOff>
    </xdr:from>
    <xdr:to>
      <xdr:col>81</xdr:col>
      <xdr:colOff>101600</xdr:colOff>
      <xdr:row>107</xdr:row>
      <xdr:rowOff>71482</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5430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20682</xdr:rowOff>
    </xdr:from>
    <xdr:to>
      <xdr:col>85</xdr:col>
      <xdr:colOff>127000</xdr:colOff>
      <xdr:row>107</xdr:row>
      <xdr:rowOff>54973</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5481300" y="1836583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113574</xdr:rowOff>
    </xdr:from>
    <xdr:to>
      <xdr:col>76</xdr:col>
      <xdr:colOff>165100</xdr:colOff>
      <xdr:row>107</xdr:row>
      <xdr:rowOff>43724</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541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164374</xdr:rowOff>
    </xdr:from>
    <xdr:to>
      <xdr:col>81</xdr:col>
      <xdr:colOff>50800</xdr:colOff>
      <xdr:row>107</xdr:row>
      <xdr:rowOff>20682</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4592300" y="183380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97245</xdr:rowOff>
    </xdr:from>
    <xdr:to>
      <xdr:col>72</xdr:col>
      <xdr:colOff>38100</xdr:colOff>
      <xdr:row>107</xdr:row>
      <xdr:rowOff>27395</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65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148045</xdr:rowOff>
    </xdr:from>
    <xdr:to>
      <xdr:col>76</xdr:col>
      <xdr:colOff>114300</xdr:colOff>
      <xdr:row>106</xdr:row>
      <xdr:rowOff>164374</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3703300" y="1832174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69487</xdr:rowOff>
    </xdr:from>
    <xdr:to>
      <xdr:col>67</xdr:col>
      <xdr:colOff>101600</xdr:colOff>
      <xdr:row>106</xdr:row>
      <xdr:rowOff>171087</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2763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120287</xdr:rowOff>
    </xdr:from>
    <xdr:to>
      <xdr:col>71</xdr:col>
      <xdr:colOff>177800</xdr:colOff>
      <xdr:row>106</xdr:row>
      <xdr:rowOff>148045</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814300" y="182939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62609</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34851</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18522</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162214</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E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E00-00003703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E00-000039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E00-00003B030000}"/>
            </a:ext>
          </a:extLst>
        </xdr:cNvPr>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116857</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E00-000047030000}"/>
            </a:ext>
          </a:extLst>
        </xdr:cNvPr>
        <xdr:cNvSpPr txBox="1"/>
      </xdr:nvSpPr>
      <xdr:spPr>
        <a:xfrm>
          <a:off x="22199600"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90714</xdr:rowOff>
    </xdr:from>
    <xdr:to>
      <xdr:col>102</xdr:col>
      <xdr:colOff>165100</xdr:colOff>
      <xdr:row>107</xdr:row>
      <xdr:rowOff>20864</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9494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144780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9545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8605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138249</xdr:rowOff>
    </xdr:from>
    <xdr:to>
      <xdr:col>102</xdr:col>
      <xdr:colOff>114300</xdr:colOff>
      <xdr:row>106</xdr:row>
      <xdr:rowOff>141514</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8656300" y="1831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48" name="n_1aveValue【公民館】&#10;一人当たり面積">
          <a:extLst>
            <a:ext uri="{FF2B5EF4-FFF2-40B4-BE49-F238E27FC236}">
              <a16:creationId xmlns:a16="http://schemas.microsoft.com/office/drawing/2014/main" id="{00000000-0008-0000-0E00-000050030000}"/>
            </a:ext>
          </a:extLst>
        </xdr:cNvPr>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9" name="n_2aveValue【公民館】&#10;一人当たり面積">
          <a:extLst>
            <a:ext uri="{FF2B5EF4-FFF2-40B4-BE49-F238E27FC236}">
              <a16:creationId xmlns:a16="http://schemas.microsoft.com/office/drawing/2014/main" id="{00000000-0008-0000-0E00-000051030000}"/>
            </a:ext>
          </a:extLst>
        </xdr:cNvPr>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50" name="n_3aveValue【公民館】&#10;一人当たり面積">
          <a:extLst>
            <a:ext uri="{FF2B5EF4-FFF2-40B4-BE49-F238E27FC236}">
              <a16:creationId xmlns:a16="http://schemas.microsoft.com/office/drawing/2014/main" id="{00000000-0008-0000-0E00-000052030000}"/>
            </a:ext>
          </a:extLst>
        </xdr:cNvPr>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51" name="n_4aveValue【公民館】&#10;一人当たり面積">
          <a:extLst>
            <a:ext uri="{FF2B5EF4-FFF2-40B4-BE49-F238E27FC236}">
              <a16:creationId xmlns:a16="http://schemas.microsoft.com/office/drawing/2014/main" id="{00000000-0008-0000-0E00-000053030000}"/>
            </a:ext>
          </a:extLst>
        </xdr:cNvPr>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852" name="n_1mainValue【公民館】&#10;一人当たり面積">
          <a:extLst>
            <a:ext uri="{FF2B5EF4-FFF2-40B4-BE49-F238E27FC236}">
              <a16:creationId xmlns:a16="http://schemas.microsoft.com/office/drawing/2014/main" id="{00000000-0008-0000-0E00-00005403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3" name="n_2mainValue【公民館】&#10;一人当たり面積">
          <a:extLst>
            <a:ext uri="{FF2B5EF4-FFF2-40B4-BE49-F238E27FC236}">
              <a16:creationId xmlns:a16="http://schemas.microsoft.com/office/drawing/2014/main" id="{00000000-0008-0000-0E00-00005503000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37391</xdr:rowOff>
    </xdr:from>
    <xdr:ext cx="469744" cy="259045"/>
    <xdr:sp macro="" textlink="">
      <xdr:nvSpPr>
        <xdr:cNvPr id="854" name="n_3mainValue【公民館】&#10;一人当たり面積">
          <a:extLst>
            <a:ext uri="{FF2B5EF4-FFF2-40B4-BE49-F238E27FC236}">
              <a16:creationId xmlns:a16="http://schemas.microsoft.com/office/drawing/2014/main" id="{00000000-0008-0000-0E00-000056030000}"/>
            </a:ext>
          </a:extLst>
        </xdr:cNvPr>
        <xdr:cNvSpPr txBox="1"/>
      </xdr:nvSpPr>
      <xdr:spPr>
        <a:xfrm>
          <a:off x="19310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855" name="n_4mainValue【公民館】&#10;一人当たり面積">
          <a:extLst>
            <a:ext uri="{FF2B5EF4-FFF2-40B4-BE49-F238E27FC236}">
              <a16:creationId xmlns:a16="http://schemas.microsoft.com/office/drawing/2014/main" id="{00000000-0008-0000-0E00-000057030000}"/>
            </a:ext>
          </a:extLst>
        </xdr:cNvPr>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類似団体内平均値と比較し、有形固定資産減価償却率が高くなっているのは、道路、橋りょう・トンネル、認定こども園・幼稚園・保育所、学校施設、公民館である。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道路、橋りょう・トンネルについては、今後も引き続き、姶良市公共施設等総合管理計画に基づき、長寿命化の推進や予防保全などに取り組む必要がある。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認定こども園・幼稚園・保育所、公民館については、半数以上が建設されてから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年以上経過しており、今後の運営、管理について関係各課と連携を図り検討していく。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学校施設、公民館については、半数以上の施設が耐用年数を過ぎており、残りの施設も耐用年数を迎えようとしている施設である。これについては、老朽化対策として施設の大規模改修に計画的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77,430
77,026
231.25
33,502,717
32,632,013
827,029
16,854,756
31,588,304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133350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54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28666</xdr:rowOff>
    </xdr:from>
    <xdr:to>
      <xdr:col>15</xdr:col>
      <xdr:colOff>101600</xdr:colOff>
      <xdr:row>37</xdr:row>
      <xdr:rowOff>130266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79466</xdr:rowOff>
    </xdr:from>
    <xdr:to>
      <xdr:col>19</xdr:col>
      <xdr:colOff>177800</xdr:colOff>
      <xdr:row>37</xdr:row>
      <xdr:rowOff>110490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231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79466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969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144599</xdr:rowOff>
    </xdr:from>
    <xdr:to>
      <xdr:col>6</xdr:col>
      <xdr:colOff>38100</xdr:colOff>
      <xdr:row>37</xdr:row>
      <xdr:rowOff>74749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23949</xdr:rowOff>
    </xdr:from>
    <xdr:to>
      <xdr:col>10</xdr:col>
      <xdr:colOff>114300</xdr:colOff>
      <xdr:row>37</xdr:row>
      <xdr:rowOff>53340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675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121393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99695</xdr:rowOff>
    </xdr:from>
    <xdr:to>
      <xdr:col>55</xdr:col>
      <xdr:colOff>50800</xdr:colOff>
      <xdr:row>40</xdr:row>
      <xdr:rowOff>29845</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78122</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99695</xdr:rowOff>
    </xdr:from>
    <xdr:to>
      <xdr:col>50</xdr:col>
      <xdr:colOff>165100</xdr:colOff>
      <xdr:row>40</xdr:row>
      <xdr:rowOff>29845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150495</xdr:rowOff>
    </xdr:from>
    <xdr:to>
      <xdr:col>55</xdr:col>
      <xdr:colOff>0</xdr:colOff>
      <xdr:row>39</xdr:row>
      <xdr:rowOff>150495</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9639300" y="6837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99695</xdr:rowOff>
    </xdr:from>
    <xdr:to>
      <xdr:col>46</xdr:col>
      <xdr:colOff>38100</xdr:colOff>
      <xdr:row>40</xdr:row>
      <xdr:rowOff>29845</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150495</xdr:rowOff>
    </xdr:from>
    <xdr:to>
      <xdr:col>50</xdr:col>
      <xdr:colOff>114300</xdr:colOff>
      <xdr:row>39</xdr:row>
      <xdr:rowOff>150495</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750300" y="683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93980</xdr:rowOff>
    </xdr:from>
    <xdr:to>
      <xdr:col>41</xdr:col>
      <xdr:colOff>101600</xdr:colOff>
      <xdr:row>40</xdr:row>
      <xdr:rowOff>24130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144780</xdr:rowOff>
    </xdr:from>
    <xdr:to>
      <xdr:col>45</xdr:col>
      <xdr:colOff>177800</xdr:colOff>
      <xdr:row>39</xdr:row>
      <xdr:rowOff>150495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861300" y="683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93980</xdr:rowOff>
    </xdr:from>
    <xdr:to>
      <xdr:col>36</xdr:col>
      <xdr:colOff>165100</xdr:colOff>
      <xdr:row>40</xdr:row>
      <xdr:rowOff>24130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921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144780</xdr:rowOff>
    </xdr:from>
    <xdr:to>
      <xdr:col>41</xdr:col>
      <xdr:colOff>50800</xdr:colOff>
      <xdr:row>39</xdr:row>
      <xdr:rowOff>144780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6972300" y="683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00000000-0008-0000-0F00-000089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00000000-0008-0000-0F00-00008A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a:extLst>
            <a:ext uri="{FF2B5EF4-FFF2-40B4-BE49-F238E27FC236}">
              <a16:creationId xmlns:a16="http://schemas.microsoft.com/office/drawing/2014/main" id="{00000000-0008-0000-0F00-00008B000000}"/>
            </a:ext>
          </a:extLst>
        </xdr:cNvPr>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00000000-0008-0000-0F00-00008C000000}"/>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20972</xdr:rowOff>
    </xdr:from>
    <xdr:ext cx="469744" cy="259045"/>
    <xdr:sp macro="" textlink="">
      <xdr:nvSpPr>
        <xdr:cNvPr id="141" name="n_1mainValue【図書館】&#10;一人当たり面積">
          <a:extLst>
            <a:ext uri="{FF2B5EF4-FFF2-40B4-BE49-F238E27FC236}">
              <a16:creationId xmlns:a16="http://schemas.microsoft.com/office/drawing/2014/main" id="{00000000-0008-0000-0F00-00008D000000}"/>
            </a:ext>
          </a:extLst>
        </xdr:cNvPr>
        <xdr:cNvSpPr txBox="1"/>
      </xdr:nvSpPr>
      <xdr:spPr>
        <a:xfrm>
          <a:off x="93917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20972</xdr:rowOff>
    </xdr:from>
    <xdr:ext cx="469744" cy="259045"/>
    <xdr:sp macro="" textlink="">
      <xdr:nvSpPr>
        <xdr:cNvPr id="142" name="n_2mainValue【図書館】&#10;一人当たり面積">
          <a:extLst>
            <a:ext uri="{FF2B5EF4-FFF2-40B4-BE49-F238E27FC236}">
              <a16:creationId xmlns:a16="http://schemas.microsoft.com/office/drawing/2014/main" id="{00000000-0008-0000-0F00-00008E000000}"/>
            </a:ext>
          </a:extLst>
        </xdr:cNvPr>
        <xdr:cNvSpPr txBox="1"/>
      </xdr:nvSpPr>
      <xdr:spPr>
        <a:xfrm>
          <a:off x="85154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43" name="n_3mainValue【図書館】&#10;一人当たり面積">
          <a:extLst>
            <a:ext uri="{FF2B5EF4-FFF2-40B4-BE49-F238E27FC236}">
              <a16:creationId xmlns:a16="http://schemas.microsoft.com/office/drawing/2014/main" id="{00000000-0008-0000-0F00-00008F000000}"/>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4" name="n_4mainValue【図書館】&#10;一人当たり面積">
          <a:extLst>
            <a:ext uri="{FF2B5EF4-FFF2-40B4-BE49-F238E27FC236}">
              <a16:creationId xmlns:a16="http://schemas.microsoft.com/office/drawing/2014/main" id="{00000000-0008-0000-0F00-000090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46372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xdr:rowOff>
    </xdr:from>
    <xdr:to>
      <xdr:col>20</xdr:col>
      <xdr:colOff>38100</xdr:colOff>
      <xdr:row>59</xdr:row>
      <xdr:rowOff>113665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74295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1784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126365</xdr:rowOff>
    </xdr:from>
    <xdr:to>
      <xdr:col>15</xdr:col>
      <xdr:colOff>101600</xdr:colOff>
      <xdr:row>59</xdr:row>
      <xdr:rowOff>56515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xdr:rowOff>
    </xdr:from>
    <xdr:to>
      <xdr:col>19</xdr:col>
      <xdr:colOff>177800</xdr:colOff>
      <xdr:row>59</xdr:row>
      <xdr:rowOff>62865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1212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88265</xdr:rowOff>
    </xdr:from>
    <xdr:to>
      <xdr:col>10</xdr:col>
      <xdr:colOff>165100</xdr:colOff>
      <xdr:row>59</xdr:row>
      <xdr:rowOff>18415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139065</xdr:rowOff>
    </xdr:from>
    <xdr:to>
      <xdr:col>15</xdr:col>
      <xdr:colOff>50800</xdr:colOff>
      <xdr:row>59</xdr:row>
      <xdr:rowOff>5715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019300" y="10083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52070</xdr:rowOff>
    </xdr:from>
    <xdr:to>
      <xdr:col>6</xdr:col>
      <xdr:colOff>38100</xdr:colOff>
      <xdr:row>58</xdr:row>
      <xdr:rowOff>153670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07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102870</xdr:rowOff>
    </xdr:from>
    <xdr:to>
      <xdr:col>10</xdr:col>
      <xdr:colOff>114300</xdr:colOff>
      <xdr:row>58</xdr:row>
      <xdr:rowOff>139065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130300" y="100469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130192</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34942</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101056</xdr:rowOff>
    </xdr:from>
    <xdr:to>
      <xdr:col>55</xdr:col>
      <xdr:colOff>50800</xdr:colOff>
      <xdr:row>64</xdr:row>
      <xdr:rowOff>31206</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15983</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101056</xdr:rowOff>
    </xdr:from>
    <xdr:to>
      <xdr:col>50</xdr:col>
      <xdr:colOff>165100</xdr:colOff>
      <xdr:row>64</xdr:row>
      <xdr:rowOff>31206</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151856</xdr:rowOff>
    </xdr:from>
    <xdr:to>
      <xdr:col>55</xdr:col>
      <xdr:colOff>0</xdr:colOff>
      <xdr:row>63</xdr:row>
      <xdr:rowOff>151856</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953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107587</xdr:rowOff>
    </xdr:from>
    <xdr:to>
      <xdr:col>46</xdr:col>
      <xdr:colOff>38100</xdr:colOff>
      <xdr:row>64</xdr:row>
      <xdr:rowOff>37737</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151856</xdr:rowOff>
    </xdr:from>
    <xdr:to>
      <xdr:col>50</xdr:col>
      <xdr:colOff>114300</xdr:colOff>
      <xdr:row>63</xdr:row>
      <xdr:rowOff>158387</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9532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107587</xdr:rowOff>
    </xdr:from>
    <xdr:to>
      <xdr:col>41</xdr:col>
      <xdr:colOff>101600</xdr:colOff>
      <xdr:row>64</xdr:row>
      <xdr:rowOff>37737</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158387</xdr:rowOff>
    </xdr:from>
    <xdr:to>
      <xdr:col>45</xdr:col>
      <xdr:colOff>177800</xdr:colOff>
      <xdr:row>63</xdr:row>
      <xdr:rowOff>158387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107587</xdr:rowOff>
    </xdr:from>
    <xdr:to>
      <xdr:col>36</xdr:col>
      <xdr:colOff>165100</xdr:colOff>
      <xdr:row>64</xdr:row>
      <xdr:rowOff>37737</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158387</xdr:rowOff>
    </xdr:from>
    <xdr:to>
      <xdr:col>41</xdr:col>
      <xdr:colOff>50800</xdr:colOff>
      <xdr:row>63</xdr:row>
      <xdr:rowOff>158387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22333</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28864</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28864</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28864</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117602</xdr:rowOff>
    </xdr:from>
    <xdr:to>
      <xdr:col>24</xdr:col>
      <xdr:colOff>114300</xdr:colOff>
      <xdr:row>85</xdr:row>
      <xdr:rowOff>47752</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96029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44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87885</xdr:rowOff>
    </xdr:from>
    <xdr:to>
      <xdr:col>20</xdr:col>
      <xdr:colOff>38100</xdr:colOff>
      <xdr:row>85</xdr:row>
      <xdr:rowOff>18035</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138685</xdr:rowOff>
    </xdr:from>
    <xdr:to>
      <xdr:col>24</xdr:col>
      <xdr:colOff>63500</xdr:colOff>
      <xdr:row>84</xdr:row>
      <xdr:rowOff>168402</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4540485"/>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37592</xdr:rowOff>
    </xdr:from>
    <xdr:to>
      <xdr:col>15</xdr:col>
      <xdr:colOff>101600</xdr:colOff>
      <xdr:row>84</xdr:row>
      <xdr:rowOff>139192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88392</xdr:rowOff>
    </xdr:from>
    <xdr:to>
      <xdr:col>19</xdr:col>
      <xdr:colOff>177800</xdr:colOff>
      <xdr:row>84</xdr:row>
      <xdr:rowOff>138685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4490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88392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4439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108458</xdr:rowOff>
    </xdr:from>
    <xdr:to>
      <xdr:col>6</xdr:col>
      <xdr:colOff>38100</xdr:colOff>
      <xdr:row>84</xdr:row>
      <xdr:rowOff>38608</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079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159258</xdr:rowOff>
    </xdr:from>
    <xdr:to>
      <xdr:col>10</xdr:col>
      <xdr:colOff>114300</xdr:colOff>
      <xdr:row>84</xdr:row>
      <xdr:rowOff>38100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130300" y="14389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F00-000036010000}"/>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F00-000037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F00-000038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F00-000039010000}"/>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9162</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130319</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29735</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F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00000000-0008-0000-0F00-000052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a:extLst>
            <a:ext uri="{FF2B5EF4-FFF2-40B4-BE49-F238E27FC236}">
              <a16:creationId xmlns:a16="http://schemas.microsoft.com/office/drawing/2014/main" id="{00000000-0008-0000-0F00-000054010000}"/>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a:extLst>
            <a:ext uri="{FF2B5EF4-FFF2-40B4-BE49-F238E27FC236}">
              <a16:creationId xmlns:a16="http://schemas.microsoft.com/office/drawing/2014/main" id="{00000000-0008-0000-0F00-000056010000}"/>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10426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15891</xdr:rowOff>
    </xdr:from>
    <xdr:ext cx="469744" cy="259045"/>
    <xdr:sp macro="" textlink="">
      <xdr:nvSpPr>
        <xdr:cNvPr id="354" name="【福祉施設】&#10;一人当たり面積該当値テキスト">
          <a:extLst>
            <a:ext uri="{FF2B5EF4-FFF2-40B4-BE49-F238E27FC236}">
              <a16:creationId xmlns:a16="http://schemas.microsoft.com/office/drawing/2014/main" id="{00000000-0008-0000-0F00-000062010000}"/>
            </a:ext>
          </a:extLst>
        </xdr:cNvPr>
        <xdr:cNvSpPr txBox="1"/>
      </xdr:nvSpPr>
      <xdr:spPr>
        <a:xfrm>
          <a:off x="10515600" y="140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164464</xdr:rowOff>
    </xdr:from>
    <xdr:to>
      <xdr:col>50</xdr:col>
      <xdr:colOff>165100</xdr:colOff>
      <xdr:row>83</xdr:row>
      <xdr:rowOff>94614</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958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43814</xdr:rowOff>
    </xdr:from>
    <xdr:to>
      <xdr:col>55</xdr:col>
      <xdr:colOff>0</xdr:colOff>
      <xdr:row>83</xdr:row>
      <xdr:rowOff>43814</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9639300" y="14274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164464</xdr:rowOff>
    </xdr:from>
    <xdr:to>
      <xdr:col>46</xdr:col>
      <xdr:colOff>38100</xdr:colOff>
      <xdr:row>83</xdr:row>
      <xdr:rowOff>94614</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869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43814</xdr:rowOff>
    </xdr:from>
    <xdr:to>
      <xdr:col>50</xdr:col>
      <xdr:colOff>114300</xdr:colOff>
      <xdr:row>83</xdr:row>
      <xdr:rowOff>43814</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8750300" y="14274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164464</xdr:rowOff>
    </xdr:from>
    <xdr:to>
      <xdr:col>41</xdr:col>
      <xdr:colOff>101600</xdr:colOff>
      <xdr:row>83</xdr:row>
      <xdr:rowOff>94614</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7810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43814</xdr:rowOff>
    </xdr:from>
    <xdr:to>
      <xdr:col>45</xdr:col>
      <xdr:colOff>177800</xdr:colOff>
      <xdr:row>83</xdr:row>
      <xdr:rowOff>43814</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861300" y="14274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158750</xdr:rowOff>
    </xdr:from>
    <xdr:to>
      <xdr:col>36</xdr:col>
      <xdr:colOff>165100</xdr:colOff>
      <xdr:row>83</xdr:row>
      <xdr:rowOff>88900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692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38100</xdr:rowOff>
    </xdr:from>
    <xdr:to>
      <xdr:col>41</xdr:col>
      <xdr:colOff>50800</xdr:colOff>
      <xdr:row>83</xdr:row>
      <xdr:rowOff>43814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972300" y="1426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00000000-0008-0000-0F00-00006B01000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00000000-0008-0000-0F00-00006C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5" name="n_3aveValue【福祉施設】&#10;一人当たり面積">
          <a:extLst>
            <a:ext uri="{FF2B5EF4-FFF2-40B4-BE49-F238E27FC236}">
              <a16:creationId xmlns:a16="http://schemas.microsoft.com/office/drawing/2014/main" id="{00000000-0008-0000-0F00-00006D010000}"/>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a:extLst>
            <a:ext uri="{FF2B5EF4-FFF2-40B4-BE49-F238E27FC236}">
              <a16:creationId xmlns:a16="http://schemas.microsoft.com/office/drawing/2014/main" id="{00000000-0008-0000-0F00-00006E010000}"/>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111141</xdr:rowOff>
    </xdr:from>
    <xdr:ext cx="469744" cy="259045"/>
    <xdr:sp macro="" textlink="">
      <xdr:nvSpPr>
        <xdr:cNvPr id="367" name="n_1mainValue【福祉施設】&#10;一人当たり面積">
          <a:extLst>
            <a:ext uri="{FF2B5EF4-FFF2-40B4-BE49-F238E27FC236}">
              <a16:creationId xmlns:a16="http://schemas.microsoft.com/office/drawing/2014/main" id="{00000000-0008-0000-0F00-00006F010000}"/>
            </a:ext>
          </a:extLst>
        </xdr:cNvPr>
        <xdr:cNvSpPr txBox="1"/>
      </xdr:nvSpPr>
      <xdr:spPr>
        <a:xfrm>
          <a:off x="93917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111141</xdr:rowOff>
    </xdr:from>
    <xdr:ext cx="469744" cy="259045"/>
    <xdr:sp macro="" textlink="">
      <xdr:nvSpPr>
        <xdr:cNvPr id="368" name="n_2mainValue【福祉施設】&#10;一人当たり面積">
          <a:extLst>
            <a:ext uri="{FF2B5EF4-FFF2-40B4-BE49-F238E27FC236}">
              <a16:creationId xmlns:a16="http://schemas.microsoft.com/office/drawing/2014/main" id="{00000000-0008-0000-0F00-000070010000}"/>
            </a:ext>
          </a:extLst>
        </xdr:cNvPr>
        <xdr:cNvSpPr txBox="1"/>
      </xdr:nvSpPr>
      <xdr:spPr>
        <a:xfrm>
          <a:off x="8515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111141</xdr:rowOff>
    </xdr:from>
    <xdr:ext cx="469744" cy="259045"/>
    <xdr:sp macro="" textlink="">
      <xdr:nvSpPr>
        <xdr:cNvPr id="369" name="n_3mainValue【福祉施設】&#10;一人当たり面積">
          <a:extLst>
            <a:ext uri="{FF2B5EF4-FFF2-40B4-BE49-F238E27FC236}">
              <a16:creationId xmlns:a16="http://schemas.microsoft.com/office/drawing/2014/main" id="{00000000-0008-0000-0F00-000071010000}"/>
            </a:ext>
          </a:extLst>
        </xdr:cNvPr>
        <xdr:cNvSpPr txBox="1"/>
      </xdr:nvSpPr>
      <xdr:spPr>
        <a:xfrm>
          <a:off x="7626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80027</xdr:rowOff>
    </xdr:from>
    <xdr:ext cx="469744" cy="259045"/>
    <xdr:sp macro="" textlink="">
      <xdr:nvSpPr>
        <xdr:cNvPr id="370" name="n_4mainValue【福祉施設】&#10;一人当たり面積">
          <a:extLst>
            <a:ext uri="{FF2B5EF4-FFF2-40B4-BE49-F238E27FC236}">
              <a16:creationId xmlns:a16="http://schemas.microsoft.com/office/drawing/2014/main" id="{00000000-0008-0000-0F00-000072010000}"/>
            </a:ext>
          </a:extLst>
        </xdr:cNvPr>
        <xdr:cNvSpPr txBox="1"/>
      </xdr:nvSpPr>
      <xdr:spPr>
        <a:xfrm>
          <a:off x="6737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F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00000000-0008-0000-0F00-00008D010000}"/>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00000000-0008-0000-0F00-00008F01000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F00-000091010000}"/>
            </a:ext>
          </a:extLst>
        </xdr:cNvPr>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146231</xdr:rowOff>
    </xdr:from>
    <xdr:to>
      <xdr:col>24</xdr:col>
      <xdr:colOff>114300</xdr:colOff>
      <xdr:row>104</xdr:row>
      <xdr:rowOff>76381</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4584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169108</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F00-00009D010000}"/>
            </a:ext>
          </a:extLst>
        </xdr:cNvPr>
        <xdr:cNvSpPr txBox="1"/>
      </xdr:nvSpPr>
      <xdr:spPr>
        <a:xfrm>
          <a:off x="4673600" y="1765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162742</xdr:rowOff>
    </xdr:from>
    <xdr:to>
      <xdr:col>24</xdr:col>
      <xdr:colOff>63500</xdr:colOff>
      <xdr:row>104</xdr:row>
      <xdr:rowOff>25581</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3797300" y="178220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100512</xdr:rowOff>
    </xdr:from>
    <xdr:to>
      <xdr:col>15</xdr:col>
      <xdr:colOff>101600</xdr:colOff>
      <xdr:row>104</xdr:row>
      <xdr:rowOff>30662</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2857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151312</xdr:rowOff>
    </xdr:from>
    <xdr:to>
      <xdr:col>19</xdr:col>
      <xdr:colOff>177800</xdr:colOff>
      <xdr:row>103</xdr:row>
      <xdr:rowOff>162742</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2908300" y="178106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151312</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019300" y="177812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38463</xdr:rowOff>
    </xdr:from>
    <xdr:to>
      <xdr:col>6</xdr:col>
      <xdr:colOff>38100</xdr:colOff>
      <xdr:row>103</xdr:row>
      <xdr:rowOff>140063</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79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89263</xdr:rowOff>
    </xdr:from>
    <xdr:to>
      <xdr:col>10</xdr:col>
      <xdr:colOff>114300</xdr:colOff>
      <xdr:row>103</xdr:row>
      <xdr:rowOff>121920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130300" y="177486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F00-0000A6010000}"/>
            </a:ext>
          </a:extLst>
        </xdr:cNvPr>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F00-0000A7010000}"/>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F00-0000A8010000}"/>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F00-0000A9010000}"/>
            </a:ext>
          </a:extLst>
        </xdr:cNvPr>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47189</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156590</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7438</xdr:rowOff>
    </xdr:from>
    <xdr:to>
      <xdr:col>55</xdr:col>
      <xdr:colOff>50800</xdr:colOff>
      <xdr:row>107</xdr:row>
      <xdr:rowOff>109038</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157315</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7438</xdr:rowOff>
    </xdr:from>
    <xdr:to>
      <xdr:col>50</xdr:col>
      <xdr:colOff>165100</xdr:colOff>
      <xdr:row>107</xdr:row>
      <xdr:rowOff>109038</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58238</xdr:rowOff>
    </xdr:from>
    <xdr:to>
      <xdr:col>55</xdr:col>
      <xdr:colOff>0</xdr:colOff>
      <xdr:row>107</xdr:row>
      <xdr:rowOff>58238</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9639300" y="18403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4173</xdr:rowOff>
    </xdr:from>
    <xdr:to>
      <xdr:col>46</xdr:col>
      <xdr:colOff>38100</xdr:colOff>
      <xdr:row>107</xdr:row>
      <xdr:rowOff>105773</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54973</xdr:rowOff>
    </xdr:from>
    <xdr:to>
      <xdr:col>50</xdr:col>
      <xdr:colOff>114300</xdr:colOff>
      <xdr:row>107</xdr:row>
      <xdr:rowOff>58238</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8750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4173</xdr:rowOff>
    </xdr:from>
    <xdr:to>
      <xdr:col>41</xdr:col>
      <xdr:colOff>101600</xdr:colOff>
      <xdr:row>107</xdr:row>
      <xdr:rowOff>105773</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54973</xdr:rowOff>
    </xdr:from>
    <xdr:to>
      <xdr:col>45</xdr:col>
      <xdr:colOff>177800</xdr:colOff>
      <xdr:row>107</xdr:row>
      <xdr:rowOff>54973</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7861300" y="18400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907</xdr:rowOff>
    </xdr:from>
    <xdr:to>
      <xdr:col>36</xdr:col>
      <xdr:colOff>165100</xdr:colOff>
      <xdr:row>107</xdr:row>
      <xdr:rowOff>102507</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51707</xdr:rowOff>
    </xdr:from>
    <xdr:to>
      <xdr:col>41</xdr:col>
      <xdr:colOff>50800</xdr:colOff>
      <xdr:row>107</xdr:row>
      <xdr:rowOff>54973</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6972300" y="1839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100165</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96900</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96900</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93634</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115207</xdr:rowOff>
    </xdr:from>
    <xdr:to>
      <xdr:col>85</xdr:col>
      <xdr:colOff>177800</xdr:colOff>
      <xdr:row>37</xdr:row>
      <xdr:rowOff>45357</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138084</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74386</xdr:rowOff>
    </xdr:from>
    <xdr:to>
      <xdr:col>81</xdr:col>
      <xdr:colOff>101600</xdr:colOff>
      <xdr:row>37</xdr:row>
      <xdr:rowOff>4536</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125186</xdr:rowOff>
    </xdr:from>
    <xdr:to>
      <xdr:col>85</xdr:col>
      <xdr:colOff>127000</xdr:colOff>
      <xdr:row>36</xdr:row>
      <xdr:rowOff>166007</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29738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33564</xdr:rowOff>
    </xdr:from>
    <xdr:to>
      <xdr:col>76</xdr:col>
      <xdr:colOff>165100</xdr:colOff>
      <xdr:row>36</xdr:row>
      <xdr:rowOff>135164</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84364</xdr:rowOff>
    </xdr:from>
    <xdr:to>
      <xdr:col>81</xdr:col>
      <xdr:colOff>50800</xdr:colOff>
      <xdr:row>36</xdr:row>
      <xdr:rowOff>125186</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2565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164193</xdr:rowOff>
    </xdr:from>
    <xdr:to>
      <xdr:col>72</xdr:col>
      <xdr:colOff>38100</xdr:colOff>
      <xdr:row>36</xdr:row>
      <xdr:rowOff>94343</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43543</xdr:rowOff>
    </xdr:from>
    <xdr:to>
      <xdr:col>76</xdr:col>
      <xdr:colOff>114300</xdr:colOff>
      <xdr:row>36</xdr:row>
      <xdr:rowOff>84364</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2157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123372</xdr:rowOff>
    </xdr:from>
    <xdr:to>
      <xdr:col>67</xdr:col>
      <xdr:colOff>101600</xdr:colOff>
      <xdr:row>36</xdr:row>
      <xdr:rowOff>53522</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2722</xdr:rowOff>
    </xdr:from>
    <xdr:to>
      <xdr:col>71</xdr:col>
      <xdr:colOff>177800</xdr:colOff>
      <xdr:row>36</xdr:row>
      <xdr:rowOff>43543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1749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21063</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151691</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110870</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70049</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121579</xdr:rowOff>
    </xdr:from>
    <xdr:to>
      <xdr:col>116</xdr:col>
      <xdr:colOff>114300</xdr:colOff>
      <xdr:row>40</xdr:row>
      <xdr:rowOff>51729</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8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100006</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78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122014</xdr:rowOff>
    </xdr:from>
    <xdr:to>
      <xdr:col>112</xdr:col>
      <xdr:colOff>38100</xdr:colOff>
      <xdr:row>40</xdr:row>
      <xdr:rowOff>52164</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8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929</xdr:rowOff>
    </xdr:from>
    <xdr:to>
      <xdr:col>116</xdr:col>
      <xdr:colOff>63500</xdr:colOff>
      <xdr:row>40</xdr:row>
      <xdr:rowOff>1364</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6858929"/>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120155</xdr:rowOff>
    </xdr:from>
    <xdr:to>
      <xdr:col>107</xdr:col>
      <xdr:colOff>101600</xdr:colOff>
      <xdr:row>40</xdr:row>
      <xdr:rowOff>50305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68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170955</xdr:rowOff>
    </xdr:from>
    <xdr:to>
      <xdr:col>111</xdr:col>
      <xdr:colOff>177800</xdr:colOff>
      <xdr:row>40</xdr:row>
      <xdr:rowOff>1364</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0434300" y="6857505"/>
          <a:ext cx="889000" cy="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118394</xdr:rowOff>
    </xdr:from>
    <xdr:to>
      <xdr:col>102</xdr:col>
      <xdr:colOff>165100</xdr:colOff>
      <xdr:row>40</xdr:row>
      <xdr:rowOff>48544</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68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169194</xdr:rowOff>
    </xdr:from>
    <xdr:to>
      <xdr:col>107</xdr:col>
      <xdr:colOff>50800</xdr:colOff>
      <xdr:row>39</xdr:row>
      <xdr:rowOff>170955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9545300" y="6855744"/>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116604</xdr:rowOff>
    </xdr:from>
    <xdr:to>
      <xdr:col>98</xdr:col>
      <xdr:colOff>38100</xdr:colOff>
      <xdr:row>40</xdr:row>
      <xdr:rowOff>46754</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68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167404</xdr:rowOff>
    </xdr:from>
    <xdr:to>
      <xdr:col>102</xdr:col>
      <xdr:colOff>114300</xdr:colOff>
      <xdr:row>39</xdr:row>
      <xdr:rowOff>169194</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656300" y="6853954"/>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43291</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69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41432</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68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39671</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689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37881</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68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F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F00-00007702000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00000000-0008-0000-0F00-000079020000}"/>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F00-00007B020000}"/>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xdr:rowOff>
    </xdr:from>
    <xdr:to>
      <xdr:col>85</xdr:col>
      <xdr:colOff>177800</xdr:colOff>
      <xdr:row>62</xdr:row>
      <xdr:rowOff>104684</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6268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152961</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F00-000087020000}"/>
            </a:ext>
          </a:extLst>
        </xdr:cNvPr>
        <xdr:cNvSpPr txBox="1"/>
      </xdr:nvSpPr>
      <xdr:spPr>
        <a:xfrm>
          <a:off x="16357600"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140244</xdr:rowOff>
    </xdr:from>
    <xdr:to>
      <xdr:col>81</xdr:col>
      <xdr:colOff>101600</xdr:colOff>
      <xdr:row>62</xdr:row>
      <xdr:rowOff>70394</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5430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19594</xdr:rowOff>
    </xdr:from>
    <xdr:to>
      <xdr:col>85</xdr:col>
      <xdr:colOff>127000</xdr:colOff>
      <xdr:row>62</xdr:row>
      <xdr:rowOff>53884</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5481300" y="1064949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105954</xdr:rowOff>
    </xdr:from>
    <xdr:to>
      <xdr:col>76</xdr:col>
      <xdr:colOff>165100</xdr:colOff>
      <xdr:row>62</xdr:row>
      <xdr:rowOff>36104</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4541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156754</xdr:rowOff>
    </xdr:from>
    <xdr:to>
      <xdr:col>81</xdr:col>
      <xdr:colOff>50800</xdr:colOff>
      <xdr:row>62</xdr:row>
      <xdr:rowOff>19594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4592300" y="106152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73297</xdr:rowOff>
    </xdr:from>
    <xdr:to>
      <xdr:col>72</xdr:col>
      <xdr:colOff>38100</xdr:colOff>
      <xdr:row>62</xdr:row>
      <xdr:rowOff>3447</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652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124097</xdr:rowOff>
    </xdr:from>
    <xdr:to>
      <xdr:col>76</xdr:col>
      <xdr:colOff>114300</xdr:colOff>
      <xdr:row>61</xdr:row>
      <xdr:rowOff>156754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703300" y="10582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124097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814300" y="105482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61521</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27231</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166024</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00000000-0008-0000-0F00-0000A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00000000-0008-0000-0F00-0000AC020000}"/>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00000000-0008-0000-0F00-0000AE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0000000-0008-0000-0F00-0000B0020000}"/>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00000000-0008-0000-0F00-0000BC020000}"/>
            </a:ext>
          </a:extLst>
        </xdr:cNvPr>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12" name="n_4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3" name="n_1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4" name="n_2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5" name="n_3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16" name="n_4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00000000-0008-0000-0F00-0000E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a:extLst>
            <a:ext uri="{FF2B5EF4-FFF2-40B4-BE49-F238E27FC236}">
              <a16:creationId xmlns:a16="http://schemas.microsoft.com/office/drawing/2014/main" id="{00000000-0008-0000-0F00-0000E7020000}"/>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a:extLst>
            <a:ext uri="{FF2B5EF4-FFF2-40B4-BE49-F238E27FC236}">
              <a16:creationId xmlns:a16="http://schemas.microsoft.com/office/drawing/2014/main" id="{00000000-0008-0000-0F00-0000E9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00000000-0008-0000-0F00-0000EB020000}"/>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47716</xdr:rowOff>
    </xdr:from>
    <xdr:to>
      <xdr:col>85</xdr:col>
      <xdr:colOff>177800</xdr:colOff>
      <xdr:row>79</xdr:row>
      <xdr:rowOff>149316</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62687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70593</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00000000-0008-0000-0F00-0000F7020000}"/>
            </a:ext>
          </a:extLst>
        </xdr:cNvPr>
        <xdr:cNvSpPr txBox="1"/>
      </xdr:nvSpPr>
      <xdr:spPr>
        <a:xfrm>
          <a:off x="16357600" y="134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11793</xdr:rowOff>
    </xdr:from>
    <xdr:to>
      <xdr:col>81</xdr:col>
      <xdr:colOff>101600</xdr:colOff>
      <xdr:row>79</xdr:row>
      <xdr:rowOff>113393</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5430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62593</xdr:rowOff>
    </xdr:from>
    <xdr:to>
      <xdr:col>85</xdr:col>
      <xdr:colOff>127000</xdr:colOff>
      <xdr:row>79</xdr:row>
      <xdr:rowOff>98516</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5481300" y="136071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75474</xdr:rowOff>
    </xdr:from>
    <xdr:to>
      <xdr:col>76</xdr:col>
      <xdr:colOff>165100</xdr:colOff>
      <xdr:row>80</xdr:row>
      <xdr:rowOff>5624</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4541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62593</xdr:rowOff>
    </xdr:from>
    <xdr:to>
      <xdr:col>81</xdr:col>
      <xdr:colOff>50800</xdr:colOff>
      <xdr:row>79</xdr:row>
      <xdr:rowOff>126274</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4592300" y="1360714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46082</xdr:rowOff>
    </xdr:from>
    <xdr:to>
      <xdr:col>72</xdr:col>
      <xdr:colOff>38100</xdr:colOff>
      <xdr:row>79</xdr:row>
      <xdr:rowOff>147682</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3652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96882</xdr:rowOff>
    </xdr:from>
    <xdr:to>
      <xdr:col>76</xdr:col>
      <xdr:colOff>114300</xdr:colOff>
      <xdr:row>79</xdr:row>
      <xdr:rowOff>126274</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3703300" y="136414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16692</xdr:rowOff>
    </xdr:from>
    <xdr:to>
      <xdr:col>67</xdr:col>
      <xdr:colOff>101600</xdr:colOff>
      <xdr:row>79</xdr:row>
      <xdr:rowOff>118292</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2763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67492</xdr:rowOff>
    </xdr:from>
    <xdr:to>
      <xdr:col>71</xdr:col>
      <xdr:colOff>177800</xdr:colOff>
      <xdr:row>79</xdr:row>
      <xdr:rowOff>96882</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814300" y="136120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68" name="n_1aveValue【消防施設】&#10;有形固定資産減価償却率">
          <a:extLst>
            <a:ext uri="{FF2B5EF4-FFF2-40B4-BE49-F238E27FC236}">
              <a16:creationId xmlns:a16="http://schemas.microsoft.com/office/drawing/2014/main" id="{00000000-0008-0000-0F00-00000003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9" name="n_2aveValue【消防施設】&#10;有形固定資産減価償却率">
          <a:extLst>
            <a:ext uri="{FF2B5EF4-FFF2-40B4-BE49-F238E27FC236}">
              <a16:creationId xmlns:a16="http://schemas.microsoft.com/office/drawing/2014/main" id="{00000000-0008-0000-0F00-000001030000}"/>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0" name="n_3aveValue【消防施設】&#10;有形固定資産減価償却率">
          <a:extLst>
            <a:ext uri="{FF2B5EF4-FFF2-40B4-BE49-F238E27FC236}">
              <a16:creationId xmlns:a16="http://schemas.microsoft.com/office/drawing/2014/main" id="{00000000-0008-0000-0F00-000002030000}"/>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1" name="n_4aveValue【消防施設】&#10;有形固定資産減価償却率">
          <a:extLst>
            <a:ext uri="{FF2B5EF4-FFF2-40B4-BE49-F238E27FC236}">
              <a16:creationId xmlns:a16="http://schemas.microsoft.com/office/drawing/2014/main" id="{00000000-0008-0000-0F00-000003030000}"/>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129920</xdr:rowOff>
    </xdr:from>
    <xdr:ext cx="405111" cy="259045"/>
    <xdr:sp macro="" textlink="">
      <xdr:nvSpPr>
        <xdr:cNvPr id="772" name="n_1mainValue【消防施設】&#10;有形固定資産減価償却率">
          <a:extLst>
            <a:ext uri="{FF2B5EF4-FFF2-40B4-BE49-F238E27FC236}">
              <a16:creationId xmlns:a16="http://schemas.microsoft.com/office/drawing/2014/main" id="{00000000-0008-0000-0F00-000004030000}"/>
            </a:ext>
          </a:extLst>
        </xdr:cNvPr>
        <xdr:cNvSpPr txBox="1"/>
      </xdr:nvSpPr>
      <xdr:spPr>
        <a:xfrm>
          <a:off x="152660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22151</xdr:rowOff>
    </xdr:from>
    <xdr:ext cx="405111" cy="259045"/>
    <xdr:sp macro="" textlink="">
      <xdr:nvSpPr>
        <xdr:cNvPr id="773" name="n_2mainValue【消防施設】&#10;有形固定資産減価償却率">
          <a:extLst>
            <a:ext uri="{FF2B5EF4-FFF2-40B4-BE49-F238E27FC236}">
              <a16:creationId xmlns:a16="http://schemas.microsoft.com/office/drawing/2014/main" id="{00000000-0008-0000-0F00-000005030000}"/>
            </a:ext>
          </a:extLst>
        </xdr:cNvPr>
        <xdr:cNvSpPr txBox="1"/>
      </xdr:nvSpPr>
      <xdr:spPr>
        <a:xfrm>
          <a:off x="143897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164209</xdr:rowOff>
    </xdr:from>
    <xdr:ext cx="405111" cy="259045"/>
    <xdr:sp macro="" textlink="">
      <xdr:nvSpPr>
        <xdr:cNvPr id="774" name="n_3mainValue【消防施設】&#10;有形固定資産減価償却率">
          <a:extLst>
            <a:ext uri="{FF2B5EF4-FFF2-40B4-BE49-F238E27FC236}">
              <a16:creationId xmlns:a16="http://schemas.microsoft.com/office/drawing/2014/main" id="{00000000-0008-0000-0F00-000006030000}"/>
            </a:ext>
          </a:extLst>
        </xdr:cNvPr>
        <xdr:cNvSpPr txBox="1"/>
      </xdr:nvSpPr>
      <xdr:spPr>
        <a:xfrm>
          <a:off x="13500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134819</xdr:rowOff>
    </xdr:from>
    <xdr:ext cx="405111" cy="259045"/>
    <xdr:sp macro="" textlink="">
      <xdr:nvSpPr>
        <xdr:cNvPr id="775" name="n_4mainValue【消防施設】&#10;有形固定資産減価償却率">
          <a:extLst>
            <a:ext uri="{FF2B5EF4-FFF2-40B4-BE49-F238E27FC236}">
              <a16:creationId xmlns:a16="http://schemas.microsoft.com/office/drawing/2014/main" id="{00000000-0008-0000-0F00-000007030000}"/>
            </a:ext>
          </a:extLst>
        </xdr:cNvPr>
        <xdr:cNvSpPr txBox="1"/>
      </xdr:nvSpPr>
      <xdr:spPr>
        <a:xfrm>
          <a:off x="126117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F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F00-00001E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F00-000020030000}"/>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F00-000022030000}"/>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167912</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F00-00002E030000}"/>
            </a:ext>
          </a:extLst>
        </xdr:cNvPr>
        <xdr:cNvSpPr txBox="1"/>
      </xdr:nvSpPr>
      <xdr:spPr>
        <a:xfrm>
          <a:off x="22199600"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28956</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1323300" y="1442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74676</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0434300" y="14430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8605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74676</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656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823" name="n_1aveValue【消防施設】&#10;一人当たり面積">
          <a:extLst>
            <a:ext uri="{FF2B5EF4-FFF2-40B4-BE49-F238E27FC236}">
              <a16:creationId xmlns:a16="http://schemas.microsoft.com/office/drawing/2014/main" id="{00000000-0008-0000-0F00-000037030000}"/>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824" name="n_2aveValue【消防施設】&#10;一人当たり面積">
          <a:extLst>
            <a:ext uri="{FF2B5EF4-FFF2-40B4-BE49-F238E27FC236}">
              <a16:creationId xmlns:a16="http://schemas.microsoft.com/office/drawing/2014/main" id="{00000000-0008-0000-0F00-00003803000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25" name="n_3aveValue【消防施設】&#10;一人当たり面積">
          <a:extLst>
            <a:ext uri="{FF2B5EF4-FFF2-40B4-BE49-F238E27FC236}">
              <a16:creationId xmlns:a16="http://schemas.microsoft.com/office/drawing/2014/main" id="{00000000-0008-0000-0F00-000039030000}"/>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26" name="n_4aveValue【消防施設】&#10;一人当たり面積">
          <a:extLst>
            <a:ext uri="{FF2B5EF4-FFF2-40B4-BE49-F238E27FC236}">
              <a16:creationId xmlns:a16="http://schemas.microsoft.com/office/drawing/2014/main" id="{00000000-0008-0000-0F00-00003A030000}"/>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827" name="n_1mainValue【消防施設】&#10;一人当たり面積">
          <a:extLst>
            <a:ext uri="{FF2B5EF4-FFF2-40B4-BE49-F238E27FC236}">
              <a16:creationId xmlns:a16="http://schemas.microsoft.com/office/drawing/2014/main" id="{00000000-0008-0000-0F00-00003B030000}"/>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828" name="n_2mainValue【消防施設】&#10;一人当たり面積">
          <a:extLst>
            <a:ext uri="{FF2B5EF4-FFF2-40B4-BE49-F238E27FC236}">
              <a16:creationId xmlns:a16="http://schemas.microsoft.com/office/drawing/2014/main" id="{00000000-0008-0000-0F00-00003C030000}"/>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829" name="n_3mainValue【消防施設】&#10;一人当たり面積">
          <a:extLst>
            <a:ext uri="{FF2B5EF4-FFF2-40B4-BE49-F238E27FC236}">
              <a16:creationId xmlns:a16="http://schemas.microsoft.com/office/drawing/2014/main" id="{00000000-0008-0000-0F00-00003D03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30" name="n_4mainValue【消防施設】&#10;一人当たり面積">
          <a:extLst>
            <a:ext uri="{FF2B5EF4-FFF2-40B4-BE49-F238E27FC236}">
              <a16:creationId xmlns:a16="http://schemas.microsoft.com/office/drawing/2014/main" id="{00000000-0008-0000-0F00-00003E03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F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F00-00005903000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a:extLst>
            <a:ext uri="{FF2B5EF4-FFF2-40B4-BE49-F238E27FC236}">
              <a16:creationId xmlns:a16="http://schemas.microsoft.com/office/drawing/2014/main" id="{00000000-0008-0000-0F00-00005B03000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F00-00005D030000}"/>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873" name="【庁舎】&#10;有形固定資産減価償却率該当値テキスト">
          <a:extLst>
            <a:ext uri="{FF2B5EF4-FFF2-40B4-BE49-F238E27FC236}">
              <a16:creationId xmlns:a16="http://schemas.microsoft.com/office/drawing/2014/main" id="{00000000-0008-0000-0F00-000069030000}"/>
            </a:ext>
          </a:extLst>
        </xdr:cNvPr>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169092</xdr:rowOff>
    </xdr:from>
    <xdr:to>
      <xdr:col>81</xdr:col>
      <xdr:colOff>101600</xdr:colOff>
      <xdr:row>106</xdr:row>
      <xdr:rowOff>99242</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5430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48442</xdr:rowOff>
    </xdr:from>
    <xdr:to>
      <xdr:col>85</xdr:col>
      <xdr:colOff>127000</xdr:colOff>
      <xdr:row>106</xdr:row>
      <xdr:rowOff>68036</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5481300" y="1822214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454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28848</xdr:rowOff>
    </xdr:from>
    <xdr:to>
      <xdr:col>81</xdr:col>
      <xdr:colOff>50800</xdr:colOff>
      <xdr:row>106</xdr:row>
      <xdr:rowOff>48442</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4592300" y="1820254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74386</xdr:rowOff>
    </xdr:from>
    <xdr:to>
      <xdr:col>72</xdr:col>
      <xdr:colOff>38100</xdr:colOff>
      <xdr:row>107</xdr:row>
      <xdr:rowOff>4536</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365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28848</xdr:rowOff>
    </xdr:from>
    <xdr:to>
      <xdr:col>76</xdr:col>
      <xdr:colOff>114300</xdr:colOff>
      <xdr:row>106</xdr:row>
      <xdr:rowOff>125186</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flipV="1">
          <a:off x="13703300" y="18202548"/>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54792</xdr:rowOff>
    </xdr:from>
    <xdr:to>
      <xdr:col>67</xdr:col>
      <xdr:colOff>101600</xdr:colOff>
      <xdr:row>106</xdr:row>
      <xdr:rowOff>156392</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276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105592</xdr:rowOff>
    </xdr:from>
    <xdr:to>
      <xdr:col>71</xdr:col>
      <xdr:colOff>177800</xdr:colOff>
      <xdr:row>106</xdr:row>
      <xdr:rowOff>125186</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2814300" y="182792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F00-000072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F00-000073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F00-000074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F00-000075030000}"/>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90369</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F00-000076030000}"/>
            </a:ext>
          </a:extLst>
        </xdr:cNvPr>
        <xdr:cNvSpPr txBox="1"/>
      </xdr:nvSpPr>
      <xdr:spPr>
        <a:xfrm>
          <a:off x="15266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F00-000077030000}"/>
            </a:ext>
          </a:extLst>
        </xdr:cNvPr>
        <xdr:cNvSpPr txBox="1"/>
      </xdr:nvSpPr>
      <xdr:spPr>
        <a:xfrm>
          <a:off x="14389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167113</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F00-000078030000}"/>
            </a:ext>
          </a:extLst>
        </xdr:cNvPr>
        <xdr:cNvSpPr txBox="1"/>
      </xdr:nvSpPr>
      <xdr:spPr>
        <a:xfrm>
          <a:off x="13500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147519</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F00-000079030000}"/>
            </a:ext>
          </a:extLst>
        </xdr:cNvPr>
        <xdr:cNvSpPr txBox="1"/>
      </xdr:nvSpPr>
      <xdr:spPr>
        <a:xfrm>
          <a:off x="12611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00000000-0008-0000-0F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a:extLst>
            <a:ext uri="{FF2B5EF4-FFF2-40B4-BE49-F238E27FC236}">
              <a16:creationId xmlns:a16="http://schemas.microsoft.com/office/drawing/2014/main" id="{00000000-0008-0000-0F00-000094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a:extLst>
            <a:ext uri="{FF2B5EF4-FFF2-40B4-BE49-F238E27FC236}">
              <a16:creationId xmlns:a16="http://schemas.microsoft.com/office/drawing/2014/main" id="{00000000-0008-0000-0F00-000096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920" name="【庁舎】&#10;一人当たり面積平均値テキスト">
          <a:extLst>
            <a:ext uri="{FF2B5EF4-FFF2-40B4-BE49-F238E27FC236}">
              <a16:creationId xmlns:a16="http://schemas.microsoft.com/office/drawing/2014/main" id="{00000000-0008-0000-0F00-000098030000}"/>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2110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56441</xdr:rowOff>
    </xdr:from>
    <xdr:ext cx="469744" cy="259045"/>
    <xdr:sp macro="" textlink="">
      <xdr:nvSpPr>
        <xdr:cNvPr id="932" name="【庁舎】&#10;一人当たり面積該当値テキスト">
          <a:extLst>
            <a:ext uri="{FF2B5EF4-FFF2-40B4-BE49-F238E27FC236}">
              <a16:creationId xmlns:a16="http://schemas.microsoft.com/office/drawing/2014/main" id="{00000000-0008-0000-0F00-0000A4030000}"/>
            </a:ext>
          </a:extLst>
        </xdr:cNvPr>
        <xdr:cNvSpPr txBox="1"/>
      </xdr:nvSpPr>
      <xdr:spPr>
        <a:xfrm>
          <a:off x="22199600"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33564</xdr:rowOff>
    </xdr:from>
    <xdr:to>
      <xdr:col>112</xdr:col>
      <xdr:colOff>38100</xdr:colOff>
      <xdr:row>105</xdr:row>
      <xdr:rowOff>135164</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84364</xdr:rowOff>
    </xdr:from>
    <xdr:to>
      <xdr:col>116</xdr:col>
      <xdr:colOff>63500</xdr:colOff>
      <xdr:row>105</xdr:row>
      <xdr:rowOff>84364</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21323300" y="180866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30299</xdr:rowOff>
    </xdr:from>
    <xdr:to>
      <xdr:col>107</xdr:col>
      <xdr:colOff>101600</xdr:colOff>
      <xdr:row>105</xdr:row>
      <xdr:rowOff>131899</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20383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81099</xdr:rowOff>
    </xdr:from>
    <xdr:to>
      <xdr:col>111</xdr:col>
      <xdr:colOff>177800</xdr:colOff>
      <xdr:row>105</xdr:row>
      <xdr:rowOff>84364</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a:off x="20434300" y="180833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9494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81099</xdr:rowOff>
    </xdr:from>
    <xdr:to>
      <xdr:col>107</xdr:col>
      <xdr:colOff>50800</xdr:colOff>
      <xdr:row>105</xdr:row>
      <xdr:rowOff>117021</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19545300" y="180833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27032</xdr:rowOff>
    </xdr:from>
    <xdr:to>
      <xdr:col>98</xdr:col>
      <xdr:colOff>38100</xdr:colOff>
      <xdr:row>105</xdr:row>
      <xdr:rowOff>128632</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8605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77832</xdr:rowOff>
    </xdr:from>
    <xdr:to>
      <xdr:col>102</xdr:col>
      <xdr:colOff>114300</xdr:colOff>
      <xdr:row>105</xdr:row>
      <xdr:rowOff>117021</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a:off x="18656300" y="180800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941" name="n_1aveValue【庁舎】&#10;一人当たり面積">
          <a:extLst>
            <a:ext uri="{FF2B5EF4-FFF2-40B4-BE49-F238E27FC236}">
              <a16:creationId xmlns:a16="http://schemas.microsoft.com/office/drawing/2014/main" id="{00000000-0008-0000-0F00-0000AD030000}"/>
            </a:ext>
          </a:extLst>
        </xdr:cNvPr>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42" name="n_2aveValue【庁舎】&#10;一人当たり面積">
          <a:extLst>
            <a:ext uri="{FF2B5EF4-FFF2-40B4-BE49-F238E27FC236}">
              <a16:creationId xmlns:a16="http://schemas.microsoft.com/office/drawing/2014/main" id="{00000000-0008-0000-0F00-0000AE03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943" name="n_3aveValue【庁舎】&#10;一人当たり面積">
          <a:extLst>
            <a:ext uri="{FF2B5EF4-FFF2-40B4-BE49-F238E27FC236}">
              <a16:creationId xmlns:a16="http://schemas.microsoft.com/office/drawing/2014/main" id="{00000000-0008-0000-0F00-0000AF030000}"/>
            </a:ext>
          </a:extLst>
        </xdr:cNvPr>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4" name="n_4aveValue【庁舎】&#10;一人当たり面積">
          <a:extLst>
            <a:ext uri="{FF2B5EF4-FFF2-40B4-BE49-F238E27FC236}">
              <a16:creationId xmlns:a16="http://schemas.microsoft.com/office/drawing/2014/main" id="{00000000-0008-0000-0F00-0000B0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151691</xdr:rowOff>
    </xdr:from>
    <xdr:ext cx="469744" cy="259045"/>
    <xdr:sp macro="" textlink="">
      <xdr:nvSpPr>
        <xdr:cNvPr id="945" name="n_1mainValue【庁舎】&#10;一人当たり面積">
          <a:extLst>
            <a:ext uri="{FF2B5EF4-FFF2-40B4-BE49-F238E27FC236}">
              <a16:creationId xmlns:a16="http://schemas.microsoft.com/office/drawing/2014/main" id="{00000000-0008-0000-0F00-0000B1030000}"/>
            </a:ext>
          </a:extLst>
        </xdr:cNvPr>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148426</xdr:rowOff>
    </xdr:from>
    <xdr:ext cx="469744" cy="259045"/>
    <xdr:sp macro="" textlink="">
      <xdr:nvSpPr>
        <xdr:cNvPr id="946" name="n_2mainValue【庁舎】&#10;一人当たり面積">
          <a:extLst>
            <a:ext uri="{FF2B5EF4-FFF2-40B4-BE49-F238E27FC236}">
              <a16:creationId xmlns:a16="http://schemas.microsoft.com/office/drawing/2014/main" id="{00000000-0008-0000-0F00-0000B2030000}"/>
            </a:ext>
          </a:extLst>
        </xdr:cNvPr>
        <xdr:cNvSpPr txBox="1"/>
      </xdr:nvSpPr>
      <xdr:spPr>
        <a:xfrm>
          <a:off x="20199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947" name="n_3mainValue【庁舎】&#10;一人当たり面積">
          <a:extLst>
            <a:ext uri="{FF2B5EF4-FFF2-40B4-BE49-F238E27FC236}">
              <a16:creationId xmlns:a16="http://schemas.microsoft.com/office/drawing/2014/main" id="{00000000-0008-0000-0F00-0000B3030000}"/>
            </a:ext>
          </a:extLst>
        </xdr:cNvPr>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145159</xdr:rowOff>
    </xdr:from>
    <xdr:ext cx="469744" cy="259045"/>
    <xdr:sp macro="" textlink="">
      <xdr:nvSpPr>
        <xdr:cNvPr id="948" name="n_4mainValue【庁舎】&#10;一人当たり面積">
          <a:extLst>
            <a:ext uri="{FF2B5EF4-FFF2-40B4-BE49-F238E27FC236}">
              <a16:creationId xmlns:a16="http://schemas.microsoft.com/office/drawing/2014/main" id="{00000000-0008-0000-0F00-0000B4030000}"/>
            </a:ext>
          </a:extLst>
        </xdr:cNvPr>
        <xdr:cNvSpPr txBox="1"/>
      </xdr:nvSpPr>
      <xdr:spPr>
        <a:xfrm>
          <a:off x="18421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F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F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有形固定資産減価償却率が高くなっているのは、道路、橋りょう・トンネル、認定こども園・幼稚園・保育所、学校施設、公民館、福祉施設、保健センター・保健所、庁舎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福祉施設、庁舎については、半数以上が建設されてから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年以上経過しており、今後の運営、管理について関係各課と連携を図り検討していく。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保健センター・保健所については、施設が２棟しかなく、どちらも建設されてから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年以上経過しており、今後、個別計画を策定するなかで施設の老朽化の状況も踏まえ検討していく。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庁舎においては、市の拠点施設であることから、複合新庁舎建設基本計画に基づき、計画的な更新等を取り組む必要がある。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77,430
77,026
231.25
33,502,717
32,632,013
827,029
16,854,756
31,588,304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ポイント増となったが</a:t>
          </a:r>
          <a:r>
            <a:rPr kumimoji="1" lang="ja-JP" altLang="ja-JP" sz="1100">
              <a:solidFill>
                <a:schemeClr val="dk1"/>
              </a:solidFill>
              <a:effectLst/>
              <a:latin typeface="+mn-lt"/>
              <a:ea typeface="+mn-ea"/>
              <a:cs typeface="+mn-cs"/>
            </a:rPr>
            <a:t>、依然として地方交付税等の依存財源の比率が高く、自主財源に乏しいため、類似団体平均値を下回っている。</a:t>
          </a:r>
          <a:endParaRPr lang="ja-JP" altLang="ja-JP" sz="1400">
            <a:effectLst/>
          </a:endParaRPr>
        </a:p>
        <a:p>
          <a:r>
            <a:rPr kumimoji="1" lang="ja-JP" altLang="ja-JP" sz="1100">
              <a:solidFill>
                <a:schemeClr val="dk1"/>
              </a:solidFill>
              <a:effectLst/>
              <a:latin typeface="+mn-lt"/>
              <a:ea typeface="+mn-ea"/>
              <a:cs typeface="+mn-cs"/>
            </a:rPr>
            <a:t>　企業振興施策による法人税等の歳入確保や市税等の滞納整理を行うとともに、事務事業の見直しを行い、廃止・縮小による歳出削減に努め、財政基盤の強化を図る。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64558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ポイント増となっており</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を上回っている。</a:t>
          </a:r>
          <a:endParaRPr lang="ja-JP" altLang="ja-JP" sz="1400">
            <a:effectLst/>
          </a:endParaRPr>
        </a:p>
        <a:p>
          <a:r>
            <a:rPr kumimoji="1" lang="ja-JP" altLang="en-US" sz="1100">
              <a:solidFill>
                <a:schemeClr val="dk1"/>
              </a:solidFill>
              <a:effectLst/>
              <a:latin typeface="+mn-lt"/>
              <a:ea typeface="+mn-ea"/>
              <a:cs typeface="+mn-cs"/>
            </a:rPr>
            <a:t>　増加となった主な要因は、人口増の影響による扶助費の大幅な増加である。今後は、扶助費の適正化に取り組み、また、引き続き人件費抑制と普通建設事業量の縮減を図り公債費の抑制に努める。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63</xdr:row>
      <xdr:rowOff>80518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1295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62</xdr:row>
      <xdr:rowOff>112014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129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62</xdr:row>
      <xdr:rowOff>112014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322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62</xdr:row>
      <xdr:rowOff>102362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8748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18559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定員適正化計画による人件費削減、経常経費の抑制に努めたことから、全国及び県平均を下回っている</a:t>
          </a:r>
          <a:r>
            <a:rPr kumimoji="1" lang="ja-JP" altLang="en-US" sz="1100">
              <a:solidFill>
                <a:schemeClr val="dk1"/>
              </a:solidFill>
              <a:effectLst/>
              <a:latin typeface="+mn-lt"/>
              <a:ea typeface="+mn-ea"/>
              <a:cs typeface="+mn-cs"/>
            </a:rPr>
            <a:t>ものの、類似団体よりは上回っている。</a:t>
          </a:r>
          <a:endParaRPr lang="ja-JP" altLang="ja-JP" sz="1400">
            <a:effectLst/>
          </a:endParaRPr>
        </a:p>
        <a:p>
          <a:r>
            <a:rPr kumimoji="1" lang="ja-JP" altLang="ja-JP" sz="1100">
              <a:solidFill>
                <a:schemeClr val="dk1"/>
              </a:solidFill>
              <a:effectLst/>
              <a:latin typeface="+mn-lt"/>
              <a:ea typeface="+mn-ea"/>
              <a:cs typeface="+mn-cs"/>
            </a:rPr>
            <a:t>　引き続き行政改革大綱等に基づき、経費抑制に努める。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138464</xdr:rowOff>
    </xdr:from>
    <xdr:to>
      <xdr:col>23</xdr:col>
      <xdr:colOff>133350</xdr:colOff>
      <xdr:row>83</xdr:row>
      <xdr:rowOff>75616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97364"/>
          <a:ext cx="838200" cy="10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138464</xdr:rowOff>
    </xdr:from>
    <xdr:to>
      <xdr:col>19</xdr:col>
      <xdr:colOff>133350</xdr:colOff>
      <xdr:row>82</xdr:row>
      <xdr:rowOff>159393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197364"/>
          <a:ext cx="889000" cy="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113578</xdr:rowOff>
    </xdr:from>
    <xdr:to>
      <xdr:col>15</xdr:col>
      <xdr:colOff>82550</xdr:colOff>
      <xdr:row>82</xdr:row>
      <xdr:rowOff>159393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72478"/>
          <a:ext cx="889000" cy="4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63677</xdr:rowOff>
    </xdr:from>
    <xdr:to>
      <xdr:col>11</xdr:col>
      <xdr:colOff>31750</xdr:colOff>
      <xdr:row>82</xdr:row>
      <xdr:rowOff>113578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22577"/>
          <a:ext cx="889000" cy="4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24816</xdr:rowOff>
    </xdr:from>
    <xdr:to>
      <xdr:col>23</xdr:col>
      <xdr:colOff>184150</xdr:colOff>
      <xdr:row>83</xdr:row>
      <xdr:rowOff>126416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168343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2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87664</xdr:rowOff>
    </xdr:from>
    <xdr:to>
      <xdr:col>19</xdr:col>
      <xdr:colOff>184150</xdr:colOff>
      <xdr:row>83</xdr:row>
      <xdr:rowOff>17814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2591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108593</xdr:rowOff>
    </xdr:from>
    <xdr:to>
      <xdr:col>15</xdr:col>
      <xdr:colOff>133350</xdr:colOff>
      <xdr:row>83</xdr:row>
      <xdr:rowOff>38743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6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23520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5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62778</xdr:rowOff>
    </xdr:from>
    <xdr:to>
      <xdr:col>11</xdr:col>
      <xdr:colOff>82550</xdr:colOff>
      <xdr:row>82</xdr:row>
      <xdr:rowOff>164378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149155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0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12877</xdr:rowOff>
    </xdr:from>
    <xdr:to>
      <xdr:col>7</xdr:col>
      <xdr:colOff>31750</xdr:colOff>
      <xdr:row>82</xdr:row>
      <xdr:rowOff>114477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124654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ポイント微増となり、類似団体や全国平均を上回っている。今後も国家公務員給与に対する人事院勧告を尊重しながら適正な給与水準の維持に努める。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119743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16329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近年の定年退職増と新規採用職員数の抑制により全国･鹿児島県平均をいずれも下回っているが、類似団体平均は上回っていることから、姶良市定員適正化計画に基づき、令和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年度までに職員数削減に努める。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143510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858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143510</xdr:rowOff>
    </xdr:from>
    <xdr:to>
      <xdr:col>77</xdr:col>
      <xdr:colOff>44450</xdr:colOff>
      <xdr:row>61</xdr:row>
      <xdr:rowOff>149543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6019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149543</xdr:rowOff>
    </xdr:from>
    <xdr:to>
      <xdr:col>72</xdr:col>
      <xdr:colOff>203200</xdr:colOff>
      <xdr:row>61</xdr:row>
      <xdr:rowOff>167640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6079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212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76623</xdr:rowOff>
    </xdr:from>
    <xdr:to>
      <xdr:col>81</xdr:col>
      <xdr:colOff>95250</xdr:colOff>
      <xdr:row>62</xdr:row>
      <xdr:rowOff>6773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48700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98743</xdr:rowOff>
    </xdr:from>
    <xdr:to>
      <xdr:col>73</xdr:col>
      <xdr:colOff>44450</xdr:colOff>
      <xdr:row>62</xdr:row>
      <xdr:rowOff>28893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13670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31767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120862</xdr:rowOff>
    </xdr:from>
    <xdr:to>
      <xdr:col>64</xdr:col>
      <xdr:colOff>152400</xdr:colOff>
      <xdr:row>62</xdr:row>
      <xdr:rowOff>51012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や全国</a:t>
          </a:r>
          <a:r>
            <a:rPr kumimoji="1" lang="ja-JP" altLang="ja-JP" sz="1100">
              <a:solidFill>
                <a:schemeClr val="dk1"/>
              </a:solidFill>
              <a:effectLst/>
              <a:latin typeface="+mn-lt"/>
              <a:ea typeface="+mn-ea"/>
              <a:cs typeface="+mn-cs"/>
            </a:rPr>
            <a:t>平均値を上回っている。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年度まで庁舎建設による多額の起債発行が見込まれるため、その他の事業に係る</a:t>
          </a:r>
          <a:r>
            <a:rPr kumimoji="1" lang="ja-JP" altLang="ja-JP" sz="1100">
              <a:solidFill>
                <a:schemeClr val="dk1"/>
              </a:solidFill>
              <a:effectLst/>
              <a:latin typeface="+mn-lt"/>
              <a:ea typeface="+mn-ea"/>
              <a:cs typeface="+mn-cs"/>
            </a:rPr>
            <a:t>大規模事業計画の整理・縮小を図るなど起債依存型の事業実施を見直し、比率の抑制に努める。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87206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4273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55033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4193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63077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79163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宇都トンネル、スマートインターチェンジ等の大規模事業に対する地方債の発行があるため前年度より</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ポイント増となった。</a:t>
          </a:r>
          <a:endParaRPr lang="ja-JP" altLang="ja-JP" sz="1400">
            <a:effectLst/>
          </a:endParaRPr>
        </a:p>
        <a:p>
          <a:r>
            <a:rPr kumimoji="1" lang="ja-JP" altLang="ja-JP" sz="1100">
              <a:solidFill>
                <a:schemeClr val="dk1"/>
              </a:solidFill>
              <a:effectLst/>
              <a:latin typeface="+mn-lt"/>
              <a:ea typeface="+mn-ea"/>
              <a:cs typeface="+mn-cs"/>
            </a:rPr>
            <a:t>　今後も、新庁舎建設</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多額の地方債発行が予想されることから、適正な事業選択による地方債発行の抑制に努める。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77927</xdr:rowOff>
    </xdr:from>
    <xdr:to>
      <xdr:col>81</xdr:col>
      <xdr:colOff>44450</xdr:colOff>
      <xdr:row>17</xdr:row>
      <xdr:rowOff>151282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992577"/>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5537</xdr:rowOff>
    </xdr:from>
    <xdr:to>
      <xdr:col>77</xdr:col>
      <xdr:colOff>44450</xdr:colOff>
      <xdr:row>17</xdr:row>
      <xdr:rowOff>77927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9201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5537</xdr:rowOff>
    </xdr:from>
    <xdr:to>
      <xdr:col>72</xdr:col>
      <xdr:colOff>203200</xdr:colOff>
      <xdr:row>17</xdr:row>
      <xdr:rowOff>85649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920187"/>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85649</xdr:rowOff>
    </xdr:from>
    <xdr:to>
      <xdr:col>68</xdr:col>
      <xdr:colOff>152400</xdr:colOff>
      <xdr:row>17</xdr:row>
      <xdr:rowOff>121361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000299"/>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100482</xdr:rowOff>
    </xdr:from>
    <xdr:to>
      <xdr:col>81</xdr:col>
      <xdr:colOff>95250</xdr:colOff>
      <xdr:row>18</xdr:row>
      <xdr:rowOff>30632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0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72559</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98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27127</xdr:rowOff>
    </xdr:from>
    <xdr:to>
      <xdr:col>77</xdr:col>
      <xdr:colOff>95250</xdr:colOff>
      <xdr:row>17</xdr:row>
      <xdr:rowOff>128727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113504</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02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126187</xdr:rowOff>
    </xdr:from>
    <xdr:to>
      <xdr:col>73</xdr:col>
      <xdr:colOff>44450</xdr:colOff>
      <xdr:row>17</xdr:row>
      <xdr:rowOff>56337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8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41114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9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34849</xdr:rowOff>
    </xdr:from>
    <xdr:to>
      <xdr:col>68</xdr:col>
      <xdr:colOff>203200</xdr:colOff>
      <xdr:row>17</xdr:row>
      <xdr:rowOff>136449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121226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0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70561</xdr:rowOff>
    </xdr:from>
    <xdr:to>
      <xdr:col>64</xdr:col>
      <xdr:colOff>152400</xdr:colOff>
      <xdr:row>18</xdr:row>
      <xdr:rowOff>711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156938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77,430
77,026
231.25
33,502,717
32,632,013
827,029
16,854,756
31,588,304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、類似団体との開きも小さくなっている。</a:t>
          </a:r>
          <a:endParaRPr lang="ja-JP" altLang="ja-JP" sz="1400">
            <a:effectLst/>
          </a:endParaRPr>
        </a:p>
        <a:p>
          <a:r>
            <a:rPr kumimoji="1" lang="ja-JP" altLang="ja-JP" sz="1100">
              <a:solidFill>
                <a:schemeClr val="dk1"/>
              </a:solidFill>
              <a:effectLst/>
              <a:latin typeface="+mn-lt"/>
              <a:ea typeface="+mn-ea"/>
              <a:cs typeface="+mn-cs"/>
            </a:rPr>
            <a:t>　今後も姶良市定員適正化計画に基づき、定員減を行い、人件費の抑制に努める。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4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老朽化に伴う公共施設の維持管理に要する経費が増大していること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し、類似団体や県平均との開きが</a:t>
          </a:r>
          <a:r>
            <a:rPr kumimoji="1" lang="ja-JP" altLang="en-US" sz="1100">
              <a:solidFill>
                <a:schemeClr val="dk1"/>
              </a:solidFill>
              <a:effectLst/>
              <a:latin typeface="+mn-lt"/>
              <a:ea typeface="+mn-ea"/>
              <a:cs typeface="+mn-cs"/>
            </a:rPr>
            <a:t>大き</a:t>
          </a:r>
          <a:r>
            <a:rPr kumimoji="1" lang="ja-JP" altLang="ja-JP" sz="1100">
              <a:solidFill>
                <a:schemeClr val="dk1"/>
              </a:solidFill>
              <a:effectLst/>
              <a:latin typeface="+mn-lt"/>
              <a:ea typeface="+mn-ea"/>
              <a:cs typeface="+mn-cs"/>
            </a:rPr>
            <a:t>くなっている。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経費の削減及び公共施設等総合管理計画に基づいた老朽化した施設の集約化・複合化や長寿命化を行うことにより、経常費用の削減に努める。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116114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171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124279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73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65314</xdr:rowOff>
    </xdr:from>
    <xdr:to>
      <xdr:col>82</xdr:col>
      <xdr:colOff>158750</xdr:colOff>
      <xdr:row>18</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37391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2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、以前として類似団体平均との開きが大きい状況である。</a:t>
          </a:r>
          <a:endParaRPr lang="ja-JP" altLang="ja-JP" sz="1400">
            <a:effectLst/>
          </a:endParaRPr>
        </a:p>
        <a:p>
          <a:r>
            <a:rPr kumimoji="1" lang="ja-JP" altLang="ja-JP" sz="1100">
              <a:solidFill>
                <a:schemeClr val="dk1"/>
              </a:solidFill>
              <a:effectLst/>
              <a:latin typeface="+mn-lt"/>
              <a:ea typeface="+mn-ea"/>
              <a:cs typeface="+mn-cs"/>
            </a:rPr>
            <a:t>　資格審査の適正化や子ども医療費の各種手当への独自加算の見直しを進め、扶助費の抑制に努める。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100330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81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77470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77470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51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129540</xdr:rowOff>
    </xdr:from>
    <xdr:to>
      <xdr:col>20</xdr:col>
      <xdr:colOff>38100</xdr:colOff>
      <xdr:row>57</xdr:row>
      <xdr:rowOff>59690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44467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26670</xdr:rowOff>
    </xdr:from>
    <xdr:to>
      <xdr:col>11</xdr:col>
      <xdr:colOff>60325</xdr:colOff>
      <xdr:row>57</xdr:row>
      <xdr:rowOff>128270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113047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ポイント増加し、類似団体や全国平均と比べ上回っている。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特別会計の事業見直しや節減を推進し、他会計への繰出金の抑制に努める。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27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9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24130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24130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以前から補助金の整理等を行ってきた結果、</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したものの、類似団体や全国平均を大きく下回っている。</a:t>
          </a:r>
          <a:r>
            <a:rPr kumimoji="1" lang="ja-JP" altLang="ja-JP" sz="1100" b="0" i="0" baseline="0">
              <a:solidFill>
                <a:schemeClr val="dk1"/>
              </a:solidFill>
              <a:effectLst/>
              <a:latin typeface="+mn-lt"/>
              <a:ea typeface="+mn-ea"/>
              <a:cs typeface="+mn-cs"/>
            </a:rPr>
            <a:t>引き続き行政改革大綱等に基づき、補助金の見直しや廃止等を含め、市財政に依存することが無い組織づくりを促し、抑制に努める。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122101</xdr:rowOff>
    </xdr:from>
    <xdr:to>
      <xdr:col>82</xdr:col>
      <xdr:colOff>107950</xdr:colOff>
      <xdr:row>33</xdr:row>
      <xdr:rowOff>141696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7799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115570</xdr:rowOff>
    </xdr:from>
    <xdr:to>
      <xdr:col>78</xdr:col>
      <xdr:colOff>69850</xdr:colOff>
      <xdr:row>33</xdr:row>
      <xdr:rowOff>122101</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7734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89444</xdr:rowOff>
    </xdr:from>
    <xdr:to>
      <xdr:col>73</xdr:col>
      <xdr:colOff>180975</xdr:colOff>
      <xdr:row>33</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7472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89444</xdr:rowOff>
    </xdr:from>
    <xdr:to>
      <xdr:col>69</xdr:col>
      <xdr:colOff>92075</xdr:colOff>
      <xdr:row>33</xdr:row>
      <xdr:rowOff>89444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747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90896</xdr:rowOff>
    </xdr:from>
    <xdr:to>
      <xdr:col>82</xdr:col>
      <xdr:colOff>158750</xdr:colOff>
      <xdr:row>34</xdr:row>
      <xdr:rowOff>21046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74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170923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65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71301</xdr:rowOff>
    </xdr:from>
    <xdr:to>
      <xdr:col>78</xdr:col>
      <xdr:colOff>120650</xdr:colOff>
      <xdr:row>34</xdr:row>
      <xdr:rowOff>1451</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11628</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49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64770</xdr:rowOff>
    </xdr:from>
    <xdr:to>
      <xdr:col>74</xdr:col>
      <xdr:colOff>31750</xdr:colOff>
      <xdr:row>33</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5097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38644</xdr:rowOff>
    </xdr:from>
    <xdr:to>
      <xdr:col>69</xdr:col>
      <xdr:colOff>142875</xdr:colOff>
      <xdr:row>33</xdr:row>
      <xdr:rowOff>140244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150421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4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38644</xdr:rowOff>
    </xdr:from>
    <xdr:to>
      <xdr:col>65</xdr:col>
      <xdr:colOff>53975</xdr:colOff>
      <xdr:row>33</xdr:row>
      <xdr:rowOff>140244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150421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4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ポイント増加しているが、主な要因としては</a:t>
          </a:r>
          <a:r>
            <a:rPr kumimoji="1" lang="ja-JP" altLang="en-US" sz="1100">
              <a:solidFill>
                <a:schemeClr val="dk1"/>
              </a:solidFill>
              <a:effectLst/>
              <a:latin typeface="+mn-lt"/>
              <a:ea typeface="+mn-ea"/>
              <a:cs typeface="+mn-cs"/>
            </a:rPr>
            <a:t>姶良地区防災行政無線デジタル化整備やフットボールセンター整備</a:t>
          </a:r>
          <a:r>
            <a:rPr kumimoji="1" lang="ja-JP" altLang="ja-JP" sz="1100">
              <a:solidFill>
                <a:schemeClr val="dk1"/>
              </a:solidFill>
              <a:effectLst/>
              <a:latin typeface="+mn-lt"/>
              <a:ea typeface="+mn-ea"/>
              <a:cs typeface="+mn-cs"/>
            </a:rPr>
            <a:t>に伴う公債費の償還が始まったことが挙げられる。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また、類似団体平均値との開きが大きい要因の一つに、平成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年度の合併及び近年の人口増加に伴い、大規模事業が増加したことが挙げられる。今後も、新庁舎建設等の多額の地方債発行が予想されることから、適正な事業選択による地方債発行の抑制に努める。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85089</xdr:rowOff>
    </xdr:from>
    <xdr:to>
      <xdr:col>24</xdr:col>
      <xdr:colOff>25400</xdr:colOff>
      <xdr:row>80</xdr:row>
      <xdr:rowOff>27939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6296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85089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606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138430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60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85089</xdr:rowOff>
    </xdr:from>
    <xdr:to>
      <xdr:col>11</xdr:col>
      <xdr:colOff>9525</xdr:colOff>
      <xdr:row>79</xdr:row>
      <xdr:rowOff>138430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629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148589</xdr:rowOff>
    </xdr:from>
    <xdr:to>
      <xdr:col>24</xdr:col>
      <xdr:colOff>76200</xdr:colOff>
      <xdr:row>80</xdr:row>
      <xdr:rowOff>78739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120666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34289</xdr:rowOff>
    </xdr:from>
    <xdr:to>
      <xdr:col>20</xdr:col>
      <xdr:colOff>38100</xdr:colOff>
      <xdr:row>79</xdr:row>
      <xdr:rowOff>135889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120666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87630</xdr:rowOff>
    </xdr:from>
    <xdr:to>
      <xdr:col>11</xdr:col>
      <xdr:colOff>60325</xdr:colOff>
      <xdr:row>80</xdr:row>
      <xdr:rowOff>17780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34289</xdr:rowOff>
    </xdr:from>
    <xdr:to>
      <xdr:col>6</xdr:col>
      <xdr:colOff>171450</xdr:colOff>
      <xdr:row>79</xdr:row>
      <xdr:rowOff>135889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120666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類似団体平均値を下回っているが、近年の社会保障費の増加及び人口増加による扶助費に係る経費の増大が予想されることから、審査・給付の適正化に努める。</a:t>
          </a:r>
          <a:endParaRPr lang="ja-JP" altLang="ja-JP" sz="1400">
            <a:effectLst/>
          </a:endParaRPr>
        </a:p>
        <a:p>
          <a:r>
            <a:rPr kumimoji="1" lang="ja-JP" altLang="ja-JP" sz="1100">
              <a:solidFill>
                <a:schemeClr val="dk1"/>
              </a:solidFill>
              <a:effectLst/>
              <a:latin typeface="+mn-lt"/>
              <a:ea typeface="+mn-ea"/>
              <a:cs typeface="+mn-cs"/>
            </a:rPr>
            <a:t>　また、物件費についても公共施設の維持管理に多額の経費を要していることから民間委託や指定管理への検討を進めて行くことで、コスト削減に努める。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97282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2074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07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46989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163576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886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63009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107798</xdr:rowOff>
    </xdr:from>
    <xdr:to>
      <xdr:col>29</xdr:col>
      <xdr:colOff>127000</xdr:colOff>
      <xdr:row>17</xdr:row>
      <xdr:rowOff>132944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70073"/>
          <a:ext cx="6477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121342</xdr:rowOff>
    </xdr:from>
    <xdr:to>
      <xdr:col>26</xdr:col>
      <xdr:colOff>50800</xdr:colOff>
      <xdr:row>17</xdr:row>
      <xdr:rowOff>132944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83617"/>
          <a:ext cx="698500" cy="1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121056</xdr:rowOff>
    </xdr:from>
    <xdr:to>
      <xdr:col>22</xdr:col>
      <xdr:colOff>114300</xdr:colOff>
      <xdr:row>17</xdr:row>
      <xdr:rowOff>121342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83331"/>
          <a:ext cx="698500" cy="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121056</xdr:rowOff>
    </xdr:from>
    <xdr:to>
      <xdr:col>18</xdr:col>
      <xdr:colOff>177800</xdr:colOff>
      <xdr:row>17</xdr:row>
      <xdr:rowOff>137973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3331"/>
          <a:ext cx="698500" cy="1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56998</xdr:rowOff>
    </xdr:from>
    <xdr:to>
      <xdr:col>29</xdr:col>
      <xdr:colOff>177800</xdr:colOff>
      <xdr:row>17</xdr:row>
      <xdr:rowOff>158598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9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29075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9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82144</xdr:rowOff>
    </xdr:from>
    <xdr:to>
      <xdr:col>26</xdr:col>
      <xdr:colOff>101600</xdr:colOff>
      <xdr:row>18</xdr:row>
      <xdr:rowOff>12294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70542</xdr:rowOff>
    </xdr:from>
    <xdr:to>
      <xdr:col>22</xdr:col>
      <xdr:colOff>165100</xdr:colOff>
      <xdr:row>18</xdr:row>
      <xdr:rowOff>692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156919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1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70256</xdr:rowOff>
    </xdr:from>
    <xdr:to>
      <xdr:col>19</xdr:col>
      <xdr:colOff>38100</xdr:colOff>
      <xdr:row>18</xdr:row>
      <xdr:rowOff>406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87173</xdr:rowOff>
    </xdr:from>
    <xdr:to>
      <xdr:col>15</xdr:col>
      <xdr:colOff>101600</xdr:colOff>
      <xdr:row>18</xdr:row>
      <xdr:rowOff>17323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249726</xdr:rowOff>
    </xdr:from>
    <xdr:to>
      <xdr:col>29</xdr:col>
      <xdr:colOff>127000</xdr:colOff>
      <xdr:row>35</xdr:row>
      <xdr:rowOff>5025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17176"/>
          <a:ext cx="647700" cy="9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5025</xdr:rowOff>
    </xdr:from>
    <xdr:to>
      <xdr:col>26</xdr:col>
      <xdr:colOff>50800</xdr:colOff>
      <xdr:row>35</xdr:row>
      <xdr:rowOff>33764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15375"/>
          <a:ext cx="6985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327972</xdr:rowOff>
    </xdr:from>
    <xdr:to>
      <xdr:col>22</xdr:col>
      <xdr:colOff>114300</xdr:colOff>
      <xdr:row>35</xdr:row>
      <xdr:rowOff>33764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95422"/>
          <a:ext cx="698500" cy="48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327972</xdr:rowOff>
    </xdr:from>
    <xdr:to>
      <xdr:col>18</xdr:col>
      <xdr:colOff>177800</xdr:colOff>
      <xdr:row>35</xdr:row>
      <xdr:rowOff>18252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95422"/>
          <a:ext cx="6985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198925</xdr:rowOff>
    </xdr:from>
    <xdr:to>
      <xdr:col>29</xdr:col>
      <xdr:colOff>177800</xdr:colOff>
      <xdr:row>34</xdr:row>
      <xdr:rowOff>300526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663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44002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297125</xdr:rowOff>
    </xdr:from>
    <xdr:to>
      <xdr:col>26</xdr:col>
      <xdr:colOff>101600</xdr:colOff>
      <xdr:row>35</xdr:row>
      <xdr:rowOff>55825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6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66003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3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325864</xdr:rowOff>
    </xdr:from>
    <xdr:to>
      <xdr:col>22</xdr:col>
      <xdr:colOff>165100</xdr:colOff>
      <xdr:row>35</xdr:row>
      <xdr:rowOff>84564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9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94741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6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277172</xdr:rowOff>
    </xdr:from>
    <xdr:to>
      <xdr:col>19</xdr:col>
      <xdr:colOff>38100</xdr:colOff>
      <xdr:row>35</xdr:row>
      <xdr:rowOff>35872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4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46049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310352</xdr:rowOff>
    </xdr:from>
    <xdr:to>
      <xdr:col>15</xdr:col>
      <xdr:colOff>101600</xdr:colOff>
      <xdr:row>35</xdr:row>
      <xdr:rowOff>69052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7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79229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4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77,430
77,026
231.25
33,502,717
32,632,013
827,029
16,854,756
31,588,304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26429</xdr:rowOff>
    </xdr:from>
    <xdr:to>
      <xdr:col>24</xdr:col>
      <xdr:colOff>63500</xdr:colOff>
      <xdr:row>37</xdr:row>
      <xdr:rowOff>64091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70079"/>
          <a:ext cx="8382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168504</xdr:rowOff>
    </xdr:from>
    <xdr:to>
      <xdr:col>19</xdr:col>
      <xdr:colOff>177800</xdr:colOff>
      <xdr:row>37</xdr:row>
      <xdr:rowOff>26429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4070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168504</xdr:rowOff>
    </xdr:from>
    <xdr:to>
      <xdr:col>15</xdr:col>
      <xdr:colOff>50800</xdr:colOff>
      <xdr:row>37</xdr:row>
      <xdr:rowOff>6655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070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6655</xdr:rowOff>
    </xdr:from>
    <xdr:to>
      <xdr:col>10</xdr:col>
      <xdr:colOff>114300</xdr:colOff>
      <xdr:row>37</xdr:row>
      <xdr:rowOff>79369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0305"/>
          <a:ext cx="889000" cy="7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13291</xdr:rowOff>
    </xdr:from>
    <xdr:to>
      <xdr:col>24</xdr:col>
      <xdr:colOff>114300</xdr:colOff>
      <xdr:row>37</xdr:row>
      <xdr:rowOff>114891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163168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147079</xdr:rowOff>
    </xdr:from>
    <xdr:to>
      <xdr:col>20</xdr:col>
      <xdr:colOff>38100</xdr:colOff>
      <xdr:row>37</xdr:row>
      <xdr:rowOff>77229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93756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117704</xdr:rowOff>
    </xdr:from>
    <xdr:to>
      <xdr:col>15</xdr:col>
      <xdr:colOff>101600</xdr:colOff>
      <xdr:row>37</xdr:row>
      <xdr:rowOff>47854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64381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127305</xdr:rowOff>
    </xdr:from>
    <xdr:to>
      <xdr:col>10</xdr:col>
      <xdr:colOff>165100</xdr:colOff>
      <xdr:row>37</xdr:row>
      <xdr:rowOff>57455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73982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28569</xdr:rowOff>
    </xdr:from>
    <xdr:to>
      <xdr:col>6</xdr:col>
      <xdr:colOff>38100</xdr:colOff>
      <xdr:row>37</xdr:row>
      <xdr:rowOff>130169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121296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39545</xdr:rowOff>
    </xdr:from>
    <xdr:to>
      <xdr:col>24</xdr:col>
      <xdr:colOff>63500</xdr:colOff>
      <xdr:row>56</xdr:row>
      <xdr:rowOff>168590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40745"/>
          <a:ext cx="838200" cy="1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137700</xdr:rowOff>
    </xdr:from>
    <xdr:to>
      <xdr:col>19</xdr:col>
      <xdr:colOff>177800</xdr:colOff>
      <xdr:row>56</xdr:row>
      <xdr:rowOff>168590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38900"/>
          <a:ext cx="889000" cy="3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137700</xdr:rowOff>
    </xdr:from>
    <xdr:to>
      <xdr:col>15</xdr:col>
      <xdr:colOff>50800</xdr:colOff>
      <xdr:row>57</xdr:row>
      <xdr:rowOff>24143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38900"/>
          <a:ext cx="889000" cy="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116754</xdr:rowOff>
    </xdr:from>
    <xdr:to>
      <xdr:col>10</xdr:col>
      <xdr:colOff>114300</xdr:colOff>
      <xdr:row>57</xdr:row>
      <xdr:rowOff>24143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17954"/>
          <a:ext cx="889000" cy="7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160195</xdr:rowOff>
    </xdr:from>
    <xdr:to>
      <xdr:col>24</xdr:col>
      <xdr:colOff>114300</xdr:colOff>
      <xdr:row>56</xdr:row>
      <xdr:rowOff>90345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138622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117790</xdr:rowOff>
    </xdr:from>
    <xdr:to>
      <xdr:col>20</xdr:col>
      <xdr:colOff>38100</xdr:colOff>
      <xdr:row>57</xdr:row>
      <xdr:rowOff>47940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39067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1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86900</xdr:rowOff>
    </xdr:from>
    <xdr:to>
      <xdr:col>15</xdr:col>
      <xdr:colOff>101600</xdr:colOff>
      <xdr:row>57</xdr:row>
      <xdr:rowOff>17050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144793</xdr:rowOff>
    </xdr:from>
    <xdr:to>
      <xdr:col>10</xdr:col>
      <xdr:colOff>165100</xdr:colOff>
      <xdr:row>57</xdr:row>
      <xdr:rowOff>74943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66070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65954</xdr:rowOff>
    </xdr:from>
    <xdr:to>
      <xdr:col>6</xdr:col>
      <xdr:colOff>38100</xdr:colOff>
      <xdr:row>56</xdr:row>
      <xdr:rowOff>167554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12631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53701</xdr:rowOff>
    </xdr:from>
    <xdr:to>
      <xdr:col>24</xdr:col>
      <xdr:colOff>63500</xdr:colOff>
      <xdr:row>78</xdr:row>
      <xdr:rowOff>78938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26801"/>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78938</xdr:rowOff>
    </xdr:from>
    <xdr:to>
      <xdr:col>19</xdr:col>
      <xdr:colOff>177800</xdr:colOff>
      <xdr:row>78</xdr:row>
      <xdr:rowOff>89043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2038"/>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89043</xdr:rowOff>
    </xdr:from>
    <xdr:to>
      <xdr:col>15</xdr:col>
      <xdr:colOff>50800</xdr:colOff>
      <xdr:row>78</xdr:row>
      <xdr:rowOff>101660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2143"/>
          <a:ext cx="8890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90140</xdr:rowOff>
    </xdr:from>
    <xdr:to>
      <xdr:col>10</xdr:col>
      <xdr:colOff>114300</xdr:colOff>
      <xdr:row>78</xdr:row>
      <xdr:rowOff>101660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3240"/>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2901</xdr:rowOff>
    </xdr:from>
    <xdr:to>
      <xdr:col>24</xdr:col>
      <xdr:colOff>114300</xdr:colOff>
      <xdr:row>78</xdr:row>
      <xdr:rowOff>104501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89278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28138</xdr:rowOff>
    </xdr:from>
    <xdr:to>
      <xdr:col>20</xdr:col>
      <xdr:colOff>38100</xdr:colOff>
      <xdr:row>78</xdr:row>
      <xdr:rowOff>129738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120865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38243</xdr:rowOff>
    </xdr:from>
    <xdr:to>
      <xdr:col>15</xdr:col>
      <xdr:colOff>101600</xdr:colOff>
      <xdr:row>78</xdr:row>
      <xdr:rowOff>139843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130970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50860</xdr:rowOff>
    </xdr:from>
    <xdr:to>
      <xdr:col>10</xdr:col>
      <xdr:colOff>165100</xdr:colOff>
      <xdr:row>78</xdr:row>
      <xdr:rowOff>152460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143587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1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39340</xdr:rowOff>
    </xdr:from>
    <xdr:to>
      <xdr:col>6</xdr:col>
      <xdr:colOff>38100</xdr:colOff>
      <xdr:row>78</xdr:row>
      <xdr:rowOff>140940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132067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18695</xdr:rowOff>
    </xdr:from>
    <xdr:to>
      <xdr:col>24</xdr:col>
      <xdr:colOff>63500</xdr:colOff>
      <xdr:row>95</xdr:row>
      <xdr:rowOff>92050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06445"/>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92050</xdr:rowOff>
    </xdr:from>
    <xdr:to>
      <xdr:col>19</xdr:col>
      <xdr:colOff>177800</xdr:colOff>
      <xdr:row>95</xdr:row>
      <xdr:rowOff>119368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79800"/>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64884</xdr:rowOff>
    </xdr:from>
    <xdr:to>
      <xdr:col>15</xdr:col>
      <xdr:colOff>50800</xdr:colOff>
      <xdr:row>95</xdr:row>
      <xdr:rowOff>119368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352634"/>
          <a:ext cx="88900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64884</xdr:rowOff>
    </xdr:from>
    <xdr:to>
      <xdr:col>10</xdr:col>
      <xdr:colOff>114300</xdr:colOff>
      <xdr:row>95</xdr:row>
      <xdr:rowOff>170853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52634"/>
          <a:ext cx="889000" cy="10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139345</xdr:rowOff>
    </xdr:from>
    <xdr:to>
      <xdr:col>24</xdr:col>
      <xdr:colOff>114300</xdr:colOff>
      <xdr:row>95</xdr:row>
      <xdr:rowOff>69495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162222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0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41250</xdr:rowOff>
    </xdr:from>
    <xdr:to>
      <xdr:col>20</xdr:col>
      <xdr:colOff>38100</xdr:colOff>
      <xdr:row>95</xdr:row>
      <xdr:rowOff>142850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159377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0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68568</xdr:rowOff>
    </xdr:from>
    <xdr:to>
      <xdr:col>15</xdr:col>
      <xdr:colOff>101600</xdr:colOff>
      <xdr:row>95</xdr:row>
      <xdr:rowOff>170168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15245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3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14084</xdr:rowOff>
    </xdr:from>
    <xdr:to>
      <xdr:col>10</xdr:col>
      <xdr:colOff>165100</xdr:colOff>
      <xdr:row>95</xdr:row>
      <xdr:rowOff>115684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132211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7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120053</xdr:rowOff>
    </xdr:from>
    <xdr:to>
      <xdr:col>6</xdr:col>
      <xdr:colOff>38100</xdr:colOff>
      <xdr:row>96</xdr:row>
      <xdr:rowOff>50203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66730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18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148552</xdr:rowOff>
    </xdr:from>
    <xdr:to>
      <xdr:col>54</xdr:col>
      <xdr:colOff>189865</xdr:colOff>
      <xdr:row>38</xdr:row>
      <xdr:rowOff>43307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92052"/>
          <a:ext cx="1270" cy="126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47134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43307</xdr:rowOff>
    </xdr:from>
    <xdr:to>
      <xdr:col>55</xdr:col>
      <xdr:colOff>88900</xdr:colOff>
      <xdr:row>38</xdr:row>
      <xdr:rowOff>43307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95229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148552</xdr:rowOff>
    </xdr:from>
    <xdr:to>
      <xdr:col>55</xdr:col>
      <xdr:colOff>88900</xdr:colOff>
      <xdr:row>30</xdr:row>
      <xdr:rowOff>148552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143231</xdr:rowOff>
    </xdr:from>
    <xdr:to>
      <xdr:col>55</xdr:col>
      <xdr:colOff>0</xdr:colOff>
      <xdr:row>38</xdr:row>
      <xdr:rowOff>29985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86881"/>
          <a:ext cx="838200" cy="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142308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7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119431</xdr:rowOff>
    </xdr:from>
    <xdr:to>
      <xdr:col>55</xdr:col>
      <xdr:colOff>50800</xdr:colOff>
      <xdr:row>36</xdr:row>
      <xdr:rowOff>49581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2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29985</xdr:rowOff>
    </xdr:from>
    <xdr:to>
      <xdr:col>50</xdr:col>
      <xdr:colOff>114300</xdr:colOff>
      <xdr:row>38</xdr:row>
      <xdr:rowOff>40005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45085"/>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171005</xdr:rowOff>
    </xdr:from>
    <xdr:to>
      <xdr:col>50</xdr:col>
      <xdr:colOff>165100</xdr:colOff>
      <xdr:row>36</xdr:row>
      <xdr:rowOff>101155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117682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40005</xdr:rowOff>
    </xdr:from>
    <xdr:to>
      <xdr:col>45</xdr:col>
      <xdr:colOff>177800</xdr:colOff>
      <xdr:row>38</xdr:row>
      <xdr:rowOff>51892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5510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9106</xdr:rowOff>
    </xdr:from>
    <xdr:to>
      <xdr:col>46</xdr:col>
      <xdr:colOff>38100</xdr:colOff>
      <xdr:row>36</xdr:row>
      <xdr:rowOff>110706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127233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27356</xdr:rowOff>
    </xdr:from>
    <xdr:to>
      <xdr:col>41</xdr:col>
      <xdr:colOff>50800</xdr:colOff>
      <xdr:row>38</xdr:row>
      <xdr:rowOff>51892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42456"/>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23038</xdr:rowOff>
    </xdr:from>
    <xdr:to>
      <xdr:col>41</xdr:col>
      <xdr:colOff>101600</xdr:colOff>
      <xdr:row>36</xdr:row>
      <xdr:rowOff>124638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141165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35611</xdr:rowOff>
    </xdr:from>
    <xdr:to>
      <xdr:col>36</xdr:col>
      <xdr:colOff>165100</xdr:colOff>
      <xdr:row>36</xdr:row>
      <xdr:rowOff>137211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153738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92431</xdr:rowOff>
    </xdr:from>
    <xdr:to>
      <xdr:col>55</xdr:col>
      <xdr:colOff>50800</xdr:colOff>
      <xdr:row>38</xdr:row>
      <xdr:rowOff>22581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7358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150635</xdr:rowOff>
    </xdr:from>
    <xdr:to>
      <xdr:col>50</xdr:col>
      <xdr:colOff>165100</xdr:colOff>
      <xdr:row>38</xdr:row>
      <xdr:rowOff>80784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942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71912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160655</xdr:rowOff>
    </xdr:from>
    <xdr:to>
      <xdr:col>46</xdr:col>
      <xdr:colOff>38100</xdr:colOff>
      <xdr:row>38</xdr:row>
      <xdr:rowOff>90805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81932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1092</xdr:rowOff>
    </xdr:from>
    <xdr:to>
      <xdr:col>41</xdr:col>
      <xdr:colOff>101600</xdr:colOff>
      <xdr:row>38</xdr:row>
      <xdr:rowOff>102692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93819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148006</xdr:rowOff>
    </xdr:from>
    <xdr:to>
      <xdr:col>36</xdr:col>
      <xdr:colOff>165100</xdr:colOff>
      <xdr:row>38</xdr:row>
      <xdr:rowOff>78156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69283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143152</xdr:rowOff>
    </xdr:from>
    <xdr:to>
      <xdr:col>55</xdr:col>
      <xdr:colOff>0</xdr:colOff>
      <xdr:row>56</xdr:row>
      <xdr:rowOff>95435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72902"/>
          <a:ext cx="838200" cy="12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95435</xdr:rowOff>
    </xdr:from>
    <xdr:to>
      <xdr:col>50</xdr:col>
      <xdr:colOff>114300</xdr:colOff>
      <xdr:row>57</xdr:row>
      <xdr:rowOff>16325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96635"/>
          <a:ext cx="889000" cy="9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117952</xdr:rowOff>
    </xdr:from>
    <xdr:to>
      <xdr:col>45</xdr:col>
      <xdr:colOff>177800</xdr:colOff>
      <xdr:row>57</xdr:row>
      <xdr:rowOff>16325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19152"/>
          <a:ext cx="889000" cy="6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117952</xdr:rowOff>
    </xdr:from>
    <xdr:to>
      <xdr:col>41</xdr:col>
      <xdr:colOff>50800</xdr:colOff>
      <xdr:row>57</xdr:row>
      <xdr:rowOff>80782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19152"/>
          <a:ext cx="889000" cy="13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92352</xdr:rowOff>
    </xdr:from>
    <xdr:to>
      <xdr:col>55</xdr:col>
      <xdr:colOff>50800</xdr:colOff>
      <xdr:row>56</xdr:row>
      <xdr:rowOff>22502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115229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44635</xdr:rowOff>
    </xdr:from>
    <xdr:to>
      <xdr:col>50</xdr:col>
      <xdr:colOff>165100</xdr:colOff>
      <xdr:row>56</xdr:row>
      <xdr:rowOff>146235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162762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2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136975</xdr:rowOff>
    </xdr:from>
    <xdr:to>
      <xdr:col>46</xdr:col>
      <xdr:colOff>38100</xdr:colOff>
      <xdr:row>57</xdr:row>
      <xdr:rowOff>67125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83652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5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67152</xdr:rowOff>
    </xdr:from>
    <xdr:to>
      <xdr:col>41</xdr:col>
      <xdr:colOff>101600</xdr:colOff>
      <xdr:row>56</xdr:row>
      <xdr:rowOff>168752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13829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29982</xdr:rowOff>
    </xdr:from>
    <xdr:to>
      <xdr:col>36</xdr:col>
      <xdr:colOff>165100</xdr:colOff>
      <xdr:row>57</xdr:row>
      <xdr:rowOff>131582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0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122709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9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141986</xdr:rowOff>
    </xdr:from>
    <xdr:to>
      <xdr:col>55</xdr:col>
      <xdr:colOff>0</xdr:colOff>
      <xdr:row>77</xdr:row>
      <xdr:rowOff>3277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000736"/>
          <a:ext cx="838200" cy="20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3277</xdr:rowOff>
    </xdr:from>
    <xdr:to>
      <xdr:col>50</xdr:col>
      <xdr:colOff>114300</xdr:colOff>
      <xdr:row>78</xdr:row>
      <xdr:rowOff>10033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04927"/>
          <a:ext cx="889000" cy="17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10033</xdr:rowOff>
    </xdr:from>
    <xdr:to>
      <xdr:col>45</xdr:col>
      <xdr:colOff>177800</xdr:colOff>
      <xdr:row>78</xdr:row>
      <xdr:rowOff>77254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83133"/>
          <a:ext cx="889000" cy="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29083</xdr:rowOff>
    </xdr:from>
    <xdr:to>
      <xdr:col>41</xdr:col>
      <xdr:colOff>50800</xdr:colOff>
      <xdr:row>78</xdr:row>
      <xdr:rowOff>77254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02183"/>
          <a:ext cx="889000" cy="4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91186</xdr:rowOff>
    </xdr:from>
    <xdr:to>
      <xdr:col>55</xdr:col>
      <xdr:colOff>50800</xdr:colOff>
      <xdr:row>76</xdr:row>
      <xdr:rowOff>21335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949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114063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8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123927</xdr:rowOff>
    </xdr:from>
    <xdr:to>
      <xdr:col>50</xdr:col>
      <xdr:colOff>165100</xdr:colOff>
      <xdr:row>77</xdr:row>
      <xdr:rowOff>54077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5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70604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9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130683</xdr:rowOff>
    </xdr:from>
    <xdr:to>
      <xdr:col>46</xdr:col>
      <xdr:colOff>38100</xdr:colOff>
      <xdr:row>78</xdr:row>
      <xdr:rowOff>60833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77360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26454</xdr:rowOff>
    </xdr:from>
    <xdr:to>
      <xdr:col>41</xdr:col>
      <xdr:colOff>101600</xdr:colOff>
      <xdr:row>78</xdr:row>
      <xdr:rowOff>128054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9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119181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149733</xdr:rowOff>
    </xdr:from>
    <xdr:to>
      <xdr:col>36</xdr:col>
      <xdr:colOff>165100</xdr:colOff>
      <xdr:row>78</xdr:row>
      <xdr:rowOff>79883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71010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54566</xdr:rowOff>
    </xdr:from>
    <xdr:to>
      <xdr:col>55</xdr:col>
      <xdr:colOff>0</xdr:colOff>
      <xdr:row>96</xdr:row>
      <xdr:rowOff>74244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513766"/>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74244</xdr:rowOff>
    </xdr:from>
    <xdr:to>
      <xdr:col>50</xdr:col>
      <xdr:colOff>114300</xdr:colOff>
      <xdr:row>96</xdr:row>
      <xdr:rowOff>87427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533444"/>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130994</xdr:rowOff>
    </xdr:from>
    <xdr:to>
      <xdr:col>45</xdr:col>
      <xdr:colOff>177800</xdr:colOff>
      <xdr:row>96</xdr:row>
      <xdr:rowOff>87427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418744"/>
          <a:ext cx="889000" cy="12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130994</xdr:rowOff>
    </xdr:from>
    <xdr:to>
      <xdr:col>41</xdr:col>
      <xdr:colOff>50800</xdr:colOff>
      <xdr:row>97</xdr:row>
      <xdr:rowOff>109944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418744"/>
          <a:ext cx="889000" cy="3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3766</xdr:rowOff>
    </xdr:from>
    <xdr:to>
      <xdr:col>55</xdr:col>
      <xdr:colOff>50800</xdr:colOff>
      <xdr:row>96</xdr:row>
      <xdr:rowOff>105366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26643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23444</xdr:rowOff>
    </xdr:from>
    <xdr:to>
      <xdr:col>50</xdr:col>
      <xdr:colOff>165100</xdr:colOff>
      <xdr:row>96</xdr:row>
      <xdr:rowOff>125044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141571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2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36627</xdr:rowOff>
    </xdr:from>
    <xdr:to>
      <xdr:col>46</xdr:col>
      <xdr:colOff>38100</xdr:colOff>
      <xdr:row>96</xdr:row>
      <xdr:rowOff>138227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129354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58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80194</xdr:rowOff>
    </xdr:from>
    <xdr:to>
      <xdr:col>41</xdr:col>
      <xdr:colOff>101600</xdr:colOff>
      <xdr:row>96</xdr:row>
      <xdr:rowOff>10344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3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26871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1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59144</xdr:rowOff>
    </xdr:from>
    <xdr:to>
      <xdr:col>36</xdr:col>
      <xdr:colOff>165100</xdr:colOff>
      <xdr:row>97</xdr:row>
      <xdr:rowOff>160744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151871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8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37973</xdr:rowOff>
    </xdr:from>
    <xdr:to>
      <xdr:col>85</xdr:col>
      <xdr:colOff>127000</xdr:colOff>
      <xdr:row>38</xdr:row>
      <xdr:rowOff>29210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381623"/>
          <a:ext cx="8382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97561</xdr:rowOff>
    </xdr:from>
    <xdr:to>
      <xdr:col>81</xdr:col>
      <xdr:colOff>50800</xdr:colOff>
      <xdr:row>38</xdr:row>
      <xdr:rowOff>29210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441211"/>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139624</xdr:rowOff>
    </xdr:from>
    <xdr:to>
      <xdr:col>76</xdr:col>
      <xdr:colOff>114300</xdr:colOff>
      <xdr:row>37</xdr:row>
      <xdr:rowOff>97561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311824"/>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139624</xdr:rowOff>
    </xdr:from>
    <xdr:to>
      <xdr:col>71</xdr:col>
      <xdr:colOff>177800</xdr:colOff>
      <xdr:row>38</xdr:row>
      <xdr:rowOff>86664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311824"/>
          <a:ext cx="889000" cy="28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53230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158623</xdr:rowOff>
    </xdr:from>
    <xdr:to>
      <xdr:col>85</xdr:col>
      <xdr:colOff>177800</xdr:colOff>
      <xdr:row>37</xdr:row>
      <xdr:rowOff>88773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10050</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18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149860</xdr:rowOff>
    </xdr:from>
    <xdr:to>
      <xdr:col>81</xdr:col>
      <xdr:colOff>101600</xdr:colOff>
      <xdr:row>38</xdr:row>
      <xdr:rowOff>80010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96537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2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46761</xdr:rowOff>
    </xdr:from>
    <xdr:to>
      <xdr:col>76</xdr:col>
      <xdr:colOff>165100</xdr:colOff>
      <xdr:row>37</xdr:row>
      <xdr:rowOff>148361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3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164888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16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88824</xdr:rowOff>
    </xdr:from>
    <xdr:to>
      <xdr:col>72</xdr:col>
      <xdr:colOff>38100</xdr:colOff>
      <xdr:row>37</xdr:row>
      <xdr:rowOff>18974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2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35501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0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35864</xdr:rowOff>
    </xdr:from>
    <xdr:to>
      <xdr:col>67</xdr:col>
      <xdr:colOff>101600</xdr:colOff>
      <xdr:row>38</xdr:row>
      <xdr:rowOff>137464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153992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118072</xdr:rowOff>
    </xdr:from>
    <xdr:to>
      <xdr:col>85</xdr:col>
      <xdr:colOff>127000</xdr:colOff>
      <xdr:row>75</xdr:row>
      <xdr:rowOff>136309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76822"/>
          <a:ext cx="8382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136309</xdr:rowOff>
    </xdr:from>
    <xdr:to>
      <xdr:col>81</xdr:col>
      <xdr:colOff>50800</xdr:colOff>
      <xdr:row>75</xdr:row>
      <xdr:rowOff>140639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95059"/>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112052</xdr:rowOff>
    </xdr:from>
    <xdr:to>
      <xdr:col>76</xdr:col>
      <xdr:colOff>114300</xdr:colOff>
      <xdr:row>75</xdr:row>
      <xdr:rowOff>140639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970802"/>
          <a:ext cx="8890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112052</xdr:rowOff>
    </xdr:from>
    <xdr:to>
      <xdr:col>71</xdr:col>
      <xdr:colOff>177800</xdr:colOff>
      <xdr:row>75</xdr:row>
      <xdr:rowOff>118821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970802"/>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67272</xdr:rowOff>
    </xdr:from>
    <xdr:to>
      <xdr:col>85</xdr:col>
      <xdr:colOff>177800</xdr:colOff>
      <xdr:row>75</xdr:row>
      <xdr:rowOff>168872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90149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77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85509</xdr:rowOff>
    </xdr:from>
    <xdr:to>
      <xdr:col>81</xdr:col>
      <xdr:colOff>101600</xdr:colOff>
      <xdr:row>76</xdr:row>
      <xdr:rowOff>15658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44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32186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71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89839</xdr:rowOff>
    </xdr:from>
    <xdr:to>
      <xdr:col>76</xdr:col>
      <xdr:colOff>165100</xdr:colOff>
      <xdr:row>76</xdr:row>
      <xdr:rowOff>19989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4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36516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7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61252</xdr:rowOff>
    </xdr:from>
    <xdr:to>
      <xdr:col>72</xdr:col>
      <xdr:colOff>38100</xdr:colOff>
      <xdr:row>75</xdr:row>
      <xdr:rowOff>162852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7929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6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68021</xdr:rowOff>
    </xdr:from>
    <xdr:to>
      <xdr:col>67</xdr:col>
      <xdr:colOff>101600</xdr:colOff>
      <xdr:row>75</xdr:row>
      <xdr:rowOff>169621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14698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7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5717</xdr:rowOff>
    </xdr:from>
    <xdr:to>
      <xdr:col>85</xdr:col>
      <xdr:colOff>127000</xdr:colOff>
      <xdr:row>98</xdr:row>
      <xdr:rowOff>80859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07817"/>
          <a:ext cx="838200" cy="7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167063</xdr:rowOff>
    </xdr:from>
    <xdr:to>
      <xdr:col>81</xdr:col>
      <xdr:colOff>50800</xdr:colOff>
      <xdr:row>98</xdr:row>
      <xdr:rowOff>5717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9771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167063</xdr:rowOff>
    </xdr:from>
    <xdr:to>
      <xdr:col>76</xdr:col>
      <xdr:colOff>114300</xdr:colOff>
      <xdr:row>98</xdr:row>
      <xdr:rowOff>41334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97713"/>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41334</xdr:rowOff>
    </xdr:from>
    <xdr:to>
      <xdr:col>71</xdr:col>
      <xdr:colOff>177800</xdr:colOff>
      <xdr:row>98</xdr:row>
      <xdr:rowOff>73315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43434"/>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30059</xdr:rowOff>
    </xdr:from>
    <xdr:to>
      <xdr:col>85</xdr:col>
      <xdr:colOff>177800</xdr:colOff>
      <xdr:row>98</xdr:row>
      <xdr:rowOff>131659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116436</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4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126367</xdr:rowOff>
    </xdr:from>
    <xdr:to>
      <xdr:col>81</xdr:col>
      <xdr:colOff>101600</xdr:colOff>
      <xdr:row>98</xdr:row>
      <xdr:rowOff>56517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47644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84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116263</xdr:rowOff>
    </xdr:from>
    <xdr:to>
      <xdr:col>76</xdr:col>
      <xdr:colOff>165100</xdr:colOff>
      <xdr:row>98</xdr:row>
      <xdr:rowOff>46413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37540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8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161984</xdr:rowOff>
    </xdr:from>
    <xdr:to>
      <xdr:col>72</xdr:col>
      <xdr:colOff>38100</xdr:colOff>
      <xdr:row>98</xdr:row>
      <xdr:rowOff>92134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83261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22515</xdr:rowOff>
    </xdr:from>
    <xdr:to>
      <xdr:col>67</xdr:col>
      <xdr:colOff>101600</xdr:colOff>
      <xdr:row>98</xdr:row>
      <xdr:rowOff>124115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115242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1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44259</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0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44259</xdr:rowOff>
    </xdr:from>
    <xdr:to>
      <xdr:col>111</xdr:col>
      <xdr:colOff>177800</xdr:colOff>
      <xdr:row>39</xdr:row>
      <xdr:rowOff>44259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44259</xdr:rowOff>
    </xdr:from>
    <xdr:to>
      <xdr:col>107</xdr:col>
      <xdr:colOff>50800</xdr:colOff>
      <xdr:row>39</xdr:row>
      <xdr:rowOff>44259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44259</xdr:rowOff>
    </xdr:from>
    <xdr:to>
      <xdr:col>102</xdr:col>
      <xdr:colOff>114300</xdr:colOff>
      <xdr:row>39</xdr:row>
      <xdr:rowOff>44259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164909</xdr:rowOff>
    </xdr:from>
    <xdr:to>
      <xdr:col>112</xdr:col>
      <xdr:colOff>38100</xdr:colOff>
      <xdr:row>39</xdr:row>
      <xdr:rowOff>95059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86186</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164909</xdr:rowOff>
    </xdr:from>
    <xdr:to>
      <xdr:col>107</xdr:col>
      <xdr:colOff>101600</xdr:colOff>
      <xdr:row>39</xdr:row>
      <xdr:rowOff>95059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86186</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164909</xdr:rowOff>
    </xdr:from>
    <xdr:to>
      <xdr:col>102</xdr:col>
      <xdr:colOff>165100</xdr:colOff>
      <xdr:row>39</xdr:row>
      <xdr:rowOff>95059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86186</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164909</xdr:rowOff>
    </xdr:from>
    <xdr:to>
      <xdr:col>98</xdr:col>
      <xdr:colOff>38100</xdr:colOff>
      <xdr:row>39</xdr:row>
      <xdr:rowOff>95059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86186</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118577</xdr:rowOff>
    </xdr:from>
    <xdr:to>
      <xdr:col>116</xdr:col>
      <xdr:colOff>63500</xdr:colOff>
      <xdr:row>75</xdr:row>
      <xdr:rowOff>136111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77327"/>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136111</xdr:rowOff>
    </xdr:from>
    <xdr:to>
      <xdr:col>111</xdr:col>
      <xdr:colOff>177800</xdr:colOff>
      <xdr:row>75</xdr:row>
      <xdr:rowOff>147267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9486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124223</xdr:rowOff>
    </xdr:from>
    <xdr:to>
      <xdr:col>107</xdr:col>
      <xdr:colOff>50800</xdr:colOff>
      <xdr:row>75</xdr:row>
      <xdr:rowOff>147267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82973"/>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123515</xdr:rowOff>
    </xdr:from>
    <xdr:to>
      <xdr:col>102</xdr:col>
      <xdr:colOff>114300</xdr:colOff>
      <xdr:row>75</xdr:row>
      <xdr:rowOff>124223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82265"/>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67777</xdr:rowOff>
    </xdr:from>
    <xdr:to>
      <xdr:col>116</xdr:col>
      <xdr:colOff>114300</xdr:colOff>
      <xdr:row>75</xdr:row>
      <xdr:rowOff>169377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2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90654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7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85311</xdr:rowOff>
    </xdr:from>
    <xdr:to>
      <xdr:col>112</xdr:col>
      <xdr:colOff>38100</xdr:colOff>
      <xdr:row>76</xdr:row>
      <xdr:rowOff>15461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31988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96467</xdr:rowOff>
    </xdr:from>
    <xdr:to>
      <xdr:col>107</xdr:col>
      <xdr:colOff>101600</xdr:colOff>
      <xdr:row>76</xdr:row>
      <xdr:rowOff>26617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43144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3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73423</xdr:rowOff>
    </xdr:from>
    <xdr:to>
      <xdr:col>102</xdr:col>
      <xdr:colOff>165100</xdr:colOff>
      <xdr:row>76</xdr:row>
      <xdr:rowOff>3573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20100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0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72715</xdr:rowOff>
    </xdr:from>
    <xdr:to>
      <xdr:col>98</xdr:col>
      <xdr:colOff>38100</xdr:colOff>
      <xdr:row>76</xdr:row>
      <xdr:rowOff>2865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19392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年度の歳出決算総額は住民一人当たり</a:t>
          </a:r>
          <a:r>
            <a:rPr kumimoji="1" lang="en-US" altLang="ja-JP" sz="1100">
              <a:solidFill>
                <a:schemeClr val="dk1"/>
              </a:solidFill>
              <a:effectLst/>
              <a:latin typeface="+mn-lt"/>
              <a:ea typeface="+mn-ea"/>
              <a:cs typeface="+mn-cs"/>
            </a:rPr>
            <a:t>421,439</a:t>
          </a:r>
          <a:r>
            <a:rPr kumimoji="1" lang="ja-JP" altLang="ja-JP" sz="1100">
              <a:solidFill>
                <a:schemeClr val="dk1"/>
              </a:solidFill>
              <a:effectLst/>
              <a:latin typeface="+mn-lt"/>
              <a:ea typeface="+mn-ea"/>
              <a:cs typeface="+mn-cs"/>
            </a:rPr>
            <a:t>円となっている。主な構成項目である人件費については住民一人当たり</a:t>
          </a:r>
          <a:r>
            <a:rPr kumimoji="1" lang="en-US" altLang="ja-JP" sz="1100">
              <a:solidFill>
                <a:schemeClr val="dk1"/>
              </a:solidFill>
              <a:effectLst/>
              <a:latin typeface="+mn-lt"/>
              <a:ea typeface="+mn-ea"/>
              <a:cs typeface="+mn-cs"/>
            </a:rPr>
            <a:t>56,969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年度から微減傾向にある。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姶良市定員適正化計画に基づき、定員減を行い、人件費の抑制に努</a:t>
          </a:r>
          <a:r>
            <a:rPr kumimoji="1" lang="ja-JP" altLang="en-US" sz="1100">
              <a:solidFill>
                <a:schemeClr val="dk1"/>
              </a:solidFill>
              <a:effectLst/>
              <a:latin typeface="+mn-lt"/>
              <a:ea typeface="+mn-ea"/>
              <a:cs typeface="+mn-cs"/>
            </a:rPr>
            <a:t>めたことが要因である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また、普通建設事業（新規整備）については住民一人当たり</a:t>
          </a:r>
          <a:r>
            <a:rPr kumimoji="1" lang="en-US" altLang="ja-JP" sz="1100">
              <a:solidFill>
                <a:schemeClr val="dk1"/>
              </a:solidFill>
              <a:effectLst/>
              <a:latin typeface="+mn-lt"/>
              <a:ea typeface="+mn-ea"/>
              <a:cs typeface="+mn-cs"/>
            </a:rPr>
            <a:t>46,320</a:t>
          </a:r>
          <a:r>
            <a:rPr kumimoji="1" lang="ja-JP" altLang="ja-JP" sz="1100">
              <a:solidFill>
                <a:schemeClr val="dk1"/>
              </a:solidFill>
              <a:effectLst/>
              <a:latin typeface="+mn-lt"/>
              <a:ea typeface="+mn-ea"/>
              <a:cs typeface="+mn-cs"/>
            </a:rPr>
            <a:t>円となっており、類似団体平均値を大きく上回り、前年度より住民一人当たり</a:t>
          </a:r>
          <a:r>
            <a:rPr kumimoji="1" lang="en-US" altLang="ja-JP" sz="1100">
              <a:solidFill>
                <a:schemeClr val="dk1"/>
              </a:solidFill>
              <a:effectLst/>
              <a:latin typeface="+mn-lt"/>
              <a:ea typeface="+mn-ea"/>
              <a:cs typeface="+mn-cs"/>
            </a:rPr>
            <a:t>16,078</a:t>
          </a:r>
          <a:r>
            <a:rPr kumimoji="1" lang="ja-JP" altLang="ja-JP" sz="1100">
              <a:solidFill>
                <a:schemeClr val="dk1"/>
              </a:solidFill>
              <a:effectLst/>
              <a:latin typeface="+mn-lt"/>
              <a:ea typeface="+mn-ea"/>
              <a:cs typeface="+mn-cs"/>
            </a:rPr>
            <a:t>円の増となっている。これは、</a:t>
          </a:r>
          <a:r>
            <a:rPr kumimoji="1" lang="ja-JP" altLang="en-US" sz="1100">
              <a:solidFill>
                <a:schemeClr val="dk1"/>
              </a:solidFill>
              <a:effectLst/>
              <a:latin typeface="+mn-lt"/>
              <a:ea typeface="+mn-ea"/>
              <a:cs typeface="+mn-cs"/>
            </a:rPr>
            <a:t>三船小特別教室棟新築工事及び朝日町通線新設事業の実施、また、新庁舎建設事業が始まったことが大きな要因となっている。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普通建設事業（更新整備）については、平成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年度から微増傾向にあるが、令和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年度までにスマートインターチェンジ整備事業や奥之宇都線改良事業等の大規模事業が複数終了するため、その後においては、普通建設事業費の抑制に努める。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77,430
77,026
231.25
33,502,717
32,632,013
827,029
16,854,756
31,588,304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141529</xdr:rowOff>
    </xdr:from>
    <xdr:to>
      <xdr:col>24</xdr:col>
      <xdr:colOff>63500</xdr:colOff>
      <xdr:row>36</xdr:row>
      <xdr:rowOff>147472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13729"/>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133299</xdr:rowOff>
    </xdr:from>
    <xdr:to>
      <xdr:col>19</xdr:col>
      <xdr:colOff>177800</xdr:colOff>
      <xdr:row>36</xdr:row>
      <xdr:rowOff>147472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0549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128727</xdr:rowOff>
    </xdr:from>
    <xdr:to>
      <xdr:col>15</xdr:col>
      <xdr:colOff>50800</xdr:colOff>
      <xdr:row>36</xdr:row>
      <xdr:rowOff>133299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009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17170</xdr:rowOff>
    </xdr:from>
    <xdr:to>
      <xdr:col>10</xdr:col>
      <xdr:colOff>114300</xdr:colOff>
      <xdr:row>36</xdr:row>
      <xdr:rowOff>128727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17920"/>
          <a:ext cx="8890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90729</xdr:rowOff>
    </xdr:from>
    <xdr:to>
      <xdr:col>24</xdr:col>
      <xdr:colOff>114300</xdr:colOff>
      <xdr:row>37</xdr:row>
      <xdr:rowOff>20879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69156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96672</xdr:rowOff>
    </xdr:from>
    <xdr:to>
      <xdr:col>20</xdr:col>
      <xdr:colOff>38100</xdr:colOff>
      <xdr:row>37</xdr:row>
      <xdr:rowOff>26822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17949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82499</xdr:rowOff>
    </xdr:from>
    <xdr:to>
      <xdr:col>15</xdr:col>
      <xdr:colOff>101600</xdr:colOff>
      <xdr:row>37</xdr:row>
      <xdr:rowOff>12649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77927</xdr:rowOff>
    </xdr:from>
    <xdr:to>
      <xdr:col>10</xdr:col>
      <xdr:colOff>165100</xdr:colOff>
      <xdr:row>37</xdr:row>
      <xdr:rowOff>8077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170654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4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137820</xdr:rowOff>
    </xdr:from>
    <xdr:to>
      <xdr:col>6</xdr:col>
      <xdr:colOff>38100</xdr:colOff>
      <xdr:row>35</xdr:row>
      <xdr:rowOff>67970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59097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5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170370</xdr:rowOff>
    </xdr:from>
    <xdr:to>
      <xdr:col>24</xdr:col>
      <xdr:colOff>63500</xdr:colOff>
      <xdr:row>57</xdr:row>
      <xdr:rowOff>18352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71570"/>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8751</xdr:rowOff>
    </xdr:from>
    <xdr:to>
      <xdr:col>19</xdr:col>
      <xdr:colOff>177800</xdr:colOff>
      <xdr:row>57</xdr:row>
      <xdr:rowOff>18352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8140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8751</xdr:rowOff>
    </xdr:from>
    <xdr:to>
      <xdr:col>15</xdr:col>
      <xdr:colOff>50800</xdr:colOff>
      <xdr:row>57</xdr:row>
      <xdr:rowOff>80416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81401"/>
          <a:ext cx="889000" cy="7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80416</xdr:rowOff>
    </xdr:from>
    <xdr:to>
      <xdr:col>10</xdr:col>
      <xdr:colOff>114300</xdr:colOff>
      <xdr:row>57</xdr:row>
      <xdr:rowOff>105601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53066"/>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119570</xdr:rowOff>
    </xdr:from>
    <xdr:to>
      <xdr:col>24</xdr:col>
      <xdr:colOff>114300</xdr:colOff>
      <xdr:row>57</xdr:row>
      <xdr:rowOff>49720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97997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139002</xdr:rowOff>
    </xdr:from>
    <xdr:to>
      <xdr:col>20</xdr:col>
      <xdr:colOff>38100</xdr:colOff>
      <xdr:row>57</xdr:row>
      <xdr:rowOff>69152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60279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129401</xdr:rowOff>
    </xdr:from>
    <xdr:to>
      <xdr:col>15</xdr:col>
      <xdr:colOff>101600</xdr:colOff>
      <xdr:row>57</xdr:row>
      <xdr:rowOff>59551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50678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2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29616</xdr:rowOff>
    </xdr:from>
    <xdr:to>
      <xdr:col>10</xdr:col>
      <xdr:colOff>165100</xdr:colOff>
      <xdr:row>57</xdr:row>
      <xdr:rowOff>131216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122343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54801</xdr:rowOff>
    </xdr:from>
    <xdr:to>
      <xdr:col>6</xdr:col>
      <xdr:colOff>38100</xdr:colOff>
      <xdr:row>57</xdr:row>
      <xdr:rowOff>156401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147528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9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63946</xdr:rowOff>
    </xdr:from>
    <xdr:to>
      <xdr:col>24</xdr:col>
      <xdr:colOff>63500</xdr:colOff>
      <xdr:row>74</xdr:row>
      <xdr:rowOff>150771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51246"/>
          <a:ext cx="838200" cy="8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150771</xdr:rowOff>
    </xdr:from>
    <xdr:to>
      <xdr:col>19</xdr:col>
      <xdr:colOff>177800</xdr:colOff>
      <xdr:row>75</xdr:row>
      <xdr:rowOff>7852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38071"/>
          <a:ext cx="8890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67190</xdr:rowOff>
    </xdr:from>
    <xdr:to>
      <xdr:col>15</xdr:col>
      <xdr:colOff>50800</xdr:colOff>
      <xdr:row>75</xdr:row>
      <xdr:rowOff>7852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754490"/>
          <a:ext cx="889000" cy="1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67190</xdr:rowOff>
    </xdr:from>
    <xdr:to>
      <xdr:col>10</xdr:col>
      <xdr:colOff>114300</xdr:colOff>
      <xdr:row>75</xdr:row>
      <xdr:rowOff>50361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54490"/>
          <a:ext cx="889000" cy="1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13146</xdr:rowOff>
    </xdr:from>
    <xdr:to>
      <xdr:col>24</xdr:col>
      <xdr:colOff>114300</xdr:colOff>
      <xdr:row>74</xdr:row>
      <xdr:rowOff>114746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36023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5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99971</xdr:rowOff>
    </xdr:from>
    <xdr:to>
      <xdr:col>20</xdr:col>
      <xdr:colOff>38100</xdr:colOff>
      <xdr:row>75</xdr:row>
      <xdr:rowOff>30121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46648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6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128502</xdr:rowOff>
    </xdr:from>
    <xdr:to>
      <xdr:col>15</xdr:col>
      <xdr:colOff>101600</xdr:colOff>
      <xdr:row>75</xdr:row>
      <xdr:rowOff>58652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75179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9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16390</xdr:rowOff>
    </xdr:from>
    <xdr:to>
      <xdr:col>10</xdr:col>
      <xdr:colOff>165100</xdr:colOff>
      <xdr:row>74</xdr:row>
      <xdr:rowOff>117990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134517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7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171011</xdr:rowOff>
    </xdr:from>
    <xdr:to>
      <xdr:col>6</xdr:col>
      <xdr:colOff>38100</xdr:colOff>
      <xdr:row>75</xdr:row>
      <xdr:rowOff>101161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117688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3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147374</xdr:rowOff>
    </xdr:from>
    <xdr:to>
      <xdr:col>24</xdr:col>
      <xdr:colOff>63500</xdr:colOff>
      <xdr:row>98</xdr:row>
      <xdr:rowOff>41892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78024"/>
          <a:ext cx="8382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28552</xdr:rowOff>
    </xdr:from>
    <xdr:to>
      <xdr:col>19</xdr:col>
      <xdr:colOff>177800</xdr:colOff>
      <xdr:row>98</xdr:row>
      <xdr:rowOff>41892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830652"/>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33369</xdr:rowOff>
    </xdr:from>
    <xdr:to>
      <xdr:col>15</xdr:col>
      <xdr:colOff>50800</xdr:colOff>
      <xdr:row>98</xdr:row>
      <xdr:rowOff>28552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664019"/>
          <a:ext cx="889000" cy="16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33369</xdr:rowOff>
    </xdr:from>
    <xdr:to>
      <xdr:col>10</xdr:col>
      <xdr:colOff>114300</xdr:colOff>
      <xdr:row>98</xdr:row>
      <xdr:rowOff>54400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64019"/>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96574</xdr:rowOff>
    </xdr:from>
    <xdr:to>
      <xdr:col>24</xdr:col>
      <xdr:colOff>114300</xdr:colOff>
      <xdr:row>98</xdr:row>
      <xdr:rowOff>26724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2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119451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162542</xdr:rowOff>
    </xdr:from>
    <xdr:to>
      <xdr:col>20</xdr:col>
      <xdr:colOff>38100</xdr:colOff>
      <xdr:row>98</xdr:row>
      <xdr:rowOff>92692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109219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149202</xdr:rowOff>
    </xdr:from>
    <xdr:to>
      <xdr:col>15</xdr:col>
      <xdr:colOff>101600</xdr:colOff>
      <xdr:row>98</xdr:row>
      <xdr:rowOff>79352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95879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154019</xdr:rowOff>
    </xdr:from>
    <xdr:to>
      <xdr:col>10</xdr:col>
      <xdr:colOff>165100</xdr:colOff>
      <xdr:row>97</xdr:row>
      <xdr:rowOff>84169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100696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8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3600</xdr:rowOff>
    </xdr:from>
    <xdr:to>
      <xdr:col>6</xdr:col>
      <xdr:colOff>38100</xdr:colOff>
      <xdr:row>98</xdr:row>
      <xdr:rowOff>105200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0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121727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82931</xdr:rowOff>
    </xdr:from>
    <xdr:to>
      <xdr:col>55</xdr:col>
      <xdr:colOff>0</xdr:colOff>
      <xdr:row>38</xdr:row>
      <xdr:rowOff>82931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98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82931</xdr:rowOff>
    </xdr:from>
    <xdr:to>
      <xdr:col>50</xdr:col>
      <xdr:colOff>114300</xdr:colOff>
      <xdr:row>38</xdr:row>
      <xdr:rowOff>84836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980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84836</xdr:rowOff>
    </xdr:from>
    <xdr:to>
      <xdr:col>45</xdr:col>
      <xdr:colOff>177800</xdr:colOff>
      <xdr:row>38</xdr:row>
      <xdr:rowOff>85598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999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81788</xdr:rowOff>
    </xdr:from>
    <xdr:to>
      <xdr:col>41</xdr:col>
      <xdr:colOff>50800</xdr:colOff>
      <xdr:row>38</xdr:row>
      <xdr:rowOff>85598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9688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32131</xdr:rowOff>
    </xdr:from>
    <xdr:to>
      <xdr:col>55</xdr:col>
      <xdr:colOff>50800</xdr:colOff>
      <xdr:row>38</xdr:row>
      <xdr:rowOff>133731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10558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2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32131</xdr:rowOff>
    </xdr:from>
    <xdr:to>
      <xdr:col>50</xdr:col>
      <xdr:colOff>165100</xdr:colOff>
      <xdr:row>38</xdr:row>
      <xdr:rowOff>133731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124858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34036</xdr:rowOff>
    </xdr:from>
    <xdr:to>
      <xdr:col>46</xdr:col>
      <xdr:colOff>38100</xdr:colOff>
      <xdr:row>38</xdr:row>
      <xdr:rowOff>135636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126763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34798</xdr:rowOff>
    </xdr:from>
    <xdr:to>
      <xdr:col>41</xdr:col>
      <xdr:colOff>101600</xdr:colOff>
      <xdr:row>38</xdr:row>
      <xdr:rowOff>136398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127525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30988</xdr:rowOff>
    </xdr:from>
    <xdr:to>
      <xdr:col>36</xdr:col>
      <xdr:colOff>165100</xdr:colOff>
      <xdr:row>38</xdr:row>
      <xdr:rowOff>132588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123715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165932</xdr:rowOff>
    </xdr:from>
    <xdr:to>
      <xdr:col>55</xdr:col>
      <xdr:colOff>0</xdr:colOff>
      <xdr:row>58</xdr:row>
      <xdr:rowOff>19494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38582"/>
          <a:ext cx="838200" cy="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9989</xdr:rowOff>
    </xdr:from>
    <xdr:to>
      <xdr:col>50</xdr:col>
      <xdr:colOff>114300</xdr:colOff>
      <xdr:row>58</xdr:row>
      <xdr:rowOff>19494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54089"/>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4159</xdr:rowOff>
    </xdr:from>
    <xdr:to>
      <xdr:col>45</xdr:col>
      <xdr:colOff>177800</xdr:colOff>
      <xdr:row>58</xdr:row>
      <xdr:rowOff>9989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48259"/>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170352</xdr:rowOff>
    </xdr:from>
    <xdr:to>
      <xdr:col>41</xdr:col>
      <xdr:colOff>50800</xdr:colOff>
      <xdr:row>58</xdr:row>
      <xdr:rowOff>4159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43002"/>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115132</xdr:rowOff>
    </xdr:from>
    <xdr:to>
      <xdr:col>55</xdr:col>
      <xdr:colOff>50800</xdr:colOff>
      <xdr:row>58</xdr:row>
      <xdr:rowOff>45282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138009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140144</xdr:rowOff>
    </xdr:from>
    <xdr:to>
      <xdr:col>50</xdr:col>
      <xdr:colOff>165100</xdr:colOff>
      <xdr:row>58</xdr:row>
      <xdr:rowOff>70294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86821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130639</xdr:rowOff>
    </xdr:from>
    <xdr:to>
      <xdr:col>46</xdr:col>
      <xdr:colOff>38100</xdr:colOff>
      <xdr:row>58</xdr:row>
      <xdr:rowOff>60789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77316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6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124809</xdr:rowOff>
    </xdr:from>
    <xdr:to>
      <xdr:col>41</xdr:col>
      <xdr:colOff>101600</xdr:colOff>
      <xdr:row>58</xdr:row>
      <xdr:rowOff>54959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71486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119552</xdr:rowOff>
    </xdr:from>
    <xdr:to>
      <xdr:col>36</xdr:col>
      <xdr:colOff>165100</xdr:colOff>
      <xdr:row>58</xdr:row>
      <xdr:rowOff>49702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66229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66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62548</xdr:rowOff>
    </xdr:from>
    <xdr:to>
      <xdr:col>55</xdr:col>
      <xdr:colOff>0</xdr:colOff>
      <xdr:row>78</xdr:row>
      <xdr:rowOff>88455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5648"/>
          <a:ext cx="8382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82398</xdr:rowOff>
    </xdr:from>
    <xdr:to>
      <xdr:col>50</xdr:col>
      <xdr:colOff>114300</xdr:colOff>
      <xdr:row>78</xdr:row>
      <xdr:rowOff>88455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5549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82398</xdr:rowOff>
    </xdr:from>
    <xdr:to>
      <xdr:col>45</xdr:col>
      <xdr:colOff>177800</xdr:colOff>
      <xdr:row>78</xdr:row>
      <xdr:rowOff>107581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55498"/>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11264</xdr:rowOff>
    </xdr:from>
    <xdr:to>
      <xdr:col>41</xdr:col>
      <xdr:colOff>50800</xdr:colOff>
      <xdr:row>78</xdr:row>
      <xdr:rowOff>107581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84364"/>
          <a:ext cx="8890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11748</xdr:rowOff>
    </xdr:from>
    <xdr:to>
      <xdr:col>55</xdr:col>
      <xdr:colOff>50800</xdr:colOff>
      <xdr:row>78</xdr:row>
      <xdr:rowOff>113348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98125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37655</xdr:rowOff>
    </xdr:from>
    <xdr:to>
      <xdr:col>50</xdr:col>
      <xdr:colOff>165100</xdr:colOff>
      <xdr:row>78</xdr:row>
      <xdr:rowOff>139255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130382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0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31598</xdr:rowOff>
    </xdr:from>
    <xdr:to>
      <xdr:col>46</xdr:col>
      <xdr:colOff>38100</xdr:colOff>
      <xdr:row>78</xdr:row>
      <xdr:rowOff>133198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124325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9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56781</xdr:rowOff>
    </xdr:from>
    <xdr:to>
      <xdr:col>41</xdr:col>
      <xdr:colOff>101600</xdr:colOff>
      <xdr:row>78</xdr:row>
      <xdr:rowOff>158381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149508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131914</xdr:rowOff>
    </xdr:from>
    <xdr:to>
      <xdr:col>36</xdr:col>
      <xdr:colOff>165100</xdr:colOff>
      <xdr:row>78</xdr:row>
      <xdr:rowOff>62064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53191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2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81452</xdr:rowOff>
    </xdr:from>
    <xdr:to>
      <xdr:col>55</xdr:col>
      <xdr:colOff>0</xdr:colOff>
      <xdr:row>97</xdr:row>
      <xdr:rowOff>99817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12102"/>
          <a:ext cx="8382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81452</xdr:rowOff>
    </xdr:from>
    <xdr:to>
      <xdr:col>50</xdr:col>
      <xdr:colOff>114300</xdr:colOff>
      <xdr:row>97</xdr:row>
      <xdr:rowOff>127470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12102"/>
          <a:ext cx="8890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127470</xdr:rowOff>
    </xdr:from>
    <xdr:to>
      <xdr:col>45</xdr:col>
      <xdr:colOff>177800</xdr:colOff>
      <xdr:row>97</xdr:row>
      <xdr:rowOff>169601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58120"/>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169601</xdr:rowOff>
    </xdr:from>
    <xdr:to>
      <xdr:col>41</xdr:col>
      <xdr:colOff>50800</xdr:colOff>
      <xdr:row>98</xdr:row>
      <xdr:rowOff>34125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00251"/>
          <a:ext cx="889000" cy="3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49017</xdr:rowOff>
    </xdr:from>
    <xdr:to>
      <xdr:col>55</xdr:col>
      <xdr:colOff>50800</xdr:colOff>
      <xdr:row>97</xdr:row>
      <xdr:rowOff>150617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27444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30652</xdr:rowOff>
    </xdr:from>
    <xdr:to>
      <xdr:col>50</xdr:col>
      <xdr:colOff>165100</xdr:colOff>
      <xdr:row>97</xdr:row>
      <xdr:rowOff>132252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148779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76670</xdr:rowOff>
    </xdr:from>
    <xdr:to>
      <xdr:col>46</xdr:col>
      <xdr:colOff>38100</xdr:colOff>
      <xdr:row>98</xdr:row>
      <xdr:rowOff>6820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169397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118801</xdr:rowOff>
    </xdr:from>
    <xdr:to>
      <xdr:col>41</xdr:col>
      <xdr:colOff>101600</xdr:colOff>
      <xdr:row>98</xdr:row>
      <xdr:rowOff>48951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154775</xdr:rowOff>
    </xdr:from>
    <xdr:to>
      <xdr:col>36</xdr:col>
      <xdr:colOff>165100</xdr:colOff>
      <xdr:row>98</xdr:row>
      <xdr:rowOff>84925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76052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168321</xdr:rowOff>
    </xdr:from>
    <xdr:to>
      <xdr:col>85</xdr:col>
      <xdr:colOff>127000</xdr:colOff>
      <xdr:row>38</xdr:row>
      <xdr:rowOff>985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169071"/>
          <a:ext cx="838200" cy="3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168321</xdr:rowOff>
    </xdr:from>
    <xdr:to>
      <xdr:col>81</xdr:col>
      <xdr:colOff>50800</xdr:colOff>
      <xdr:row>37</xdr:row>
      <xdr:rowOff>51095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69071"/>
          <a:ext cx="889000" cy="2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51095</xdr:rowOff>
    </xdr:from>
    <xdr:to>
      <xdr:col>76</xdr:col>
      <xdr:colOff>114300</xdr:colOff>
      <xdr:row>37</xdr:row>
      <xdr:rowOff>159268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94745"/>
          <a:ext cx="889000" cy="1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54204</xdr:rowOff>
    </xdr:from>
    <xdr:to>
      <xdr:col>71</xdr:col>
      <xdr:colOff>177800</xdr:colOff>
      <xdr:row>37</xdr:row>
      <xdr:rowOff>159268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97854"/>
          <a:ext cx="889000" cy="10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121636</xdr:rowOff>
    </xdr:from>
    <xdr:to>
      <xdr:col>85</xdr:col>
      <xdr:colOff>177800</xdr:colOff>
      <xdr:row>38</xdr:row>
      <xdr:rowOff>51786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100063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117521</xdr:rowOff>
    </xdr:from>
    <xdr:to>
      <xdr:col>81</xdr:col>
      <xdr:colOff>101600</xdr:colOff>
      <xdr:row>36</xdr:row>
      <xdr:rowOff>47671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64198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9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295</xdr:rowOff>
    </xdr:from>
    <xdr:to>
      <xdr:col>76</xdr:col>
      <xdr:colOff>165100</xdr:colOff>
      <xdr:row>37</xdr:row>
      <xdr:rowOff>101895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4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118422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1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108468</xdr:rowOff>
    </xdr:from>
    <xdr:to>
      <xdr:col>72</xdr:col>
      <xdr:colOff>38100</xdr:colOff>
      <xdr:row>38</xdr:row>
      <xdr:rowOff>38618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3404</xdr:rowOff>
    </xdr:from>
    <xdr:to>
      <xdr:col>67</xdr:col>
      <xdr:colOff>101600</xdr:colOff>
      <xdr:row>37</xdr:row>
      <xdr:rowOff>105004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121531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12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10903</xdr:rowOff>
    </xdr:from>
    <xdr:to>
      <xdr:col>85</xdr:col>
      <xdr:colOff>127000</xdr:colOff>
      <xdr:row>58</xdr:row>
      <xdr:rowOff>89522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12103"/>
          <a:ext cx="838200" cy="4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89522</xdr:rowOff>
    </xdr:from>
    <xdr:to>
      <xdr:col>81</xdr:col>
      <xdr:colOff>50800</xdr:colOff>
      <xdr:row>58</xdr:row>
      <xdr:rowOff>110668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10033622"/>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106496</xdr:rowOff>
    </xdr:from>
    <xdr:to>
      <xdr:col>76</xdr:col>
      <xdr:colOff>114300</xdr:colOff>
      <xdr:row>58</xdr:row>
      <xdr:rowOff>110668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50596"/>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104667</xdr:rowOff>
    </xdr:from>
    <xdr:to>
      <xdr:col>71</xdr:col>
      <xdr:colOff>177800</xdr:colOff>
      <xdr:row>58</xdr:row>
      <xdr:rowOff>106496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1004876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131553</xdr:rowOff>
    </xdr:from>
    <xdr:to>
      <xdr:col>85</xdr:col>
      <xdr:colOff>177800</xdr:colOff>
      <xdr:row>56</xdr:row>
      <xdr:rowOff>61703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154430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38722</xdr:rowOff>
    </xdr:from>
    <xdr:to>
      <xdr:col>81</xdr:col>
      <xdr:colOff>101600</xdr:colOff>
      <xdr:row>58</xdr:row>
      <xdr:rowOff>140322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131449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59868</xdr:rowOff>
    </xdr:from>
    <xdr:to>
      <xdr:col>76</xdr:col>
      <xdr:colOff>165100</xdr:colOff>
      <xdr:row>58</xdr:row>
      <xdr:rowOff>161468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152595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55696</xdr:rowOff>
    </xdr:from>
    <xdr:to>
      <xdr:col>72</xdr:col>
      <xdr:colOff>38100</xdr:colOff>
      <xdr:row>58</xdr:row>
      <xdr:rowOff>157296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148423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53867</xdr:rowOff>
    </xdr:from>
    <xdr:to>
      <xdr:col>67</xdr:col>
      <xdr:colOff>101600</xdr:colOff>
      <xdr:row>58</xdr:row>
      <xdr:rowOff>155467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146594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37973</xdr:rowOff>
    </xdr:from>
    <xdr:to>
      <xdr:col>85</xdr:col>
      <xdr:colOff>127000</xdr:colOff>
      <xdr:row>78</xdr:row>
      <xdr:rowOff>29211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39623"/>
          <a:ext cx="838200" cy="1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97561</xdr:rowOff>
    </xdr:from>
    <xdr:to>
      <xdr:col>81</xdr:col>
      <xdr:colOff>50800</xdr:colOff>
      <xdr:row>78</xdr:row>
      <xdr:rowOff>29211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299211"/>
          <a:ext cx="889000" cy="10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139624</xdr:rowOff>
    </xdr:from>
    <xdr:to>
      <xdr:col>76</xdr:col>
      <xdr:colOff>114300</xdr:colOff>
      <xdr:row>77</xdr:row>
      <xdr:rowOff>97561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169824"/>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139624</xdr:rowOff>
    </xdr:from>
    <xdr:to>
      <xdr:col>71</xdr:col>
      <xdr:colOff>177800</xdr:colOff>
      <xdr:row>78</xdr:row>
      <xdr:rowOff>86664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169824"/>
          <a:ext cx="889000" cy="28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9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158623</xdr:rowOff>
    </xdr:from>
    <xdr:to>
      <xdr:col>85</xdr:col>
      <xdr:colOff>177800</xdr:colOff>
      <xdr:row>77</xdr:row>
      <xdr:rowOff>88773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1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10050</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149861</xdr:rowOff>
    </xdr:from>
    <xdr:to>
      <xdr:col>81</xdr:col>
      <xdr:colOff>101600</xdr:colOff>
      <xdr:row>78</xdr:row>
      <xdr:rowOff>80011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96538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46761</xdr:rowOff>
    </xdr:from>
    <xdr:to>
      <xdr:col>76</xdr:col>
      <xdr:colOff>165100</xdr:colOff>
      <xdr:row>77</xdr:row>
      <xdr:rowOff>148361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164888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02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88824</xdr:rowOff>
    </xdr:from>
    <xdr:to>
      <xdr:col>72</xdr:col>
      <xdr:colOff>38100</xdr:colOff>
      <xdr:row>77</xdr:row>
      <xdr:rowOff>18974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1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35501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28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35864</xdr:rowOff>
    </xdr:from>
    <xdr:to>
      <xdr:col>67</xdr:col>
      <xdr:colOff>101600</xdr:colOff>
      <xdr:row>78</xdr:row>
      <xdr:rowOff>137464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153991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18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118072</xdr:rowOff>
    </xdr:from>
    <xdr:to>
      <xdr:col>85</xdr:col>
      <xdr:colOff>127000</xdr:colOff>
      <xdr:row>95</xdr:row>
      <xdr:rowOff>136310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05822"/>
          <a:ext cx="8382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136310</xdr:rowOff>
    </xdr:from>
    <xdr:to>
      <xdr:col>81</xdr:col>
      <xdr:colOff>50800</xdr:colOff>
      <xdr:row>95</xdr:row>
      <xdr:rowOff>140639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24060"/>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112052</xdr:rowOff>
    </xdr:from>
    <xdr:to>
      <xdr:col>76</xdr:col>
      <xdr:colOff>114300</xdr:colOff>
      <xdr:row>95</xdr:row>
      <xdr:rowOff>140639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99802"/>
          <a:ext cx="8890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112052</xdr:rowOff>
    </xdr:from>
    <xdr:to>
      <xdr:col>71</xdr:col>
      <xdr:colOff>177800</xdr:colOff>
      <xdr:row>95</xdr:row>
      <xdr:rowOff>118821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99802"/>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67272</xdr:rowOff>
    </xdr:from>
    <xdr:to>
      <xdr:col>85</xdr:col>
      <xdr:colOff>177800</xdr:colOff>
      <xdr:row>95</xdr:row>
      <xdr:rowOff>168872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90149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85510</xdr:rowOff>
    </xdr:from>
    <xdr:to>
      <xdr:col>81</xdr:col>
      <xdr:colOff>101600</xdr:colOff>
      <xdr:row>96</xdr:row>
      <xdr:rowOff>15660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32187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89839</xdr:rowOff>
    </xdr:from>
    <xdr:to>
      <xdr:col>76</xdr:col>
      <xdr:colOff>165100</xdr:colOff>
      <xdr:row>96</xdr:row>
      <xdr:rowOff>19989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36516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1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61252</xdr:rowOff>
    </xdr:from>
    <xdr:to>
      <xdr:col>72</xdr:col>
      <xdr:colOff>38100</xdr:colOff>
      <xdr:row>95</xdr:row>
      <xdr:rowOff>162852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2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68021</xdr:rowOff>
    </xdr:from>
    <xdr:to>
      <xdr:col>67</xdr:col>
      <xdr:colOff>101600</xdr:colOff>
      <xdr:row>95</xdr:row>
      <xdr:rowOff>169621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14698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171,959</a:t>
          </a:r>
          <a:r>
            <a:rPr kumimoji="1" lang="ja-JP" altLang="ja-JP" sz="1100">
              <a:solidFill>
                <a:schemeClr val="dk1"/>
              </a:solidFill>
              <a:effectLst/>
              <a:latin typeface="+mn-lt"/>
              <a:ea typeface="+mn-ea"/>
              <a:cs typeface="+mn-cs"/>
            </a:rPr>
            <a:t>円となっており、昨年度より増加しているが、保育所・認定こども園等に対する給付、障害者に対する通所支援・自立支援給付等の扶助費の増加が原因である。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37,734</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2,410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し、類似団体平均よりも</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が、これは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姶良フットボールセンター建設工事</a:t>
          </a:r>
          <a:r>
            <a:rPr kumimoji="1" lang="ja-JP" altLang="en-US" sz="1100">
              <a:solidFill>
                <a:schemeClr val="dk1"/>
              </a:solidFill>
              <a:effectLst/>
              <a:latin typeface="+mn-lt"/>
              <a:ea typeface="+mn-ea"/>
              <a:cs typeface="+mn-cs"/>
            </a:rPr>
            <a:t>が完了したことによ</a:t>
          </a:r>
          <a:r>
            <a:rPr kumimoji="1" lang="ja-JP" altLang="ja-JP" sz="1100">
              <a:solidFill>
                <a:schemeClr val="dk1"/>
              </a:solidFill>
              <a:effectLst/>
              <a:latin typeface="+mn-lt"/>
              <a:ea typeface="+mn-ea"/>
              <a:cs typeface="+mn-cs"/>
            </a:rPr>
            <a:t>るものである。</a:t>
          </a:r>
          <a:endParaRPr lang="ja-JP" altLang="ja-JP" sz="1400">
            <a:effectLst/>
          </a:endParaRPr>
        </a:p>
        <a:p>
          <a:r>
            <a:rPr kumimoji="1" lang="ja-JP" altLang="ja-JP" sz="1100">
              <a:solidFill>
                <a:schemeClr val="dk1"/>
              </a:solidFill>
              <a:effectLst/>
              <a:latin typeface="+mn-lt"/>
              <a:ea typeface="+mn-ea"/>
              <a:cs typeface="+mn-cs"/>
            </a:rPr>
            <a:t>　消防費は住民一人当たり</a:t>
          </a:r>
          <a:r>
            <a:rPr kumimoji="1" lang="en-US" altLang="ja-JP" sz="1100">
              <a:solidFill>
                <a:schemeClr val="dk1"/>
              </a:solidFill>
              <a:effectLst/>
              <a:latin typeface="+mn-lt"/>
              <a:ea typeface="+mn-ea"/>
              <a:cs typeface="+mn-cs"/>
            </a:rPr>
            <a:t>13,034</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7,590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類似団体平均よりも下回ったが、これは平成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a:t>
          </a:r>
          <a:r>
            <a:rPr kumimoji="1" lang="ja-JP" altLang="ja-JP" sz="1100">
              <a:solidFill>
                <a:schemeClr val="dk1"/>
              </a:solidFill>
              <a:effectLst/>
              <a:latin typeface="+mn-lt"/>
              <a:ea typeface="+mn-ea"/>
              <a:cs typeface="+mn-cs"/>
            </a:rPr>
            <a:t>姶良地区防災行政無線デジタル化整備事業</a:t>
          </a:r>
          <a:r>
            <a:rPr kumimoji="1" lang="ja-JP" altLang="en-US" sz="1100">
              <a:solidFill>
                <a:schemeClr val="dk1"/>
              </a:solidFill>
              <a:effectLst/>
              <a:latin typeface="+mn-lt"/>
              <a:ea typeface="+mn-ea"/>
              <a:cs typeface="+mn-cs"/>
            </a:rPr>
            <a:t>が完了したことが主な要</a:t>
          </a:r>
          <a:r>
            <a:rPr kumimoji="1" lang="ja-JP" altLang="ja-JP" sz="1100">
              <a:solidFill>
                <a:schemeClr val="dk1"/>
              </a:solidFill>
              <a:effectLst/>
              <a:latin typeface="+mn-lt"/>
              <a:ea typeface="+mn-ea"/>
              <a:cs typeface="+mn-cs"/>
            </a:rPr>
            <a:t>因である。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48,761</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22,127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と大幅に</a:t>
          </a:r>
          <a:r>
            <a:rPr kumimoji="1" lang="ja-JP" altLang="ja-JP" sz="1100">
              <a:solidFill>
                <a:schemeClr val="dk1"/>
              </a:solidFill>
              <a:effectLst/>
              <a:latin typeface="+mn-lt"/>
              <a:ea typeface="+mn-ea"/>
              <a:cs typeface="+mn-cs"/>
            </a:rPr>
            <a:t>増加しているが、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年度から繰り越して行った</a:t>
          </a:r>
          <a:r>
            <a:rPr kumimoji="1" lang="ja-JP" altLang="ja-JP" sz="1100">
              <a:solidFill>
                <a:schemeClr val="dk1"/>
              </a:solidFill>
              <a:effectLst/>
              <a:latin typeface="+mn-lt"/>
              <a:ea typeface="+mn-ea"/>
              <a:cs typeface="+mn-cs"/>
            </a:rPr>
            <a:t>公立学校空調設備整備事業が主な増加の原因である。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財源不足に対し、基金繰入を行ったことから財政調整基金残高が減少している。実質収支額は、</a:t>
          </a:r>
          <a:r>
            <a:rPr kumimoji="1" lang="ja-JP" altLang="en-US" sz="1100">
              <a:solidFill>
                <a:sysClr val="windowText" lastClr="000000"/>
              </a:solidFill>
              <a:effectLst/>
              <a:latin typeface="+mn-lt"/>
              <a:ea typeface="+mn-ea"/>
              <a:cs typeface="+mn-cs"/>
            </a:rPr>
            <a:t>民生費（扶助費）の増加の影響により歳出額が増加し前年度と比較して減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本市は普通交付税の段階的縮減等により厳しい財政状況ではあるが、事務・事業の見直しなど歳出削減を行い、健全な財政運営に努める。</a:t>
          </a:r>
          <a:r>
            <a:rPr kumimoji="1" lang="en-US" altLang="ja-JP" sz="1100">
              <a:solidFill>
                <a:schemeClr val="dk1"/>
              </a:solidFill>
              <a:effectLst/>
              <a:latin typeface="+mn-lt"/>
              <a:ea typeface="+mn-ea"/>
              <a:cs typeface="+mn-cs"/>
            </a:rPr>
            <a:t>33676</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全会計において黒字であるが、一般会計から特別会計への繰出金も年々増加傾向にあることから、一般会計の負担が増加している。</a:t>
          </a:r>
          <a:endParaRPr lang="ja-JP" altLang="ja-JP" sz="1400">
            <a:effectLst/>
          </a:endParaRPr>
        </a:p>
        <a:p>
          <a:r>
            <a:rPr kumimoji="1" lang="ja-JP" altLang="ja-JP" sz="1100">
              <a:solidFill>
                <a:schemeClr val="dk1"/>
              </a:solidFill>
              <a:effectLst/>
              <a:latin typeface="+mn-lt"/>
              <a:ea typeface="+mn-ea"/>
              <a:cs typeface="+mn-cs"/>
            </a:rPr>
            <a:t>　また、国民健康保険特別会計や介護保険特別会計等においては、高齢化の進展や医療技術の高度化等に伴う医療費や給付費の増加が見込まれる。</a:t>
          </a:r>
          <a:endParaRPr lang="ja-JP" altLang="ja-JP" sz="1400">
            <a:effectLst/>
          </a:endParaRPr>
        </a:p>
        <a:p>
          <a:r>
            <a:rPr kumimoji="1" lang="ja-JP" altLang="ja-JP" sz="1100">
              <a:solidFill>
                <a:schemeClr val="dk1"/>
              </a:solidFill>
              <a:effectLst/>
              <a:latin typeface="+mn-lt"/>
              <a:ea typeface="+mn-ea"/>
              <a:cs typeface="+mn-cs"/>
            </a:rPr>
            <a:t>　一般会計においても普通交付税の段階的縮減等により、財源確保の状況も厳しいことから今後も経費削減・抑制に努めるとともに自主財源の歳入確保強化に努める。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c r="A1" s="182"/>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3"/>
      <c r="DK1" s="183"/>
      <c r="DL1" s="183"/>
      <c r="DM1" s="183"/>
      <c r="DN1" s="183"/>
      <c r="DO1" s="183"/>
    </row>
    <row r="2" spans="1:119" ht="24.75" thickBot="1">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c r="A3" s="183"/>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2"/>
      <c r="DK3" s="182"/>
      <c r="DL3" s="182"/>
      <c r="DM3" s="182"/>
      <c r="DN3" s="182"/>
      <c r="DO3" s="182"/>
    </row>
    <row r="4" spans="1:119" ht="18.75" customHeight="1">
      <c r="A4" s="183"/>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33502717</v>
      </c>
      <c r="BO4" s="430"/>
      <c r="BP4" s="430"/>
      <c r="BQ4" s="430"/>
      <c r="BR4" s="430"/>
      <c r="BS4" s="430"/>
      <c r="BT4" s="430"/>
      <c r="BU4" s="431"/>
      <c r="BV4" s="429">
        <v>31681941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4.9000000000000004</v>
      </c>
      <c r="CU4" s="436"/>
      <c r="CV4" s="436"/>
      <c r="CW4" s="436"/>
      <c r="CX4" s="436"/>
      <c r="CY4" s="436"/>
      <c r="CZ4" s="436"/>
      <c r="DA4" s="437"/>
      <c r="DB4" s="435">
        <v>8.1999999999999993</v>
      </c>
      <c r="DC4" s="436"/>
      <c r="DD4" s="436"/>
      <c r="DE4" s="436"/>
      <c r="DF4" s="436"/>
      <c r="DG4" s="436"/>
      <c r="DH4" s="436"/>
      <c r="DI4" s="437"/>
      <c r="DJ4" s="182"/>
      <c r="DK4" s="182"/>
      <c r="DL4" s="182"/>
      <c r="DM4" s="182"/>
      <c r="DN4" s="182"/>
      <c r="DO4" s="182"/>
    </row>
    <row r="5" spans="1:119" ht="18.75" customHeight="1">
      <c r="A5" s="183"/>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32632013</v>
      </c>
      <c r="BO5" s="467"/>
      <c r="BP5" s="467"/>
      <c r="BQ5" s="467"/>
      <c r="BR5" s="467"/>
      <c r="BS5" s="467"/>
      <c r="BT5" s="467"/>
      <c r="BU5" s="468"/>
      <c r="BV5" s="466">
        <v>30244371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96.8</v>
      </c>
      <c r="CU5" s="464"/>
      <c r="CV5" s="464"/>
      <c r="CW5" s="464"/>
      <c r="CX5" s="464"/>
      <c r="CY5" s="464"/>
      <c r="CZ5" s="464"/>
      <c r="DA5" s="465"/>
      <c r="DB5" s="463">
        <v>93.3</v>
      </c>
      <c r="DC5" s="464"/>
      <c r="DD5" s="464"/>
      <c r="DE5" s="464"/>
      <c r="DF5" s="464"/>
      <c r="DG5" s="464"/>
      <c r="DH5" s="464"/>
      <c r="DI5" s="465"/>
      <c r="DJ5" s="182"/>
      <c r="DK5" s="182"/>
      <c r="DL5" s="182"/>
      <c r="DM5" s="182"/>
      <c r="DN5" s="182"/>
      <c r="DO5" s="182"/>
    </row>
    <row r="6" spans="1:119" ht="18.75" customHeight="1">
      <c r="A6" s="183"/>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870704</v>
      </c>
      <c r="BO6" s="467"/>
      <c r="BP6" s="467"/>
      <c r="BQ6" s="467"/>
      <c r="BR6" s="467"/>
      <c r="BS6" s="467"/>
      <c r="BT6" s="467"/>
      <c r="BU6" s="468"/>
      <c r="BV6" s="466">
        <v>1437570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v>
      </c>
      <c r="CU6" s="504"/>
      <c r="CV6" s="504"/>
      <c r="CW6" s="504"/>
      <c r="CX6" s="504"/>
      <c r="CY6" s="504"/>
      <c r="CZ6" s="504"/>
      <c r="DA6" s="505"/>
      <c r="DB6" s="503">
        <v>98.4</v>
      </c>
      <c r="DC6" s="504"/>
      <c r="DD6" s="504"/>
      <c r="DE6" s="504"/>
      <c r="DF6" s="504"/>
      <c r="DG6" s="504"/>
      <c r="DH6" s="504"/>
      <c r="DI6" s="505"/>
      <c r="DJ6" s="182"/>
      <c r="DK6" s="182"/>
      <c r="DL6" s="182"/>
      <c r="DM6" s="182"/>
      <c r="DN6" s="182"/>
      <c r="DO6" s="182"/>
    </row>
    <row r="7" spans="1:119" ht="18.75" customHeight="1">
      <c r="A7" s="183"/>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43675</v>
      </c>
      <c r="BO7" s="467"/>
      <c r="BP7" s="467"/>
      <c r="BQ7" s="467"/>
      <c r="BR7" s="467"/>
      <c r="BS7" s="467"/>
      <c r="BT7" s="467"/>
      <c r="BU7" s="468"/>
      <c r="BV7" s="466">
        <v>59380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16854756</v>
      </c>
      <c r="CU7" s="467"/>
      <c r="CV7" s="467"/>
      <c r="CW7" s="467"/>
      <c r="CX7" s="467"/>
      <c r="CY7" s="467"/>
      <c r="CZ7" s="467"/>
      <c r="DA7" s="468"/>
      <c r="DB7" s="466">
        <v>16860252</v>
      </c>
      <c r="DC7" s="467"/>
      <c r="DD7" s="467"/>
      <c r="DE7" s="467"/>
      <c r="DF7" s="467"/>
      <c r="DG7" s="467"/>
      <c r="DH7" s="467"/>
      <c r="DI7" s="468"/>
      <c r="DJ7" s="182"/>
      <c r="DK7" s="182"/>
      <c r="DL7" s="182"/>
      <c r="DM7" s="182"/>
      <c r="DN7" s="182"/>
      <c r="DO7" s="182"/>
    </row>
    <row r="8" spans="1:119" ht="18.75" customHeight="1" thickBot="1">
      <c r="A8" s="183"/>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827029</v>
      </c>
      <c r="BO8" s="467"/>
      <c r="BP8" s="467"/>
      <c r="BQ8" s="467"/>
      <c r="BR8" s="467"/>
      <c r="BS8" s="467"/>
      <c r="BT8" s="467"/>
      <c r="BU8" s="468"/>
      <c r="BV8" s="466">
        <v>1378190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0.51</v>
      </c>
      <c r="CU8" s="507"/>
      <c r="CV8" s="507"/>
      <c r="CW8" s="507"/>
      <c r="CX8" s="507"/>
      <c r="CY8" s="507"/>
      <c r="CZ8" s="507"/>
      <c r="DA8" s="508"/>
      <c r="DB8" s="506">
        <v>0.5</v>
      </c>
      <c r="DC8" s="507"/>
      <c r="DD8" s="507"/>
      <c r="DE8" s="507"/>
      <c r="DF8" s="507"/>
      <c r="DG8" s="507"/>
      <c r="DH8" s="507"/>
      <c r="DI8" s="508"/>
      <c r="DJ8" s="182"/>
      <c r="DK8" s="182"/>
      <c r="DL8" s="182"/>
      <c r="DM8" s="182"/>
      <c r="DN8" s="182"/>
      <c r="DO8" s="182"/>
    </row>
    <row r="9" spans="1:119" ht="18.75" customHeight="1" thickBot="1">
      <c r="A9" s="183"/>
      <c r="B9" s="460" t="s">
        <v>111</v>
      </c>
      <c r="C9" s="461"/>
      <c r="D9" s="461"/>
      <c r="E9" s="461"/>
      <c r="F9" s="461"/>
      <c r="G9" s="461"/>
      <c r="H9" s="461"/>
      <c r="I9" s="461"/>
      <c r="J9" s="461"/>
      <c r="K9" s="509"/>
      <c r="L9" s="510" t="s">
        <v>112</v>
      </c>
      <c r="M9" s="511"/>
      <c r="N9" s="511"/>
      <c r="O9" s="511"/>
      <c r="P9" s="511"/>
      <c r="Q9" s="512"/>
      <c r="R9" s="513">
        <v>75173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-551161</v>
      </c>
      <c r="BO9" s="467"/>
      <c r="BP9" s="467"/>
      <c r="BQ9" s="467"/>
      <c r="BR9" s="467"/>
      <c r="BS9" s="467"/>
      <c r="BT9" s="467"/>
      <c r="BU9" s="468"/>
      <c r="BV9" s="466">
        <v>77075</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18</v>
      </c>
      <c r="CU9" s="464"/>
      <c r="CV9" s="464"/>
      <c r="CW9" s="464"/>
      <c r="CX9" s="464"/>
      <c r="CY9" s="464"/>
      <c r="CZ9" s="464"/>
      <c r="DA9" s="465"/>
      <c r="DB9" s="463">
        <v>17.100000000000001</v>
      </c>
      <c r="DC9" s="464"/>
      <c r="DD9" s="464"/>
      <c r="DE9" s="464"/>
      <c r="DF9" s="464"/>
      <c r="DG9" s="464"/>
      <c r="DH9" s="464"/>
      <c r="DI9" s="465"/>
      <c r="DJ9" s="182"/>
      <c r="DK9" s="182"/>
      <c r="DL9" s="182"/>
      <c r="DM9" s="182"/>
      <c r="DN9" s="182"/>
      <c r="DO9" s="182"/>
    </row>
    <row r="10" spans="1:119" ht="18.75" customHeight="1" thickBot="1">
      <c r="A10" s="183"/>
      <c r="B10" s="460"/>
      <c r="C10" s="461"/>
      <c r="D10" s="461"/>
      <c r="E10" s="461"/>
      <c r="F10" s="461"/>
      <c r="G10" s="461"/>
      <c r="H10" s="461"/>
      <c r="I10" s="461"/>
      <c r="J10" s="461"/>
      <c r="K10" s="509"/>
      <c r="L10" s="516" t="s">
        <v>117</v>
      </c>
      <c r="M10" s="496"/>
      <c r="N10" s="496"/>
      <c r="O10" s="496"/>
      <c r="P10" s="496"/>
      <c r="Q10" s="497"/>
      <c r="R10" s="517">
        <v>74809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3000</v>
      </c>
      <c r="BO10" s="467"/>
      <c r="BP10" s="467"/>
      <c r="BQ10" s="467"/>
      <c r="BR10" s="467"/>
      <c r="BS10" s="467"/>
      <c r="BT10" s="467"/>
      <c r="BU10" s="468"/>
      <c r="BV10" s="466">
        <v>241518</v>
      </c>
      <c r="BW10" s="467"/>
      <c r="BX10" s="467"/>
      <c r="BY10" s="467"/>
      <c r="BZ10" s="467"/>
      <c r="CA10" s="467"/>
      <c r="CB10" s="467"/>
      <c r="CC10" s="468"/>
      <c r="CD10" s="187" t="s">
        <v>121</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c r="A11" s="183"/>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2"/>
      <c r="DK11" s="182"/>
      <c r="DL11" s="182"/>
      <c r="DM11" s="182"/>
      <c r="DN11" s="182"/>
      <c r="DO11" s="182"/>
    </row>
    <row r="12" spans="1:119" ht="18.75" customHeight="1">
      <c r="A12" s="183"/>
      <c r="B12" s="526" t="s">
        <v>129</v>
      </c>
      <c r="C12" s="527"/>
      <c r="D12" s="527"/>
      <c r="E12" s="527"/>
      <c r="F12" s="527"/>
      <c r="G12" s="527"/>
      <c r="H12" s="527"/>
      <c r="I12" s="527"/>
      <c r="J12" s="527"/>
      <c r="K12" s="528"/>
      <c r="L12" s="535" t="s">
        <v>130</v>
      </c>
      <c r="M12" s="536"/>
      <c r="N12" s="536"/>
      <c r="O12" s="536"/>
      <c r="P12" s="536"/>
      <c r="Q12" s="537"/>
      <c r="R12" s="538">
        <v>77430</v>
      </c>
      <c r="S12" s="539"/>
      <c r="T12" s="539"/>
      <c r="U12" s="539"/>
      <c r="V12" s="540"/>
      <c r="W12" s="541" t="s">
        <v>1</v>
      </c>
      <c r="X12" s="499"/>
      <c r="Y12" s="499"/>
      <c r="Z12" s="499"/>
      <c r="AA12" s="499"/>
      <c r="AB12" s="542"/>
      <c r="AC12" s="543" t="s">
        <v>131</v>
      </c>
      <c r="AD12" s="544"/>
      <c r="AE12" s="544"/>
      <c r="AF12" s="544"/>
      <c r="AG12" s="545"/>
      <c r="AH12" s="543" t="s">
        <v>132</v>
      </c>
      <c r="AI12" s="544"/>
      <c r="AJ12" s="544"/>
      <c r="AK12" s="544"/>
      <c r="AL12" s="546"/>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1441709</v>
      </c>
      <c r="BO12" s="467"/>
      <c r="BP12" s="467"/>
      <c r="BQ12" s="467"/>
      <c r="BR12" s="467"/>
      <c r="BS12" s="467"/>
      <c r="BT12" s="467"/>
      <c r="BU12" s="468"/>
      <c r="BV12" s="466">
        <v>1000000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2"/>
      <c r="DK12" s="182"/>
      <c r="DL12" s="182"/>
      <c r="DM12" s="182"/>
      <c r="DN12" s="182"/>
      <c r="DO12" s="182"/>
    </row>
    <row r="13" spans="1:119" ht="18.75" customHeight="1">
      <c r="A13" s="183"/>
      <c r="B13" s="529"/>
      <c r="C13" s="530"/>
      <c r="D13" s="530"/>
      <c r="E13" s="530"/>
      <c r="F13" s="530"/>
      <c r="G13" s="530"/>
      <c r="H13" s="530"/>
      <c r="I13" s="530"/>
      <c r="J13" s="530"/>
      <c r="K13" s="531"/>
      <c r="L13" s="193"/>
      <c r="M13" s="557" t="s">
        <v>138</v>
      </c>
      <c r="N13" s="558"/>
      <c r="O13" s="558"/>
      <c r="P13" s="558"/>
      <c r="Q13" s="559"/>
      <c r="R13" s="550">
        <v>77026</v>
      </c>
      <c r="S13" s="551"/>
      <c r="T13" s="551"/>
      <c r="U13" s="551"/>
      <c r="V13" s="552"/>
      <c r="W13" s="482" t="s">
        <v>139</v>
      </c>
      <c r="X13" s="483"/>
      <c r="Y13" s="483"/>
      <c r="Z13" s="483"/>
      <c r="AA13" s="483"/>
      <c r="AB13" s="473"/>
      <c r="AC13" s="517">
        <v>1034</v>
      </c>
      <c r="AD13" s="518"/>
      <c r="AE13" s="518"/>
      <c r="AF13" s="518"/>
      <c r="AG13" s="560"/>
      <c r="AH13" s="517">
        <v>1232</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-1989870</v>
      </c>
      <c r="BO13" s="467"/>
      <c r="BP13" s="467"/>
      <c r="BQ13" s="467"/>
      <c r="BR13" s="467"/>
      <c r="BS13" s="467"/>
      <c r="BT13" s="467"/>
      <c r="BU13" s="468"/>
      <c r="BV13" s="466">
        <v>-681407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10.9</v>
      </c>
      <c r="CU13" s="464"/>
      <c r="CV13" s="464"/>
      <c r="CW13" s="464"/>
      <c r="CX13" s="464"/>
      <c r="CY13" s="464"/>
      <c r="CZ13" s="464"/>
      <c r="DA13" s="465"/>
      <c r="DB13" s="463">
        <v>10.5</v>
      </c>
      <c r="DC13" s="464"/>
      <c r="DD13" s="464"/>
      <c r="DE13" s="464"/>
      <c r="DF13" s="464"/>
      <c r="DG13" s="464"/>
      <c r="DH13" s="464"/>
      <c r="DI13" s="465"/>
      <c r="DJ13" s="182"/>
      <c r="DK13" s="182"/>
      <c r="DL13" s="182"/>
      <c r="DM13" s="182"/>
      <c r="DN13" s="182"/>
      <c r="DO13" s="182"/>
    </row>
    <row r="14" spans="1:119" ht="18.75" customHeight="1" thickBot="1">
      <c r="A14" s="183"/>
      <c r="B14" s="529"/>
      <c r="C14" s="530"/>
      <c r="D14" s="530"/>
      <c r="E14" s="530"/>
      <c r="F14" s="530"/>
      <c r="G14" s="530"/>
      <c r="H14" s="530"/>
      <c r="I14" s="530"/>
      <c r="J14" s="530"/>
      <c r="K14" s="531"/>
      <c r="L14" s="547" t="s">
        <v>144</v>
      </c>
      <c r="M14" s="548"/>
      <c r="N14" s="548"/>
      <c r="O14" s="548"/>
      <c r="P14" s="548"/>
      <c r="Q14" s="549"/>
      <c r="R14" s="550">
        <v>77411</v>
      </c>
      <c r="S14" s="551"/>
      <c r="T14" s="551"/>
      <c r="U14" s="551"/>
      <c r="V14" s="552"/>
      <c r="W14" s="456"/>
      <c r="X14" s="457"/>
      <c r="Y14" s="457"/>
      <c r="Z14" s="457"/>
      <c r="AA14" s="457"/>
      <c r="AB14" s="446"/>
      <c r="AC14" s="553">
        <v>3.2</v>
      </c>
      <c r="AD14" s="554"/>
      <c r="AE14" s="554"/>
      <c r="AF14" s="554"/>
      <c r="AG14" s="555"/>
      <c r="AH14" s="553">
        <v>3.9</v>
      </c>
      <c r="AI14" s="554"/>
      <c r="AJ14" s="554"/>
      <c r="AK14" s="554"/>
      <c r="AL14" s="556"/>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61" t="s">
        <v>145</v>
      </c>
      <c r="CE14" s="562"/>
      <c r="CF14" s="562"/>
      <c r="CG14" s="562"/>
      <c r="CH14" s="562"/>
      <c r="CI14" s="562"/>
      <c r="CJ14" s="562"/>
      <c r="CK14" s="562"/>
      <c r="CL14" s="562"/>
      <c r="CM14" s="562"/>
      <c r="CN14" s="562"/>
      <c r="CO14" s="562"/>
      <c r="CP14" s="562"/>
      <c r="CQ14" s="562"/>
      <c r="CR14" s="562"/>
      <c r="CS14" s="563"/>
      <c r="CT14" s="564">
        <v>63.7</v>
      </c>
      <c r="CU14" s="565"/>
      <c r="CV14" s="565"/>
      <c r="CW14" s="565"/>
      <c r="CX14" s="565"/>
      <c r="CY14" s="565"/>
      <c r="CZ14" s="565"/>
      <c r="DA14" s="566"/>
      <c r="DB14" s="564">
        <v>56.1</v>
      </c>
      <c r="DC14" s="565"/>
      <c r="DD14" s="565"/>
      <c r="DE14" s="565"/>
      <c r="DF14" s="565"/>
      <c r="DG14" s="565"/>
      <c r="DH14" s="565"/>
      <c r="DI14" s="566"/>
      <c r="DJ14" s="182"/>
      <c r="DK14" s="182"/>
      <c r="DL14" s="182"/>
      <c r="DM14" s="182"/>
      <c r="DN14" s="182"/>
      <c r="DO14" s="182"/>
    </row>
    <row r="15" spans="1:119" ht="18.75" customHeight="1">
      <c r="A15" s="183"/>
      <c r="B15" s="529"/>
      <c r="C15" s="530"/>
      <c r="D15" s="530"/>
      <c r="E15" s="530"/>
      <c r="F15" s="530"/>
      <c r="G15" s="530"/>
      <c r="H15" s="530"/>
      <c r="I15" s="530"/>
      <c r="J15" s="530"/>
      <c r="K15" s="531"/>
      <c r="L15" s="193"/>
      <c r="M15" s="557" t="s">
        <v>138</v>
      </c>
      <c r="N15" s="558"/>
      <c r="O15" s="558"/>
      <c r="P15" s="558"/>
      <c r="Q15" s="559"/>
      <c r="R15" s="550">
        <v>77069</v>
      </c>
      <c r="S15" s="551"/>
      <c r="T15" s="551"/>
      <c r="U15" s="551"/>
      <c r="V15" s="552"/>
      <c r="W15" s="482" t="s">
        <v>146</v>
      </c>
      <c r="X15" s="483"/>
      <c r="Y15" s="483"/>
      <c r="Z15" s="483"/>
      <c r="AA15" s="483"/>
      <c r="AB15" s="473"/>
      <c r="AC15" s="517">
        <v>6454</v>
      </c>
      <c r="AD15" s="518"/>
      <c r="AE15" s="518"/>
      <c r="AF15" s="518"/>
      <c r="AG15" s="560"/>
      <c r="AH15" s="517">
        <v>6206</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7211830</v>
      </c>
      <c r="BO15" s="430"/>
      <c r="BP15" s="430"/>
      <c r="BQ15" s="430"/>
      <c r="BR15" s="430"/>
      <c r="BS15" s="430"/>
      <c r="BT15" s="430"/>
      <c r="BU15" s="431"/>
      <c r="BV15" s="429">
        <v>7112027</v>
      </c>
      <c r="BW15" s="430"/>
      <c r="BX15" s="430"/>
      <c r="BY15" s="430"/>
      <c r="BZ15" s="430"/>
      <c r="CA15" s="430"/>
      <c r="CB15" s="430"/>
      <c r="CC15" s="431"/>
      <c r="CD15" s="567" t="s">
        <v>148</v>
      </c>
      <c r="CE15" s="568"/>
      <c r="CF15" s="568"/>
      <c r="CG15" s="568"/>
      <c r="CH15" s="568"/>
      <c r="CI15" s="568"/>
      <c r="CJ15" s="568"/>
      <c r="CK15" s="568"/>
      <c r="CL15" s="568"/>
      <c r="CM15" s="568"/>
      <c r="CN15" s="568"/>
      <c r="CO15" s="568"/>
      <c r="CP15" s="568"/>
      <c r="CQ15" s="568"/>
      <c r="CR15" s="568"/>
      <c r="CS15" s="569"/>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c r="A16" s="183"/>
      <c r="B16" s="529"/>
      <c r="C16" s="530"/>
      <c r="D16" s="530"/>
      <c r="E16" s="530"/>
      <c r="F16" s="530"/>
      <c r="G16" s="530"/>
      <c r="H16" s="530"/>
      <c r="I16" s="530"/>
      <c r="J16" s="530"/>
      <c r="K16" s="531"/>
      <c r="L16" s="547" t="s">
        <v>149</v>
      </c>
      <c r="M16" s="578"/>
      <c r="N16" s="578"/>
      <c r="O16" s="578"/>
      <c r="P16" s="578"/>
      <c r="Q16" s="579"/>
      <c r="R16" s="570" t="s">
        <v>150</v>
      </c>
      <c r="S16" s="571"/>
      <c r="T16" s="571"/>
      <c r="U16" s="571"/>
      <c r="V16" s="572"/>
      <c r="W16" s="456"/>
      <c r="X16" s="457"/>
      <c r="Y16" s="457"/>
      <c r="Z16" s="457"/>
      <c r="AA16" s="457"/>
      <c r="AB16" s="446"/>
      <c r="AC16" s="553">
        <v>19.8</v>
      </c>
      <c r="AD16" s="554"/>
      <c r="AE16" s="554"/>
      <c r="AF16" s="554"/>
      <c r="AG16" s="555"/>
      <c r="AH16" s="553">
        <v>19.5</v>
      </c>
      <c r="AI16" s="554"/>
      <c r="AJ16" s="554"/>
      <c r="AK16" s="554"/>
      <c r="AL16" s="556"/>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14163732</v>
      </c>
      <c r="BO16" s="467"/>
      <c r="BP16" s="467"/>
      <c r="BQ16" s="467"/>
      <c r="BR16" s="467"/>
      <c r="BS16" s="467"/>
      <c r="BT16" s="467"/>
      <c r="BU16" s="468"/>
      <c r="BV16" s="466">
        <v>13902824</v>
      </c>
      <c r="BW16" s="467"/>
      <c r="BX16" s="467"/>
      <c r="BY16" s="467"/>
      <c r="BZ16" s="467"/>
      <c r="CA16" s="467"/>
      <c r="CB16" s="467"/>
      <c r="CC16" s="468"/>
      <c r="CD16" s="197"/>
      <c r="CE16" s="576"/>
      <c r="CF16" s="576"/>
      <c r="CG16" s="576"/>
      <c r="CH16" s="576"/>
      <c r="CI16" s="576"/>
      <c r="CJ16" s="576"/>
      <c r="CK16" s="576"/>
      <c r="CL16" s="576"/>
      <c r="CM16" s="576"/>
      <c r="CN16" s="576"/>
      <c r="CO16" s="576"/>
      <c r="CP16" s="576"/>
      <c r="CQ16" s="576"/>
      <c r="CR16" s="576"/>
      <c r="CS16" s="577"/>
      <c r="CT16" s="463"/>
      <c r="CU16" s="464"/>
      <c r="CV16" s="464"/>
      <c r="CW16" s="464"/>
      <c r="CX16" s="464"/>
      <c r="CY16" s="464"/>
      <c r="CZ16" s="464"/>
      <c r="DA16" s="465"/>
      <c r="DB16" s="463"/>
      <c r="DC16" s="464"/>
      <c r="DD16" s="464"/>
      <c r="DE16" s="464"/>
      <c r="DF16" s="464"/>
      <c r="DG16" s="464"/>
      <c r="DH16" s="464"/>
      <c r="DI16" s="465"/>
      <c r="DJ16" s="182"/>
      <c r="DK16" s="182"/>
      <c r="DL16" s="182"/>
      <c r="DM16" s="182"/>
      <c r="DN16" s="182"/>
      <c r="DO16" s="182"/>
    </row>
    <row r="17" spans="1:119" ht="18.75" customHeight="1" thickBot="1">
      <c r="A17" s="183"/>
      <c r="B17" s="532"/>
      <c r="C17" s="533"/>
      <c r="D17" s="533"/>
      <c r="E17" s="533"/>
      <c r="F17" s="533"/>
      <c r="G17" s="533"/>
      <c r="H17" s="533"/>
      <c r="I17" s="533"/>
      <c r="J17" s="533"/>
      <c r="K17" s="534"/>
      <c r="L17" s="198"/>
      <c r="M17" s="573" t="s">
        <v>152</v>
      </c>
      <c r="N17" s="574"/>
      <c r="O17" s="574"/>
      <c r="P17" s="574"/>
      <c r="Q17" s="575"/>
      <c r="R17" s="570" t="s">
        <v>153</v>
      </c>
      <c r="S17" s="571"/>
      <c r="T17" s="571"/>
      <c r="U17" s="571"/>
      <c r="V17" s="572"/>
      <c r="W17" s="482" t="s">
        <v>154</v>
      </c>
      <c r="X17" s="483"/>
      <c r="Y17" s="483"/>
      <c r="Z17" s="483"/>
      <c r="AA17" s="483"/>
      <c r="AB17" s="473"/>
      <c r="AC17" s="517">
        <v>25140</v>
      </c>
      <c r="AD17" s="518"/>
      <c r="AE17" s="518"/>
      <c r="AF17" s="518"/>
      <c r="AG17" s="560"/>
      <c r="AH17" s="517">
        <v>24390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9103116</v>
      </c>
      <c r="BO17" s="467"/>
      <c r="BP17" s="467"/>
      <c r="BQ17" s="467"/>
      <c r="BR17" s="467"/>
      <c r="BS17" s="467"/>
      <c r="BT17" s="467"/>
      <c r="BU17" s="468"/>
      <c r="BV17" s="466">
        <v>8975446</v>
      </c>
      <c r="BW17" s="467"/>
      <c r="BX17" s="467"/>
      <c r="BY17" s="467"/>
      <c r="BZ17" s="467"/>
      <c r="CA17" s="467"/>
      <c r="CB17" s="467"/>
      <c r="CC17" s="468"/>
      <c r="CD17" s="197"/>
      <c r="CE17" s="576"/>
      <c r="CF17" s="576"/>
      <c r="CG17" s="576"/>
      <c r="CH17" s="576"/>
      <c r="CI17" s="576"/>
      <c r="CJ17" s="576"/>
      <c r="CK17" s="576"/>
      <c r="CL17" s="576"/>
      <c r="CM17" s="576"/>
      <c r="CN17" s="576"/>
      <c r="CO17" s="576"/>
      <c r="CP17" s="576"/>
      <c r="CQ17" s="576"/>
      <c r="CR17" s="576"/>
      <c r="CS17" s="577"/>
      <c r="CT17" s="463"/>
      <c r="CU17" s="464"/>
      <c r="CV17" s="464"/>
      <c r="CW17" s="464"/>
      <c r="CX17" s="464"/>
      <c r="CY17" s="464"/>
      <c r="CZ17" s="464"/>
      <c r="DA17" s="465"/>
      <c r="DB17" s="463"/>
      <c r="DC17" s="464"/>
      <c r="DD17" s="464"/>
      <c r="DE17" s="464"/>
      <c r="DF17" s="464"/>
      <c r="DG17" s="464"/>
      <c r="DH17" s="464"/>
      <c r="DI17" s="465"/>
      <c r="DJ17" s="182"/>
      <c r="DK17" s="182"/>
      <c r="DL17" s="182"/>
      <c r="DM17" s="182"/>
      <c r="DN17" s="182"/>
      <c r="DO17" s="182"/>
    </row>
    <row r="18" spans="1:119" ht="18.75" customHeight="1" thickBot="1">
      <c r="A18" s="183"/>
      <c r="B18" s="580" t="s">
        <v>156</v>
      </c>
      <c r="C18" s="509"/>
      <c r="D18" s="509"/>
      <c r="E18" s="581"/>
      <c r="F18" s="581"/>
      <c r="G18" s="581"/>
      <c r="H18" s="581"/>
      <c r="I18" s="581"/>
      <c r="J18" s="581"/>
      <c r="K18" s="581"/>
      <c r="L18" s="582">
        <v>231.25</v>
      </c>
      <c r="M18" s="582"/>
      <c r="N18" s="582"/>
      <c r="O18" s="582"/>
      <c r="P18" s="582"/>
      <c r="Q18" s="582"/>
      <c r="R18" s="583"/>
      <c r="S18" s="583"/>
      <c r="T18" s="583"/>
      <c r="U18" s="583"/>
      <c r="V18" s="584"/>
      <c r="W18" s="484"/>
      <c r="X18" s="485"/>
      <c r="Y18" s="485"/>
      <c r="Z18" s="485"/>
      <c r="AA18" s="485"/>
      <c r="AB18" s="476"/>
      <c r="AC18" s="585">
        <v>77.099999999999994</v>
      </c>
      <c r="AD18" s="586"/>
      <c r="AE18" s="586"/>
      <c r="AF18" s="586"/>
      <c r="AG18" s="587"/>
      <c r="AH18" s="585">
        <v>76.599999999999994</v>
      </c>
      <c r="AI18" s="586"/>
      <c r="AJ18" s="586"/>
      <c r="AK18" s="586"/>
      <c r="AL18" s="588"/>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16485105</v>
      </c>
      <c r="BO18" s="467"/>
      <c r="BP18" s="467"/>
      <c r="BQ18" s="467"/>
      <c r="BR18" s="467"/>
      <c r="BS18" s="467"/>
      <c r="BT18" s="467"/>
      <c r="BU18" s="468"/>
      <c r="BV18" s="466">
        <v>15875203</v>
      </c>
      <c r="BW18" s="467"/>
      <c r="BX18" s="467"/>
      <c r="BY18" s="467"/>
      <c r="BZ18" s="467"/>
      <c r="CA18" s="467"/>
      <c r="CB18" s="467"/>
      <c r="CC18" s="468"/>
      <c r="CD18" s="197"/>
      <c r="CE18" s="576"/>
      <c r="CF18" s="576"/>
      <c r="CG18" s="576"/>
      <c r="CH18" s="576"/>
      <c r="CI18" s="576"/>
      <c r="CJ18" s="576"/>
      <c r="CK18" s="576"/>
      <c r="CL18" s="576"/>
      <c r="CM18" s="576"/>
      <c r="CN18" s="576"/>
      <c r="CO18" s="576"/>
      <c r="CP18" s="576"/>
      <c r="CQ18" s="576"/>
      <c r="CR18" s="576"/>
      <c r="CS18" s="577"/>
      <c r="CT18" s="463"/>
      <c r="CU18" s="464"/>
      <c r="CV18" s="464"/>
      <c r="CW18" s="464"/>
      <c r="CX18" s="464"/>
      <c r="CY18" s="464"/>
      <c r="CZ18" s="464"/>
      <c r="DA18" s="465"/>
      <c r="DB18" s="463"/>
      <c r="DC18" s="464"/>
      <c r="DD18" s="464"/>
      <c r="DE18" s="464"/>
      <c r="DF18" s="464"/>
      <c r="DG18" s="464"/>
      <c r="DH18" s="464"/>
      <c r="DI18" s="465"/>
      <c r="DJ18" s="182"/>
      <c r="DK18" s="182"/>
      <c r="DL18" s="182"/>
      <c r="DM18" s="182"/>
      <c r="DN18" s="182"/>
      <c r="DO18" s="182"/>
    </row>
    <row r="19" spans="1:119" ht="18.75" customHeight="1" thickBot="1">
      <c r="A19" s="183"/>
      <c r="B19" s="580" t="s">
        <v>158</v>
      </c>
      <c r="C19" s="509"/>
      <c r="D19" s="509"/>
      <c r="E19" s="581"/>
      <c r="F19" s="581"/>
      <c r="G19" s="581"/>
      <c r="H19" s="581"/>
      <c r="I19" s="581"/>
      <c r="J19" s="581"/>
      <c r="K19" s="581"/>
      <c r="L19" s="589">
        <v>325</v>
      </c>
      <c r="M19" s="589"/>
      <c r="N19" s="589"/>
      <c r="O19" s="589"/>
      <c r="P19" s="589"/>
      <c r="Q19" s="589"/>
      <c r="R19" s="590"/>
      <c r="S19" s="590"/>
      <c r="T19" s="590"/>
      <c r="U19" s="590"/>
      <c r="V19" s="591"/>
      <c r="W19" s="423"/>
      <c r="X19" s="424"/>
      <c r="Y19" s="424"/>
      <c r="Z19" s="424"/>
      <c r="AA19" s="424"/>
      <c r="AB19" s="424"/>
      <c r="AC19" s="598"/>
      <c r="AD19" s="598"/>
      <c r="AE19" s="598"/>
      <c r="AF19" s="598"/>
      <c r="AG19" s="598"/>
      <c r="AH19" s="598"/>
      <c r="AI19" s="598"/>
      <c r="AJ19" s="598"/>
      <c r="AK19" s="598"/>
      <c r="AL19" s="599"/>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19994477</v>
      </c>
      <c r="BO19" s="467"/>
      <c r="BP19" s="467"/>
      <c r="BQ19" s="467"/>
      <c r="BR19" s="467"/>
      <c r="BS19" s="467"/>
      <c r="BT19" s="467"/>
      <c r="BU19" s="468"/>
      <c r="BV19" s="466">
        <v>19849095</v>
      </c>
      <c r="BW19" s="467"/>
      <c r="BX19" s="467"/>
      <c r="BY19" s="467"/>
      <c r="BZ19" s="467"/>
      <c r="CA19" s="467"/>
      <c r="CB19" s="467"/>
      <c r="CC19" s="468"/>
      <c r="CD19" s="197"/>
      <c r="CE19" s="576"/>
      <c r="CF19" s="576"/>
      <c r="CG19" s="576"/>
      <c r="CH19" s="576"/>
      <c r="CI19" s="576"/>
      <c r="CJ19" s="576"/>
      <c r="CK19" s="576"/>
      <c r="CL19" s="576"/>
      <c r="CM19" s="576"/>
      <c r="CN19" s="576"/>
      <c r="CO19" s="576"/>
      <c r="CP19" s="576"/>
      <c r="CQ19" s="576"/>
      <c r="CR19" s="576"/>
      <c r="CS19" s="577"/>
      <c r="CT19" s="463"/>
      <c r="CU19" s="464"/>
      <c r="CV19" s="464"/>
      <c r="CW19" s="464"/>
      <c r="CX19" s="464"/>
      <c r="CY19" s="464"/>
      <c r="CZ19" s="464"/>
      <c r="DA19" s="465"/>
      <c r="DB19" s="463"/>
      <c r="DC19" s="464"/>
      <c r="DD19" s="464"/>
      <c r="DE19" s="464"/>
      <c r="DF19" s="464"/>
      <c r="DG19" s="464"/>
      <c r="DH19" s="464"/>
      <c r="DI19" s="465"/>
      <c r="DJ19" s="182"/>
      <c r="DK19" s="182"/>
      <c r="DL19" s="182"/>
      <c r="DM19" s="182"/>
      <c r="DN19" s="182"/>
      <c r="DO19" s="182"/>
    </row>
    <row r="20" spans="1:119" ht="18.75" customHeight="1" thickBot="1">
      <c r="A20" s="183"/>
      <c r="B20" s="580" t="s">
        <v>160</v>
      </c>
      <c r="C20" s="509"/>
      <c r="D20" s="509"/>
      <c r="E20" s="581"/>
      <c r="F20" s="581"/>
      <c r="G20" s="581"/>
      <c r="H20" s="581"/>
      <c r="I20" s="581"/>
      <c r="J20" s="581"/>
      <c r="K20" s="581"/>
      <c r="L20" s="589">
        <v>31435</v>
      </c>
      <c r="M20" s="589"/>
      <c r="N20" s="589"/>
      <c r="O20" s="589"/>
      <c r="P20" s="589"/>
      <c r="Q20" s="589"/>
      <c r="R20" s="590"/>
      <c r="S20" s="590"/>
      <c r="T20" s="590"/>
      <c r="U20" s="590"/>
      <c r="V20" s="591"/>
      <c r="W20" s="484"/>
      <c r="X20" s="485"/>
      <c r="Y20" s="485"/>
      <c r="Z20" s="485"/>
      <c r="AA20" s="485"/>
      <c r="AB20" s="485"/>
      <c r="AC20" s="592"/>
      <c r="AD20" s="592"/>
      <c r="AE20" s="592"/>
      <c r="AF20" s="592"/>
      <c r="AG20" s="592"/>
      <c r="AH20" s="592"/>
      <c r="AI20" s="592"/>
      <c r="AJ20" s="592"/>
      <c r="AK20" s="592"/>
      <c r="AL20" s="593"/>
      <c r="AM20" s="594"/>
      <c r="AN20" s="521"/>
      <c r="AO20" s="521"/>
      <c r="AP20" s="521"/>
      <c r="AQ20" s="521"/>
      <c r="AR20" s="521"/>
      <c r="AS20" s="521"/>
      <c r="AT20" s="522"/>
      <c r="AU20" s="595"/>
      <c r="AV20" s="596"/>
      <c r="AW20" s="596"/>
      <c r="AX20" s="597"/>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197"/>
      <c r="CE20" s="576"/>
      <c r="CF20" s="576"/>
      <c r="CG20" s="576"/>
      <c r="CH20" s="576"/>
      <c r="CI20" s="576"/>
      <c r="CJ20" s="576"/>
      <c r="CK20" s="576"/>
      <c r="CL20" s="576"/>
      <c r="CM20" s="576"/>
      <c r="CN20" s="576"/>
      <c r="CO20" s="576"/>
      <c r="CP20" s="576"/>
      <c r="CQ20" s="576"/>
      <c r="CR20" s="576"/>
      <c r="CS20" s="577"/>
      <c r="CT20" s="463"/>
      <c r="CU20" s="464"/>
      <c r="CV20" s="464"/>
      <c r="CW20" s="464"/>
      <c r="CX20" s="464"/>
      <c r="CY20" s="464"/>
      <c r="CZ20" s="464"/>
      <c r="DA20" s="465"/>
      <c r="DB20" s="463"/>
      <c r="DC20" s="464"/>
      <c r="DD20" s="464"/>
      <c r="DE20" s="464"/>
      <c r="DF20" s="464"/>
      <c r="DG20" s="464"/>
      <c r="DH20" s="464"/>
      <c r="DI20" s="465"/>
      <c r="DJ20" s="182"/>
      <c r="DK20" s="182"/>
      <c r="DL20" s="182"/>
      <c r="DM20" s="182"/>
      <c r="DN20" s="182"/>
      <c r="DO20" s="182"/>
    </row>
    <row r="21" spans="1:119" ht="18.75" customHeight="1">
      <c r="A21" s="183"/>
      <c r="B21" s="600" t="s">
        <v>161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197"/>
      <c r="CE21" s="576"/>
      <c r="CF21" s="576"/>
      <c r="CG21" s="576"/>
      <c r="CH21" s="576"/>
      <c r="CI21" s="576"/>
      <c r="CJ21" s="576"/>
      <c r="CK21" s="576"/>
      <c r="CL21" s="576"/>
      <c r="CM21" s="576"/>
      <c r="CN21" s="576"/>
      <c r="CO21" s="576"/>
      <c r="CP21" s="576"/>
      <c r="CQ21" s="576"/>
      <c r="CR21" s="576"/>
      <c r="CS21" s="577"/>
      <c r="CT21" s="463"/>
      <c r="CU21" s="464"/>
      <c r="CV21" s="464"/>
      <c r="CW21" s="464"/>
      <c r="CX21" s="464"/>
      <c r="CY21" s="464"/>
      <c r="CZ21" s="464"/>
      <c r="DA21" s="465"/>
      <c r="DB21" s="463"/>
      <c r="DC21" s="464"/>
      <c r="DD21" s="464"/>
      <c r="DE21" s="464"/>
      <c r="DF21" s="464"/>
      <c r="DG21" s="464"/>
      <c r="DH21" s="464"/>
      <c r="DI21" s="465"/>
      <c r="DJ21" s="182"/>
      <c r="DK21" s="182"/>
      <c r="DL21" s="182"/>
      <c r="DM21" s="182"/>
      <c r="DN21" s="182"/>
      <c r="DO21" s="182"/>
    </row>
    <row r="22" spans="1:119" ht="18.75" customHeight="1" thickBot="1">
      <c r="A22" s="183"/>
      <c r="B22" s="603" t="s">
        <v>162</v>
      </c>
      <c r="C22" s="604"/>
      <c r="D22" s="605"/>
      <c r="E22" s="478" t="s">
        <v>1</v>
      </c>
      <c r="F22" s="483"/>
      <c r="G22" s="483"/>
      <c r="H22" s="483"/>
      <c r="I22" s="483"/>
      <c r="J22" s="483"/>
      <c r="K22" s="473"/>
      <c r="L22" s="478" t="s">
        <v>163</v>
      </c>
      <c r="M22" s="483"/>
      <c r="N22" s="483"/>
      <c r="O22" s="483"/>
      <c r="P22" s="473"/>
      <c r="Q22" s="612" t="s">
        <v>164</v>
      </c>
      <c r="R22" s="613"/>
      <c r="S22" s="613"/>
      <c r="T22" s="613"/>
      <c r="U22" s="613"/>
      <c r="V22" s="614"/>
      <c r="W22" s="618" t="s">
        <v>165</v>
      </c>
      <c r="X22" s="604"/>
      <c r="Y22" s="605"/>
      <c r="Z22" s="478" t="s">
        <v>1</v>
      </c>
      <c r="AA22" s="483"/>
      <c r="AB22" s="483"/>
      <c r="AC22" s="483"/>
      <c r="AD22" s="483"/>
      <c r="AE22" s="483"/>
      <c r="AF22" s="483"/>
      <c r="AG22" s="473"/>
      <c r="AH22" s="631" t="s">
        <v>166</v>
      </c>
      <c r="AI22" s="483"/>
      <c r="AJ22" s="483"/>
      <c r="AK22" s="483"/>
      <c r="AL22" s="473"/>
      <c r="AM22" s="631" t="s">
        <v>167</v>
      </c>
      <c r="AN22" s="632"/>
      <c r="AO22" s="632"/>
      <c r="AP22" s="632"/>
      <c r="AQ22" s="632"/>
      <c r="AR22" s="633"/>
      <c r="AS22" s="612" t="s">
        <v>164</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197"/>
      <c r="CE22" s="576"/>
      <c r="CF22" s="576"/>
      <c r="CG22" s="576"/>
      <c r="CH22" s="576"/>
      <c r="CI22" s="576"/>
      <c r="CJ22" s="576"/>
      <c r="CK22" s="576"/>
      <c r="CL22" s="576"/>
      <c r="CM22" s="576"/>
      <c r="CN22" s="576"/>
      <c r="CO22" s="576"/>
      <c r="CP22" s="576"/>
      <c r="CQ22" s="576"/>
      <c r="CR22" s="576"/>
      <c r="CS22" s="577"/>
      <c r="CT22" s="463"/>
      <c r="CU22" s="464"/>
      <c r="CV22" s="464"/>
      <c r="CW22" s="464"/>
      <c r="CX22" s="464"/>
      <c r="CY22" s="464"/>
      <c r="CZ22" s="464"/>
      <c r="DA22" s="465"/>
      <c r="DB22" s="463"/>
      <c r="DC22" s="464"/>
      <c r="DD22" s="464"/>
      <c r="DE22" s="464"/>
      <c r="DF22" s="464"/>
      <c r="DG22" s="464"/>
      <c r="DH22" s="464"/>
      <c r="DI22" s="465"/>
      <c r="DJ22" s="182"/>
      <c r="DK22" s="182"/>
      <c r="DL22" s="182"/>
      <c r="DM22" s="182"/>
      <c r="DN22" s="182"/>
      <c r="DO22" s="182"/>
    </row>
    <row r="23" spans="1:119" ht="18.75" customHeight="1">
      <c r="A23" s="183"/>
      <c r="B23" s="606"/>
      <c r="C23" s="607"/>
      <c r="D23" s="608"/>
      <c r="E23" s="452"/>
      <c r="F23" s="457"/>
      <c r="G23" s="457"/>
      <c r="H23" s="457"/>
      <c r="I23" s="457"/>
      <c r="J23" s="457"/>
      <c r="K23" s="446"/>
      <c r="L23" s="452"/>
      <c r="M23" s="457"/>
      <c r="N23" s="457"/>
      <c r="O23" s="457"/>
      <c r="P23" s="446"/>
      <c r="Q23" s="615"/>
      <c r="R23" s="616"/>
      <c r="S23" s="616"/>
      <c r="T23" s="616"/>
      <c r="U23" s="616"/>
      <c r="V23" s="617"/>
      <c r="W23" s="619"/>
      <c r="X23" s="607"/>
      <c r="Y23" s="608"/>
      <c r="Z23" s="452"/>
      <c r="AA23" s="457"/>
      <c r="AB23" s="457"/>
      <c r="AC23" s="457"/>
      <c r="AD23" s="457"/>
      <c r="AE23" s="457"/>
      <c r="AF23" s="457"/>
      <c r="AG23" s="446"/>
      <c r="AH23" s="452"/>
      <c r="AI23" s="457"/>
      <c r="AJ23" s="457"/>
      <c r="AK23" s="457"/>
      <c r="AL23" s="446"/>
      <c r="AM23" s="634"/>
      <c r="AN23" s="635"/>
      <c r="AO23" s="635"/>
      <c r="AP23" s="635"/>
      <c r="AQ23" s="635"/>
      <c r="AR23" s="636"/>
      <c r="AS23" s="615"/>
      <c r="AT23" s="616"/>
      <c r="AU23" s="616"/>
      <c r="AV23" s="616"/>
      <c r="AW23" s="616"/>
      <c r="AX23" s="638"/>
      <c r="AY23" s="426" t="s">
        <v>168</v>
      </c>
      <c r="AZ23" s="427"/>
      <c r="BA23" s="427"/>
      <c r="BB23" s="427"/>
      <c r="BC23" s="427"/>
      <c r="BD23" s="427"/>
      <c r="BE23" s="427"/>
      <c r="BF23" s="427"/>
      <c r="BG23" s="427"/>
      <c r="BH23" s="427"/>
      <c r="BI23" s="427"/>
      <c r="BJ23" s="427"/>
      <c r="BK23" s="427"/>
      <c r="BL23" s="427"/>
      <c r="BM23" s="428"/>
      <c r="BN23" s="466">
        <v>31588304</v>
      </c>
      <c r="BO23" s="467"/>
      <c r="BP23" s="467"/>
      <c r="BQ23" s="467"/>
      <c r="BR23" s="467"/>
      <c r="BS23" s="467"/>
      <c r="BT23" s="467"/>
      <c r="BU23" s="468"/>
      <c r="BV23" s="466">
        <v>31238730</v>
      </c>
      <c r="BW23" s="467"/>
      <c r="BX23" s="467"/>
      <c r="BY23" s="467"/>
      <c r="BZ23" s="467"/>
      <c r="CA23" s="467"/>
      <c r="CB23" s="467"/>
      <c r="CC23" s="468"/>
      <c r="CD23" s="197"/>
      <c r="CE23" s="576"/>
      <c r="CF23" s="576"/>
      <c r="CG23" s="576"/>
      <c r="CH23" s="576"/>
      <c r="CI23" s="576"/>
      <c r="CJ23" s="576"/>
      <c r="CK23" s="576"/>
      <c r="CL23" s="576"/>
      <c r="CM23" s="576"/>
      <c r="CN23" s="576"/>
      <c r="CO23" s="576"/>
      <c r="CP23" s="576"/>
      <c r="CQ23" s="576"/>
      <c r="CR23" s="576"/>
      <c r="CS23" s="577"/>
      <c r="CT23" s="463"/>
      <c r="CU23" s="464"/>
      <c r="CV23" s="464"/>
      <c r="CW23" s="464"/>
      <c r="CX23" s="464"/>
      <c r="CY23" s="464"/>
      <c r="CZ23" s="464"/>
      <c r="DA23" s="465"/>
      <c r="DB23" s="463"/>
      <c r="DC23" s="464"/>
      <c r="DD23" s="464"/>
      <c r="DE23" s="464"/>
      <c r="DF23" s="464"/>
      <c r="DG23" s="464"/>
      <c r="DH23" s="464"/>
      <c r="DI23" s="465"/>
      <c r="DJ23" s="182"/>
      <c r="DK23" s="182"/>
      <c r="DL23" s="182"/>
      <c r="DM23" s="182"/>
      <c r="DN23" s="182"/>
      <c r="DO23" s="182"/>
    </row>
    <row r="24" spans="1:119" ht="18.75" customHeight="1" thickBot="1">
      <c r="A24" s="183"/>
      <c r="B24" s="606"/>
      <c r="C24" s="607"/>
      <c r="D24" s="608"/>
      <c r="E24" s="516" t="s">
        <v>169</v>
      </c>
      <c r="F24" s="496"/>
      <c r="G24" s="496"/>
      <c r="H24" s="496"/>
      <c r="I24" s="496"/>
      <c r="J24" s="496"/>
      <c r="K24" s="497"/>
      <c r="L24" s="517">
        <v>1</v>
      </c>
      <c r="M24" s="518"/>
      <c r="N24" s="518"/>
      <c r="O24" s="518"/>
      <c r="P24" s="560"/>
      <c r="Q24" s="517">
        <v>8680</v>
      </c>
      <c r="R24" s="518"/>
      <c r="S24" s="518"/>
      <c r="T24" s="518"/>
      <c r="U24" s="518"/>
      <c r="V24" s="560"/>
      <c r="W24" s="619"/>
      <c r="X24" s="607"/>
      <c r="Y24" s="608"/>
      <c r="Z24" s="516" t="s">
        <v>170</v>
      </c>
      <c r="AA24" s="496"/>
      <c r="AB24" s="496"/>
      <c r="AC24" s="496"/>
      <c r="AD24" s="496"/>
      <c r="AE24" s="496"/>
      <c r="AF24" s="496"/>
      <c r="AG24" s="497"/>
      <c r="AH24" s="517">
        <v>518</v>
      </c>
      <c r="AI24" s="518"/>
      <c r="AJ24" s="518"/>
      <c r="AK24" s="518"/>
      <c r="AL24" s="560"/>
      <c r="AM24" s="517">
        <v>1599584</v>
      </c>
      <c r="AN24" s="518"/>
      <c r="AO24" s="518"/>
      <c r="AP24" s="518"/>
      <c r="AQ24" s="518"/>
      <c r="AR24" s="560"/>
      <c r="AS24" s="517">
        <v>3088</v>
      </c>
      <c r="AT24" s="518"/>
      <c r="AU24" s="518"/>
      <c r="AV24" s="518"/>
      <c r="AW24" s="518"/>
      <c r="AX24" s="519"/>
      <c r="AY24" s="639" t="s">
        <v>171</v>
      </c>
      <c r="AZ24" s="640"/>
      <c r="BA24" s="640"/>
      <c r="BB24" s="640"/>
      <c r="BC24" s="640"/>
      <c r="BD24" s="640"/>
      <c r="BE24" s="640"/>
      <c r="BF24" s="640"/>
      <c r="BG24" s="640"/>
      <c r="BH24" s="640"/>
      <c r="BI24" s="640"/>
      <c r="BJ24" s="640"/>
      <c r="BK24" s="640"/>
      <c r="BL24" s="640"/>
      <c r="BM24" s="641"/>
      <c r="BN24" s="466">
        <v>26268429</v>
      </c>
      <c r="BO24" s="467"/>
      <c r="BP24" s="467"/>
      <c r="BQ24" s="467"/>
      <c r="BR24" s="467"/>
      <c r="BS24" s="467"/>
      <c r="BT24" s="467"/>
      <c r="BU24" s="468"/>
      <c r="BV24" s="466">
        <v>26275084</v>
      </c>
      <c r="BW24" s="467"/>
      <c r="BX24" s="467"/>
      <c r="BY24" s="467"/>
      <c r="BZ24" s="467"/>
      <c r="CA24" s="467"/>
      <c r="CB24" s="467"/>
      <c r="CC24" s="468"/>
      <c r="CD24" s="197"/>
      <c r="CE24" s="576"/>
      <c r="CF24" s="576"/>
      <c r="CG24" s="576"/>
      <c r="CH24" s="576"/>
      <c r="CI24" s="576"/>
      <c r="CJ24" s="576"/>
      <c r="CK24" s="576"/>
      <c r="CL24" s="576"/>
      <c r="CM24" s="576"/>
      <c r="CN24" s="576"/>
      <c r="CO24" s="576"/>
      <c r="CP24" s="576"/>
      <c r="CQ24" s="576"/>
      <c r="CR24" s="576"/>
      <c r="CS24" s="577"/>
      <c r="CT24" s="463"/>
      <c r="CU24" s="464"/>
      <c r="CV24" s="464"/>
      <c r="CW24" s="464"/>
      <c r="CX24" s="464"/>
      <c r="CY24" s="464"/>
      <c r="CZ24" s="464"/>
      <c r="DA24" s="465"/>
      <c r="DB24" s="463"/>
      <c r="DC24" s="464"/>
      <c r="DD24" s="464"/>
      <c r="DE24" s="464"/>
      <c r="DF24" s="464"/>
      <c r="DG24" s="464"/>
      <c r="DH24" s="464"/>
      <c r="DI24" s="465"/>
      <c r="DJ24" s="182"/>
      <c r="DK24" s="182"/>
      <c r="DL24" s="182"/>
      <c r="DM24" s="182"/>
      <c r="DN24" s="182"/>
      <c r="DO24" s="182"/>
    </row>
    <row r="25" spans="1:119" s="182" customFormat="1" ht="18.75" customHeight="1">
      <c r="A25" s="183"/>
      <c r="B25" s="606"/>
      <c r="C25" s="607"/>
      <c r="D25" s="608"/>
      <c r="E25" s="516" t="s">
        <v>172</v>
      </c>
      <c r="F25" s="496"/>
      <c r="G25" s="496"/>
      <c r="H25" s="496"/>
      <c r="I25" s="496"/>
      <c r="J25" s="496"/>
      <c r="K25" s="497"/>
      <c r="L25" s="517">
        <v>2</v>
      </c>
      <c r="M25" s="518"/>
      <c r="N25" s="518"/>
      <c r="O25" s="518"/>
      <c r="P25" s="560"/>
      <c r="Q25" s="517">
        <v>6860</v>
      </c>
      <c r="R25" s="518"/>
      <c r="S25" s="518"/>
      <c r="T25" s="518"/>
      <c r="U25" s="518"/>
      <c r="V25" s="560"/>
      <c r="W25" s="619"/>
      <c r="X25" s="607"/>
      <c r="Y25" s="608"/>
      <c r="Z25" s="516" t="s">
        <v>173</v>
      </c>
      <c r="AA25" s="496"/>
      <c r="AB25" s="496"/>
      <c r="AC25" s="496"/>
      <c r="AD25" s="496"/>
      <c r="AE25" s="496"/>
      <c r="AF25" s="496"/>
      <c r="AG25" s="497"/>
      <c r="AH25" s="517">
        <v>97</v>
      </c>
      <c r="AI25" s="518"/>
      <c r="AJ25" s="518"/>
      <c r="AK25" s="518"/>
      <c r="AL25" s="560"/>
      <c r="AM25" s="517">
        <v>266653</v>
      </c>
      <c r="AN25" s="518"/>
      <c r="AO25" s="518"/>
      <c r="AP25" s="518"/>
      <c r="AQ25" s="518"/>
      <c r="AR25" s="560"/>
      <c r="AS25" s="517">
        <v>2749</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5072222</v>
      </c>
      <c r="BO25" s="430"/>
      <c r="BP25" s="430"/>
      <c r="BQ25" s="430"/>
      <c r="BR25" s="430"/>
      <c r="BS25" s="430"/>
      <c r="BT25" s="430"/>
      <c r="BU25" s="431"/>
      <c r="BV25" s="429">
        <v>6072481</v>
      </c>
      <c r="BW25" s="430"/>
      <c r="BX25" s="430"/>
      <c r="BY25" s="430"/>
      <c r="BZ25" s="430"/>
      <c r="CA25" s="430"/>
      <c r="CB25" s="430"/>
      <c r="CC25" s="431"/>
      <c r="CD25" s="197"/>
      <c r="CE25" s="576"/>
      <c r="CF25" s="576"/>
      <c r="CG25" s="576"/>
      <c r="CH25" s="576"/>
      <c r="CI25" s="576"/>
      <c r="CJ25" s="576"/>
      <c r="CK25" s="576"/>
      <c r="CL25" s="576"/>
      <c r="CM25" s="576"/>
      <c r="CN25" s="576"/>
      <c r="CO25" s="576"/>
      <c r="CP25" s="576"/>
      <c r="CQ25" s="576"/>
      <c r="CR25" s="576"/>
      <c r="CS25" s="577"/>
      <c r="CT25" s="463"/>
      <c r="CU25" s="464"/>
      <c r="CV25" s="464"/>
      <c r="CW25" s="464"/>
      <c r="CX25" s="464"/>
      <c r="CY25" s="464"/>
      <c r="CZ25" s="464"/>
      <c r="DA25" s="465"/>
      <c r="DB25" s="463"/>
      <c r="DC25" s="464"/>
      <c r="DD25" s="464"/>
      <c r="DE25" s="464"/>
      <c r="DF25" s="464"/>
      <c r="DG25" s="464"/>
      <c r="DH25" s="464"/>
      <c r="DI25" s="465"/>
    </row>
    <row r="26" spans="1:119" s="182" customFormat="1" ht="18.75" customHeight="1">
      <c r="A26" s="183"/>
      <c r="B26" s="606"/>
      <c r="C26" s="607"/>
      <c r="D26" s="608"/>
      <c r="E26" s="516" t="s">
        <v>175</v>
      </c>
      <c r="F26" s="496"/>
      <c r="G26" s="496"/>
      <c r="H26" s="496"/>
      <c r="I26" s="496"/>
      <c r="J26" s="496"/>
      <c r="K26" s="497"/>
      <c r="L26" s="517">
        <v>1</v>
      </c>
      <c r="M26" s="518"/>
      <c r="N26" s="518"/>
      <c r="O26" s="518"/>
      <c r="P26" s="560"/>
      <c r="Q26" s="517">
        <v>6470</v>
      </c>
      <c r="R26" s="518"/>
      <c r="S26" s="518"/>
      <c r="T26" s="518"/>
      <c r="U26" s="518"/>
      <c r="V26" s="560"/>
      <c r="W26" s="619"/>
      <c r="X26" s="607"/>
      <c r="Y26" s="608"/>
      <c r="Z26" s="516" t="s">
        <v>176</v>
      </c>
      <c r="AA26" s="629"/>
      <c r="AB26" s="629"/>
      <c r="AC26" s="629"/>
      <c r="AD26" s="629"/>
      <c r="AE26" s="629"/>
      <c r="AF26" s="629"/>
      <c r="AG26" s="630"/>
      <c r="AH26" s="517">
        <v>6</v>
      </c>
      <c r="AI26" s="518"/>
      <c r="AJ26" s="518"/>
      <c r="AK26" s="518"/>
      <c r="AL26" s="560"/>
      <c r="AM26" s="517">
        <v>21042</v>
      </c>
      <c r="AN26" s="518"/>
      <c r="AO26" s="518"/>
      <c r="AP26" s="518"/>
      <c r="AQ26" s="518"/>
      <c r="AR26" s="560"/>
      <c r="AS26" s="517">
        <v>3507</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179</v>
      </c>
      <c r="BW26" s="467"/>
      <c r="BX26" s="467"/>
      <c r="BY26" s="467"/>
      <c r="BZ26" s="467"/>
      <c r="CA26" s="467"/>
      <c r="CB26" s="467"/>
      <c r="CC26" s="468"/>
      <c r="CD26" s="197"/>
      <c r="CE26" s="576"/>
      <c r="CF26" s="576"/>
      <c r="CG26" s="576"/>
      <c r="CH26" s="576"/>
      <c r="CI26" s="576"/>
      <c r="CJ26" s="576"/>
      <c r="CK26" s="576"/>
      <c r="CL26" s="576"/>
      <c r="CM26" s="576"/>
      <c r="CN26" s="576"/>
      <c r="CO26" s="576"/>
      <c r="CP26" s="576"/>
      <c r="CQ26" s="576"/>
      <c r="CR26" s="576"/>
      <c r="CS26" s="577"/>
      <c r="CT26" s="463"/>
      <c r="CU26" s="464"/>
      <c r="CV26" s="464"/>
      <c r="CW26" s="464"/>
      <c r="CX26" s="464"/>
      <c r="CY26" s="464"/>
      <c r="CZ26" s="464"/>
      <c r="DA26" s="465"/>
      <c r="DB26" s="463"/>
      <c r="DC26" s="464"/>
      <c r="DD26" s="464"/>
      <c r="DE26" s="464"/>
      <c r="DF26" s="464"/>
      <c r="DG26" s="464"/>
      <c r="DH26" s="464"/>
      <c r="DI26" s="465"/>
    </row>
    <row r="27" spans="1:119" ht="18.75" customHeight="1" thickBot="1">
      <c r="A27" s="183"/>
      <c r="B27" s="606"/>
      <c r="C27" s="607"/>
      <c r="D27" s="608"/>
      <c r="E27" s="516" t="s">
        <v>180</v>
      </c>
      <c r="F27" s="496"/>
      <c r="G27" s="496"/>
      <c r="H27" s="496"/>
      <c r="I27" s="496"/>
      <c r="J27" s="496"/>
      <c r="K27" s="497"/>
      <c r="L27" s="517">
        <v>1</v>
      </c>
      <c r="M27" s="518"/>
      <c r="N27" s="518"/>
      <c r="O27" s="518"/>
      <c r="P27" s="560"/>
      <c r="Q27" s="517">
        <v>4090</v>
      </c>
      <c r="R27" s="518"/>
      <c r="S27" s="518"/>
      <c r="T27" s="518"/>
      <c r="U27" s="518"/>
      <c r="V27" s="560"/>
      <c r="W27" s="619"/>
      <c r="X27" s="607"/>
      <c r="Y27" s="608"/>
      <c r="Z27" s="516" t="s">
        <v>181</v>
      </c>
      <c r="AA27" s="496"/>
      <c r="AB27" s="496"/>
      <c r="AC27" s="496"/>
      <c r="AD27" s="496"/>
      <c r="AE27" s="496"/>
      <c r="AF27" s="496"/>
      <c r="AG27" s="497"/>
      <c r="AH27" s="517">
        <v>21</v>
      </c>
      <c r="AI27" s="518"/>
      <c r="AJ27" s="518"/>
      <c r="AK27" s="518"/>
      <c r="AL27" s="560"/>
      <c r="AM27" s="517">
        <v>73951</v>
      </c>
      <c r="AN27" s="518"/>
      <c r="AO27" s="518"/>
      <c r="AP27" s="518"/>
      <c r="AQ27" s="518"/>
      <c r="AR27" s="560"/>
      <c r="AS27" s="517">
        <v>3521</v>
      </c>
      <c r="AT27" s="518"/>
      <c r="AU27" s="518"/>
      <c r="AV27" s="518"/>
      <c r="AW27" s="518"/>
      <c r="AX27" s="519"/>
      <c r="AY27" s="561" t="s">
        <v>182</v>
      </c>
      <c r="AZ27" s="562"/>
      <c r="BA27" s="562"/>
      <c r="BB27" s="562"/>
      <c r="BC27" s="562"/>
      <c r="BD27" s="562"/>
      <c r="BE27" s="562"/>
      <c r="BF27" s="562"/>
      <c r="BG27" s="562"/>
      <c r="BH27" s="562"/>
      <c r="BI27" s="562"/>
      <c r="BJ27" s="562"/>
      <c r="BK27" s="562"/>
      <c r="BL27" s="562"/>
      <c r="BM27" s="563"/>
      <c r="BN27" s="642">
        <v>1071930</v>
      </c>
      <c r="BO27" s="643"/>
      <c r="BP27" s="643"/>
      <c r="BQ27" s="643"/>
      <c r="BR27" s="643"/>
      <c r="BS27" s="643"/>
      <c r="BT27" s="643"/>
      <c r="BU27" s="644"/>
      <c r="BV27" s="642">
        <v>1071680</v>
      </c>
      <c r="BW27" s="643"/>
      <c r="BX27" s="643"/>
      <c r="BY27" s="643"/>
      <c r="BZ27" s="643"/>
      <c r="CA27" s="643"/>
      <c r="CB27" s="643"/>
      <c r="CC27" s="644"/>
      <c r="CD27" s="199"/>
      <c r="CE27" s="576"/>
      <c r="CF27" s="576"/>
      <c r="CG27" s="576"/>
      <c r="CH27" s="576"/>
      <c r="CI27" s="576"/>
      <c r="CJ27" s="576"/>
      <c r="CK27" s="576"/>
      <c r="CL27" s="576"/>
      <c r="CM27" s="576"/>
      <c r="CN27" s="576"/>
      <c r="CO27" s="576"/>
      <c r="CP27" s="576"/>
      <c r="CQ27" s="576"/>
      <c r="CR27" s="576"/>
      <c r="CS27" s="577"/>
      <c r="CT27" s="463"/>
      <c r="CU27" s="464"/>
      <c r="CV27" s="464"/>
      <c r="CW27" s="464"/>
      <c r="CX27" s="464"/>
      <c r="CY27" s="464"/>
      <c r="CZ27" s="464"/>
      <c r="DA27" s="465"/>
      <c r="DB27" s="463"/>
      <c r="DC27" s="464"/>
      <c r="DD27" s="464"/>
      <c r="DE27" s="464"/>
      <c r="DF27" s="464"/>
      <c r="DG27" s="464"/>
      <c r="DH27" s="464"/>
      <c r="DI27" s="465"/>
      <c r="DJ27" s="182"/>
      <c r="DK27" s="182"/>
      <c r="DL27" s="182"/>
      <c r="DM27" s="182"/>
      <c r="DN27" s="182"/>
      <c r="DO27" s="182"/>
    </row>
    <row r="28" spans="1:119" ht="18.75" customHeight="1">
      <c r="A28" s="183"/>
      <c r="B28" s="606"/>
      <c r="C28" s="607"/>
      <c r="D28" s="608"/>
      <c r="E28" s="516" t="s">
        <v>183</v>
      </c>
      <c r="F28" s="496"/>
      <c r="G28" s="496"/>
      <c r="H28" s="496"/>
      <c r="I28" s="496"/>
      <c r="J28" s="496"/>
      <c r="K28" s="497"/>
      <c r="L28" s="517">
        <v>1</v>
      </c>
      <c r="M28" s="518"/>
      <c r="N28" s="518"/>
      <c r="O28" s="518"/>
      <c r="P28" s="560"/>
      <c r="Q28" s="517">
        <v>3260</v>
      </c>
      <c r="R28" s="518"/>
      <c r="S28" s="518"/>
      <c r="T28" s="518"/>
      <c r="U28" s="518"/>
      <c r="V28" s="560"/>
      <c r="W28" s="619"/>
      <c r="X28" s="607"/>
      <c r="Y28" s="608"/>
      <c r="Z28" s="516" t="s">
        <v>184</v>
      </c>
      <c r="AA28" s="496"/>
      <c r="AB28" s="496"/>
      <c r="AC28" s="496"/>
      <c r="AD28" s="496"/>
      <c r="AE28" s="496"/>
      <c r="AF28" s="496"/>
      <c r="AG28" s="497"/>
      <c r="AH28" s="517" t="s">
        <v>179</v>
      </c>
      <c r="AI28" s="518"/>
      <c r="AJ28" s="518"/>
      <c r="AK28" s="518"/>
      <c r="AL28" s="560"/>
      <c r="AM28" s="517" t="s">
        <v>179</v>
      </c>
      <c r="AN28" s="518"/>
      <c r="AO28" s="518"/>
      <c r="AP28" s="518"/>
      <c r="AQ28" s="518"/>
      <c r="AR28" s="560"/>
      <c r="AS28" s="517" t="s">
        <v>178</v>
      </c>
      <c r="AT28" s="518"/>
      <c r="AU28" s="518"/>
      <c r="AV28" s="518"/>
      <c r="AW28" s="518"/>
      <c r="AX28" s="519"/>
      <c r="AY28" s="645" t="s">
        <v>185</v>
      </c>
      <c r="AZ28" s="646"/>
      <c r="BA28" s="646"/>
      <c r="BB28" s="647"/>
      <c r="BC28" s="426" t="s">
        <v>48</v>
      </c>
      <c r="BD28" s="427"/>
      <c r="BE28" s="427"/>
      <c r="BF28" s="427"/>
      <c r="BG28" s="427"/>
      <c r="BH28" s="427"/>
      <c r="BI28" s="427"/>
      <c r="BJ28" s="427"/>
      <c r="BK28" s="427"/>
      <c r="BL28" s="427"/>
      <c r="BM28" s="428"/>
      <c r="BN28" s="429">
        <v>1838309</v>
      </c>
      <c r="BO28" s="430"/>
      <c r="BP28" s="430"/>
      <c r="BQ28" s="430"/>
      <c r="BR28" s="430"/>
      <c r="BS28" s="430"/>
      <c r="BT28" s="430"/>
      <c r="BU28" s="431"/>
      <c r="BV28" s="429">
        <v>2577018</v>
      </c>
      <c r="BW28" s="430"/>
      <c r="BX28" s="430"/>
      <c r="BY28" s="430"/>
      <c r="BZ28" s="430"/>
      <c r="CA28" s="430"/>
      <c r="CB28" s="430"/>
      <c r="CC28" s="431"/>
      <c r="CD28" s="197"/>
      <c r="CE28" s="576"/>
      <c r="CF28" s="576"/>
      <c r="CG28" s="576"/>
      <c r="CH28" s="576"/>
      <c r="CI28" s="576"/>
      <c r="CJ28" s="576"/>
      <c r="CK28" s="576"/>
      <c r="CL28" s="576"/>
      <c r="CM28" s="576"/>
      <c r="CN28" s="576"/>
      <c r="CO28" s="576"/>
      <c r="CP28" s="576"/>
      <c r="CQ28" s="576"/>
      <c r="CR28" s="576"/>
      <c r="CS28" s="577"/>
      <c r="CT28" s="463"/>
      <c r="CU28" s="464"/>
      <c r="CV28" s="464"/>
      <c r="CW28" s="464"/>
      <c r="CX28" s="464"/>
      <c r="CY28" s="464"/>
      <c r="CZ28" s="464"/>
      <c r="DA28" s="465"/>
      <c r="DB28" s="463"/>
      <c r="DC28" s="464"/>
      <c r="DD28" s="464"/>
      <c r="DE28" s="464"/>
      <c r="DF28" s="464"/>
      <c r="DG28" s="464"/>
      <c r="DH28" s="464"/>
      <c r="DI28" s="465"/>
      <c r="DJ28" s="182"/>
      <c r="DK28" s="182"/>
      <c r="DL28" s="182"/>
      <c r="DM28" s="182"/>
      <c r="DN28" s="182"/>
      <c r="DO28" s="182"/>
    </row>
    <row r="29" spans="1:119" ht="18.75" customHeight="1">
      <c r="A29" s="183"/>
      <c r="B29" s="606"/>
      <c r="C29" s="607"/>
      <c r="D29" s="608"/>
      <c r="E29" s="516" t="s">
        <v>186</v>
      </c>
      <c r="F29" s="496"/>
      <c r="G29" s="496"/>
      <c r="H29" s="496"/>
      <c r="I29" s="496"/>
      <c r="J29" s="496"/>
      <c r="K29" s="497"/>
      <c r="L29" s="517">
        <v>22</v>
      </c>
      <c r="M29" s="518"/>
      <c r="N29" s="518"/>
      <c r="O29" s="518"/>
      <c r="P29" s="560"/>
      <c r="Q29" s="517">
        <v>3030</v>
      </c>
      <c r="R29" s="518"/>
      <c r="S29" s="518"/>
      <c r="T29" s="518"/>
      <c r="U29" s="518"/>
      <c r="V29" s="560"/>
      <c r="W29" s="620"/>
      <c r="X29" s="621"/>
      <c r="Y29" s="622"/>
      <c r="Z29" s="516" t="s">
        <v>187</v>
      </c>
      <c r="AA29" s="496"/>
      <c r="AB29" s="496"/>
      <c r="AC29" s="496"/>
      <c r="AD29" s="496"/>
      <c r="AE29" s="496"/>
      <c r="AF29" s="496"/>
      <c r="AG29" s="497"/>
      <c r="AH29" s="517">
        <v>539</v>
      </c>
      <c r="AI29" s="518"/>
      <c r="AJ29" s="518"/>
      <c r="AK29" s="518"/>
      <c r="AL29" s="560"/>
      <c r="AM29" s="517">
        <v>1673535</v>
      </c>
      <c r="AN29" s="518"/>
      <c r="AO29" s="518"/>
      <c r="AP29" s="518"/>
      <c r="AQ29" s="518"/>
      <c r="AR29" s="560"/>
      <c r="AS29" s="517">
        <v>3105</v>
      </c>
      <c r="AT29" s="518"/>
      <c r="AU29" s="518"/>
      <c r="AV29" s="518"/>
      <c r="AW29" s="518"/>
      <c r="AX29" s="519"/>
      <c r="AY29" s="648"/>
      <c r="AZ29" s="649"/>
      <c r="BA29" s="649"/>
      <c r="BB29" s="650"/>
      <c r="BC29" s="500" t="s">
        <v>188</v>
      </c>
      <c r="BD29" s="501"/>
      <c r="BE29" s="501"/>
      <c r="BF29" s="501"/>
      <c r="BG29" s="501"/>
      <c r="BH29" s="501"/>
      <c r="BI29" s="501"/>
      <c r="BJ29" s="501"/>
      <c r="BK29" s="501"/>
      <c r="BL29" s="501"/>
      <c r="BM29" s="502"/>
      <c r="BN29" s="466">
        <v>139000</v>
      </c>
      <c r="BO29" s="467"/>
      <c r="BP29" s="467"/>
      <c r="BQ29" s="467"/>
      <c r="BR29" s="467"/>
      <c r="BS29" s="467"/>
      <c r="BT29" s="467"/>
      <c r="BU29" s="468"/>
      <c r="BV29" s="466">
        <v>184400</v>
      </c>
      <c r="BW29" s="467"/>
      <c r="BX29" s="467"/>
      <c r="BY29" s="467"/>
      <c r="BZ29" s="467"/>
      <c r="CA29" s="467"/>
      <c r="CB29" s="467"/>
      <c r="CC29" s="468"/>
      <c r="CD29" s="199"/>
      <c r="CE29" s="576"/>
      <c r="CF29" s="576"/>
      <c r="CG29" s="576"/>
      <c r="CH29" s="576"/>
      <c r="CI29" s="576"/>
      <c r="CJ29" s="576"/>
      <c r="CK29" s="576"/>
      <c r="CL29" s="576"/>
      <c r="CM29" s="576"/>
      <c r="CN29" s="576"/>
      <c r="CO29" s="576"/>
      <c r="CP29" s="576"/>
      <c r="CQ29" s="576"/>
      <c r="CR29" s="576"/>
      <c r="CS29" s="577"/>
      <c r="CT29" s="463"/>
      <c r="CU29" s="464"/>
      <c r="CV29" s="464"/>
      <c r="CW29" s="464"/>
      <c r="CX29" s="464"/>
      <c r="CY29" s="464"/>
      <c r="CZ29" s="464"/>
      <c r="DA29" s="465"/>
      <c r="DB29" s="463"/>
      <c r="DC29" s="464"/>
      <c r="DD29" s="464"/>
      <c r="DE29" s="464"/>
      <c r="DF29" s="464"/>
      <c r="DG29" s="464"/>
      <c r="DH29" s="464"/>
      <c r="DI29" s="465"/>
      <c r="DJ29" s="182"/>
      <c r="DK29" s="182"/>
      <c r="DL29" s="182"/>
      <c r="DM29" s="182"/>
      <c r="DN29" s="182"/>
      <c r="DO29" s="182"/>
    </row>
    <row r="30" spans="1:119" ht="18.75" customHeight="1" thickBot="1">
      <c r="A30" s="183"/>
      <c r="B30" s="609"/>
      <c r="C30" s="610"/>
      <c r="D30" s="611"/>
      <c r="E30" s="520"/>
      <c r="F30" s="521"/>
      <c r="G30" s="521"/>
      <c r="H30" s="521"/>
      <c r="I30" s="521"/>
      <c r="J30" s="521"/>
      <c r="K30" s="522"/>
      <c r="L30" s="623"/>
      <c r="M30" s="624"/>
      <c r="N30" s="624"/>
      <c r="O30" s="624"/>
      <c r="P30" s="625"/>
      <c r="Q30" s="623"/>
      <c r="R30" s="624"/>
      <c r="S30" s="624"/>
      <c r="T30" s="624"/>
      <c r="U30" s="624"/>
      <c r="V30" s="625"/>
      <c r="W30" s="626" t="s">
        <v>189</v>
      </c>
      <c r="X30" s="627"/>
      <c r="Y30" s="627"/>
      <c r="Z30" s="627"/>
      <c r="AA30" s="627"/>
      <c r="AB30" s="627"/>
      <c r="AC30" s="627"/>
      <c r="AD30" s="627"/>
      <c r="AE30" s="627"/>
      <c r="AF30" s="627"/>
      <c r="AG30" s="628"/>
      <c r="AH30" s="585">
        <v>99.5</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50</v>
      </c>
      <c r="BD30" s="640"/>
      <c r="BE30" s="640"/>
      <c r="BF30" s="640"/>
      <c r="BG30" s="640"/>
      <c r="BH30" s="640"/>
      <c r="BI30" s="640"/>
      <c r="BJ30" s="640"/>
      <c r="BK30" s="640"/>
      <c r="BL30" s="640"/>
      <c r="BM30" s="641"/>
      <c r="BN30" s="642">
        <v>2044416</v>
      </c>
      <c r="BO30" s="643"/>
      <c r="BP30" s="643"/>
      <c r="BQ30" s="643"/>
      <c r="BR30" s="643"/>
      <c r="BS30" s="643"/>
      <c r="BT30" s="643"/>
      <c r="BU30" s="644"/>
      <c r="BV30" s="642">
        <v>2254962</v>
      </c>
      <c r="BW30" s="643"/>
      <c r="BX30" s="643"/>
      <c r="BY30" s="643"/>
      <c r="BZ30" s="643"/>
      <c r="CA30" s="643"/>
      <c r="CB30" s="643"/>
      <c r="CC30" s="644"/>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c r="A32" s="183"/>
      <c r="B32" s="209"/>
      <c r="C32" s="210" t="s">
        <v>190</v>
      </c>
      <c r="D32" s="210"/>
      <c r="E32" s="210"/>
      <c r="F32" s="207"/>
      <c r="G32" s="207"/>
      <c r="H32" s="207"/>
      <c r="I32" s="207"/>
      <c r="J32" s="207"/>
      <c r="K32" s="207"/>
      <c r="L32" s="207"/>
      <c r="M32" s="207"/>
      <c r="N32" s="207"/>
      <c r="O32" s="207"/>
      <c r="P32" s="207"/>
      <c r="Q32" s="207"/>
      <c r="R32" s="207"/>
      <c r="S32" s="207"/>
      <c r="T32" s="207"/>
      <c r="U32" s="207" t="s">
        <v>191</v>
      </c>
      <c r="V32" s="207"/>
      <c r="W32" s="207"/>
      <c r="X32" s="207"/>
      <c r="Y32" s="207"/>
      <c r="Z32" s="207"/>
      <c r="AA32" s="207"/>
      <c r="AB32" s="207"/>
      <c r="AC32" s="207"/>
      <c r="AD32" s="207"/>
      <c r="AE32" s="207"/>
      <c r="AF32" s="207"/>
      <c r="AG32" s="207"/>
      <c r="AH32" s="207"/>
      <c r="AI32" s="207"/>
      <c r="AJ32" s="207"/>
      <c r="AK32" s="207"/>
      <c r="AL32" s="207"/>
      <c r="AM32" s="211" t="s">
        <v>192</v>
      </c>
      <c r="AN32" s="207"/>
      <c r="AO32" s="207"/>
      <c r="AP32" s="207"/>
      <c r="AQ32" s="207"/>
      <c r="AR32" s="207"/>
      <c r="AS32" s="211"/>
      <c r="AT32" s="211"/>
      <c r="AU32" s="211"/>
      <c r="AV32" s="211"/>
      <c r="AW32" s="211"/>
      <c r="AX32" s="211"/>
      <c r="AY32" s="211"/>
      <c r="AZ32" s="211"/>
      <c r="BA32" s="211"/>
      <c r="BB32" s="207"/>
      <c r="BC32" s="211"/>
      <c r="BD32" s="207"/>
      <c r="BE32" s="211" t="s">
        <v>193</v>
      </c>
      <c r="BF32" s="207"/>
      <c r="BG32" s="207"/>
      <c r="BH32" s="207"/>
      <c r="BI32" s="207"/>
      <c r="BJ32" s="211"/>
      <c r="BK32" s="211"/>
      <c r="BL32" s="211"/>
      <c r="BM32" s="211"/>
      <c r="BN32" s="211"/>
      <c r="BO32" s="211"/>
      <c r="BP32" s="211"/>
      <c r="BQ32" s="211"/>
      <c r="BR32" s="207"/>
      <c r="BS32" s="207"/>
      <c r="BT32" s="207"/>
      <c r="BU32" s="207"/>
      <c r="BV32" s="207"/>
      <c r="BW32" s="207" t="s">
        <v>194</v>
      </c>
      <c r="BX32" s="207"/>
      <c r="BY32" s="207"/>
      <c r="BZ32" s="207"/>
      <c r="CA32" s="207"/>
      <c r="CB32" s="211"/>
      <c r="CC32" s="211"/>
      <c r="CD32" s="211"/>
      <c r="CE32" s="211"/>
      <c r="CF32" s="211"/>
      <c r="CG32" s="211"/>
      <c r="CH32" s="211"/>
      <c r="CI32" s="211"/>
      <c r="CJ32" s="211"/>
      <c r="CK32" s="211"/>
      <c r="CL32" s="211"/>
      <c r="CM32" s="211"/>
      <c r="CN32" s="211"/>
      <c r="CO32" s="211" t="s">
        <v>195</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c r="A33" s="183"/>
      <c r="B33" s="209"/>
      <c r="C33" s="490" t="s">
        <v>196</v>
      </c>
      <c r="D33" s="490"/>
      <c r="E33" s="455" t="s">
        <v>197</v>
      </c>
      <c r="F33" s="455"/>
      <c r="G33" s="455"/>
      <c r="H33" s="455"/>
      <c r="I33" s="455"/>
      <c r="J33" s="455"/>
      <c r="K33" s="455"/>
      <c r="L33" s="455"/>
      <c r="M33" s="455"/>
      <c r="N33" s="455"/>
      <c r="O33" s="455"/>
      <c r="P33" s="455"/>
      <c r="Q33" s="455"/>
      <c r="R33" s="455"/>
      <c r="S33" s="455"/>
      <c r="T33" s="212"/>
      <c r="U33" s="490" t="s">
        <v>196</v>
      </c>
      <c r="V33" s="490"/>
      <c r="W33" s="455" t="s">
        <v>197</v>
      </c>
      <c r="X33" s="455"/>
      <c r="Y33" s="455"/>
      <c r="Z33" s="455"/>
      <c r="AA33" s="455"/>
      <c r="AB33" s="455"/>
      <c r="AC33" s="455"/>
      <c r="AD33" s="455"/>
      <c r="AE33" s="455"/>
      <c r="AF33" s="455"/>
      <c r="AG33" s="455"/>
      <c r="AH33" s="455"/>
      <c r="AI33" s="455"/>
      <c r="AJ33" s="455"/>
      <c r="AK33" s="455"/>
      <c r="AL33" s="212"/>
      <c r="AM33" s="490" t="s">
        <v>196</v>
      </c>
      <c r="AN33" s="490"/>
      <c r="AO33" s="455" t="s">
        <v>198</v>
      </c>
      <c r="AP33" s="455"/>
      <c r="AQ33" s="455"/>
      <c r="AR33" s="455"/>
      <c r="AS33" s="455"/>
      <c r="AT33" s="455"/>
      <c r="AU33" s="455"/>
      <c r="AV33" s="455"/>
      <c r="AW33" s="455"/>
      <c r="AX33" s="455"/>
      <c r="AY33" s="455"/>
      <c r="AZ33" s="455"/>
      <c r="BA33" s="455"/>
      <c r="BB33" s="455"/>
      <c r="BC33" s="455"/>
      <c r="BD33" s="213"/>
      <c r="BE33" s="455" t="s">
        <v>199</v>
      </c>
      <c r="BF33" s="455"/>
      <c r="BG33" s="455" t="s">
        <v>200</v>
      </c>
      <c r="BH33" s="455"/>
      <c r="BI33" s="455"/>
      <c r="BJ33" s="455"/>
      <c r="BK33" s="455"/>
      <c r="BL33" s="455"/>
      <c r="BM33" s="455"/>
      <c r="BN33" s="455"/>
      <c r="BO33" s="455"/>
      <c r="BP33" s="455"/>
      <c r="BQ33" s="455"/>
      <c r="BR33" s="455"/>
      <c r="BS33" s="455"/>
      <c r="BT33" s="455"/>
      <c r="BU33" s="455"/>
      <c r="BV33" s="213"/>
      <c r="BW33" s="490" t="s">
        <v>199</v>
      </c>
      <c r="BX33" s="490"/>
      <c r="BY33" s="455" t="s">
        <v>201</v>
      </c>
      <c r="BZ33" s="455"/>
      <c r="CA33" s="455"/>
      <c r="CB33" s="455"/>
      <c r="CC33" s="455"/>
      <c r="CD33" s="455"/>
      <c r="CE33" s="455"/>
      <c r="CF33" s="455"/>
      <c r="CG33" s="455"/>
      <c r="CH33" s="455"/>
      <c r="CI33" s="455"/>
      <c r="CJ33" s="455"/>
      <c r="CK33" s="455"/>
      <c r="CL33" s="455"/>
      <c r="CM33" s="455"/>
      <c r="CN33" s="212"/>
      <c r="CO33" s="490" t="s">
        <v>196</v>
      </c>
      <c r="CP33" s="490"/>
      <c r="CQ33" s="455" t="s">
        <v>202</v>
      </c>
      <c r="CR33" s="455"/>
      <c r="CS33" s="455"/>
      <c r="CT33" s="455"/>
      <c r="CU33" s="455"/>
      <c r="CV33" s="455"/>
      <c r="CW33" s="455"/>
      <c r="CX33" s="455"/>
      <c r="CY33" s="455"/>
      <c r="CZ33" s="455"/>
      <c r="DA33" s="455"/>
      <c r="DB33" s="455"/>
      <c r="DC33" s="455"/>
      <c r="DD33" s="455"/>
      <c r="DE33" s="455"/>
      <c r="DF33" s="212"/>
      <c r="DG33" s="654" t="s">
        <v>203</v>
      </c>
      <c r="DH33" s="654"/>
      <c r="DI33" s="214"/>
      <c r="DJ33" s="182"/>
      <c r="DK33" s="182"/>
      <c r="DL33" s="182"/>
      <c r="DM33" s="182"/>
      <c r="DN33" s="182"/>
      <c r="DO33" s="182"/>
    </row>
    <row r="34" spans="1:119" ht="32.25" customHeight="1">
      <c r="A34" s="183"/>
      <c r="B34" s="209"/>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0"/>
      <c r="U34" s="655">
        <f>IF(W34="","",MAX(C34:D43)+1)</f>
        <v>3</v>
      </c>
      <c r="V34" s="655"/>
      <c r="W34" s="656" t="str">
        <f>IF('各会計、関係団体の財政状況及び健全化判断比率'!B28="","",'各会計、関係団体の財政状況及び健全化判断比率'!B28)</f>
        <v>姶良市国民健康保険特別会計事業勘定</v>
      </c>
      <c r="X34" s="656"/>
      <c r="Y34" s="656"/>
      <c r="Z34" s="656"/>
      <c r="AA34" s="656"/>
      <c r="AB34" s="656"/>
      <c r="AC34" s="656"/>
      <c r="AD34" s="656"/>
      <c r="AE34" s="656"/>
      <c r="AF34" s="656"/>
      <c r="AG34" s="656"/>
      <c r="AH34" s="656"/>
      <c r="AI34" s="656"/>
      <c r="AJ34" s="656"/>
      <c r="AK34" s="656"/>
      <c r="AL34" s="210"/>
      <c r="AM34" s="655">
        <f>IF(AO34="","",MAX(C34:D43,U34:V43)+1)</f>
        <v>8</v>
      </c>
      <c r="AN34" s="655"/>
      <c r="AO34" s="656" t="str">
        <f>IF('各会計、関係団体の財政状況及び健全化判断比率'!B33="","",'各会計、関係団体の財政状況及び健全化判断比率'!B33)</f>
        <v>姶良市水道事業会計</v>
      </c>
      <c r="AP34" s="656"/>
      <c r="AQ34" s="656"/>
      <c r="AR34" s="656"/>
      <c r="AS34" s="656"/>
      <c r="AT34" s="656"/>
      <c r="AU34" s="656"/>
      <c r="AV34" s="656"/>
      <c r="AW34" s="656"/>
      <c r="AX34" s="656"/>
      <c r="AY34" s="656"/>
      <c r="AZ34" s="656"/>
      <c r="BA34" s="656"/>
      <c r="BB34" s="656"/>
      <c r="BC34" s="656"/>
      <c r="BD34" s="210"/>
      <c r="BE34" s="655">
        <f>IF(BG34="","",MAX(C34:D43,U34:V43,AM34:AN43)+1)</f>
        <v>10</v>
      </c>
      <c r="BF34" s="655"/>
      <c r="BG34" s="656" t="str">
        <f>IF('各会計、関係団体の財政状況及び健全化判断比率'!B35="","",'各会計、関係団体の財政状況及び健全化判断比率'!B35)</f>
        <v>姶良市農業集落排水事業特別会計</v>
      </c>
      <c r="BH34" s="656"/>
      <c r="BI34" s="656"/>
      <c r="BJ34" s="656"/>
      <c r="BK34" s="656"/>
      <c r="BL34" s="656"/>
      <c r="BM34" s="656"/>
      <c r="BN34" s="656"/>
      <c r="BO34" s="656"/>
      <c r="BP34" s="656"/>
      <c r="BQ34" s="656"/>
      <c r="BR34" s="656"/>
      <c r="BS34" s="656"/>
      <c r="BT34" s="656"/>
      <c r="BU34" s="656"/>
      <c r="BV34" s="210"/>
      <c r="BW34" s="655">
        <f>IF(BY34="","",MAX(C34:D43,U34:V43,AM34:AN43,BE34:BF43)+1)</f>
        <v>11</v>
      </c>
      <c r="BX34" s="655"/>
      <c r="BY34" s="656" t="str">
        <f>IF('各会計、関係団体の財政状況及び健全化判断比率'!B68="","",'各会計、関係団体の財政状況及び健全化判断比率'!B68)</f>
        <v>鹿児島県市町村総合事務組合</v>
      </c>
      <c r="BZ34" s="656"/>
      <c r="CA34" s="656"/>
      <c r="CB34" s="656"/>
      <c r="CC34" s="656"/>
      <c r="CD34" s="656"/>
      <c r="CE34" s="656"/>
      <c r="CF34" s="656"/>
      <c r="CG34" s="656"/>
      <c r="CH34" s="656"/>
      <c r="CI34" s="656"/>
      <c r="CJ34" s="656"/>
      <c r="CK34" s="656"/>
      <c r="CL34" s="656"/>
      <c r="CM34" s="656"/>
      <c r="CN34" s="210"/>
      <c r="CO34" s="655">
        <f>IF(CQ34="","",MAX(C34:D43,U34:V43,AM34:AN43,BE34:BF43,BW34:BX43)+1)</f>
        <v>15</v>
      </c>
      <c r="CP34" s="655"/>
      <c r="CQ34" s="656" t="str">
        <f>IF('各会計、関係団体の財政状況及び健全化判断比率'!BS7="","",'各会計、関係団体の財政状況及び健全化判断比率'!BS7)</f>
        <v>姶良市土地開発公社</v>
      </c>
      <c r="CR34" s="656"/>
      <c r="CS34" s="656"/>
      <c r="CT34" s="656"/>
      <c r="CU34" s="656"/>
      <c r="CV34" s="656"/>
      <c r="CW34" s="656"/>
      <c r="CX34" s="656"/>
      <c r="CY34" s="656"/>
      <c r="CZ34" s="656"/>
      <c r="DA34" s="656"/>
      <c r="DB34" s="656"/>
      <c r="DC34" s="656"/>
      <c r="DD34" s="656"/>
      <c r="DE34" s="656"/>
      <c r="DF34" s="207"/>
      <c r="DG34" s="657" t="str">
        <f>IF('各会計、関係団体の財政状況及び健全化判断比率'!BR7="","",'各会計、関係団体の財政状況及び健全化判断比率'!BR7)</f>
        <v/>
      </c>
      <c r="DH34" s="657"/>
      <c r="DI34" s="214"/>
      <c r="DJ34" s="182"/>
      <c r="DK34" s="182"/>
      <c r="DL34" s="182"/>
      <c r="DM34" s="182"/>
      <c r="DN34" s="182"/>
      <c r="DO34" s="182"/>
    </row>
    <row r="35" spans="1:119" ht="32.25" customHeight="1">
      <c r="A35" s="183"/>
      <c r="B35" s="209"/>
      <c r="C35" s="655">
        <f>IF(E35="","",C34+1)</f>
        <v>2</v>
      </c>
      <c r="D35" s="655"/>
      <c r="E35" s="656" t="str">
        <f>IF('各会計、関係団体の財政状況及び健全化判断比率'!B8="","",'各会計、関係団体の財政状況及び健全化判断比率'!B8)</f>
        <v>姶良市農林業労働者災害共済事業特別会計</v>
      </c>
      <c r="F35" s="656"/>
      <c r="G35" s="656"/>
      <c r="H35" s="656"/>
      <c r="I35" s="656"/>
      <c r="J35" s="656"/>
      <c r="K35" s="656"/>
      <c r="L35" s="656"/>
      <c r="M35" s="656"/>
      <c r="N35" s="656"/>
      <c r="O35" s="656"/>
      <c r="P35" s="656"/>
      <c r="Q35" s="656"/>
      <c r="R35" s="656"/>
      <c r="S35" s="656"/>
      <c r="T35" s="210"/>
      <c r="U35" s="655">
        <f>IF(W35="","",U34+1)</f>
        <v>4</v>
      </c>
      <c r="V35" s="655"/>
      <c r="W35" s="656" t="str">
        <f>IF('各会計、関係団体の財政状況及び健全化判断比率'!B29="","",'各会計、関係団体の財政状況及び健全化判断比率'!B29)</f>
        <v>姶良市国民健康保険特別会計施設勘定</v>
      </c>
      <c r="X35" s="656"/>
      <c r="Y35" s="656"/>
      <c r="Z35" s="656"/>
      <c r="AA35" s="656"/>
      <c r="AB35" s="656"/>
      <c r="AC35" s="656"/>
      <c r="AD35" s="656"/>
      <c r="AE35" s="656"/>
      <c r="AF35" s="656"/>
      <c r="AG35" s="656"/>
      <c r="AH35" s="656"/>
      <c r="AI35" s="656"/>
      <c r="AJ35" s="656"/>
      <c r="AK35" s="656"/>
      <c r="AL35" s="210"/>
      <c r="AM35" s="655">
        <f t="shared" ref="AM35:AM43" si="0">IF(AO35="","",AM34+1)</f>
        <v>9</v>
      </c>
      <c r="AN35" s="655"/>
      <c r="AO35" s="656" t="str">
        <f>IF('各会計、関係団体の財政状況及び健全化判断比率'!B34="","",'各会計、関係団体の財政状況及び健全化判断比率'!B34)</f>
        <v>姶良市下水道事業会計</v>
      </c>
      <c r="AP35" s="656"/>
      <c r="AQ35" s="656"/>
      <c r="AR35" s="656"/>
      <c r="AS35" s="656"/>
      <c r="AT35" s="656"/>
      <c r="AU35" s="656"/>
      <c r="AV35" s="656"/>
      <c r="AW35" s="656"/>
      <c r="AX35" s="656"/>
      <c r="AY35" s="656"/>
      <c r="AZ35" s="656"/>
      <c r="BA35" s="656"/>
      <c r="BB35" s="656"/>
      <c r="BC35" s="656"/>
      <c r="BD35" s="210"/>
      <c r="BE35" s="655" t="str">
        <f t="shared" ref="BE35:BE43" si="1">IF(BG35="","",BE34+1)</f>
        <v/>
      </c>
      <c r="BF35" s="655"/>
      <c r="BG35" s="656"/>
      <c r="BH35" s="656"/>
      <c r="BI35" s="656"/>
      <c r="BJ35" s="656"/>
      <c r="BK35" s="656"/>
      <c r="BL35" s="656"/>
      <c r="BM35" s="656"/>
      <c r="BN35" s="656"/>
      <c r="BO35" s="656"/>
      <c r="BP35" s="656"/>
      <c r="BQ35" s="656"/>
      <c r="BR35" s="656"/>
      <c r="BS35" s="656"/>
      <c r="BT35" s="656"/>
      <c r="BU35" s="656"/>
      <c r="BV35" s="210"/>
      <c r="BW35" s="655">
        <f t="shared" ref="BW35:BW43" si="2">IF(BY35="","",BW34+1)</f>
        <v>12</v>
      </c>
      <c r="BX35" s="655"/>
      <c r="BY35" s="656" t="str">
        <f>IF('各会計、関係団体の財政状況及び健全化判断比率'!B69="","",'各会計、関係団体の財政状況及び健全化判断比率'!B69)</f>
        <v>姶良・伊佐地区介護保険組合</v>
      </c>
      <c r="BZ35" s="656"/>
      <c r="CA35" s="656"/>
      <c r="CB35" s="656"/>
      <c r="CC35" s="656"/>
      <c r="CD35" s="656"/>
      <c r="CE35" s="656"/>
      <c r="CF35" s="656"/>
      <c r="CG35" s="656"/>
      <c r="CH35" s="656"/>
      <c r="CI35" s="656"/>
      <c r="CJ35" s="656"/>
      <c r="CK35" s="656"/>
      <c r="CL35" s="656"/>
      <c r="CM35" s="656"/>
      <c r="CN35" s="210"/>
      <c r="CO35" s="655">
        <f t="shared" ref="CO35:CO43" si="3">IF(CQ35="","",CO34+1)</f>
        <v>16</v>
      </c>
      <c r="CP35" s="655"/>
      <c r="CQ35" s="656" t="str">
        <f>IF('各会計、関係団体の財政状況及び健全化判断比率'!BS8="","",'各会計、関係団体の財政状況及び健全化判断比率'!BS8)</f>
        <v>姶良市文化振興公社</v>
      </c>
      <c r="CR35" s="656"/>
      <c r="CS35" s="656"/>
      <c r="CT35" s="656"/>
      <c r="CU35" s="656"/>
      <c r="CV35" s="656"/>
      <c r="CW35" s="656"/>
      <c r="CX35" s="656"/>
      <c r="CY35" s="656"/>
      <c r="CZ35" s="656"/>
      <c r="DA35" s="656"/>
      <c r="DB35" s="656"/>
      <c r="DC35" s="656"/>
      <c r="DD35" s="656"/>
      <c r="DE35" s="656"/>
      <c r="DF35" s="207"/>
      <c r="DG35" s="657" t="str">
        <f>IF('各会計、関係団体の財政状況及び健全化判断比率'!BR8="","",'各会計、関係団体の財政状況及び健全化判断比率'!BR8)</f>
        <v/>
      </c>
      <c r="DH35" s="657"/>
      <c r="DI35" s="214"/>
      <c r="DJ35" s="182"/>
      <c r="DK35" s="182"/>
      <c r="DL35" s="182"/>
      <c r="DM35" s="182"/>
      <c r="DN35" s="182"/>
      <c r="DO35" s="182"/>
    </row>
    <row r="36" spans="1:119" ht="32.25" customHeight="1">
      <c r="A36" s="183"/>
      <c r="B36" s="209"/>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10"/>
      <c r="U36" s="655">
        <f t="shared" ref="U36:U43" si="4">IF(W36="","",U35+1)</f>
        <v>5</v>
      </c>
      <c r="V36" s="655"/>
      <c r="W36" s="656" t="str">
        <f>IF('各会計、関係団体の財政状況及び健全化判断比率'!B30="","",'各会計、関係団体の財政状況及び健全化判断比率'!B30)</f>
        <v>姶良市後期高齢者医療特別会計</v>
      </c>
      <c r="X36" s="656"/>
      <c r="Y36" s="656"/>
      <c r="Z36" s="656"/>
      <c r="AA36" s="656"/>
      <c r="AB36" s="656"/>
      <c r="AC36" s="656"/>
      <c r="AD36" s="656"/>
      <c r="AE36" s="656"/>
      <c r="AF36" s="656"/>
      <c r="AG36" s="656"/>
      <c r="AH36" s="656"/>
      <c r="AI36" s="656"/>
      <c r="AJ36" s="656"/>
      <c r="AK36" s="656"/>
      <c r="AL36" s="210"/>
      <c r="AM36" s="655" t="str">
        <f t="shared" si="0"/>
        <v/>
      </c>
      <c r="AN36" s="655"/>
      <c r="AO36" s="656"/>
      <c r="AP36" s="656"/>
      <c r="AQ36" s="656"/>
      <c r="AR36" s="656"/>
      <c r="AS36" s="656"/>
      <c r="AT36" s="656"/>
      <c r="AU36" s="656"/>
      <c r="AV36" s="656"/>
      <c r="AW36" s="656"/>
      <c r="AX36" s="656"/>
      <c r="AY36" s="656"/>
      <c r="AZ36" s="656"/>
      <c r="BA36" s="656"/>
      <c r="BB36" s="656"/>
      <c r="BC36" s="656"/>
      <c r="BD36" s="210"/>
      <c r="BE36" s="655" t="str">
        <f t="shared" si="1"/>
        <v/>
      </c>
      <c r="BF36" s="655"/>
      <c r="BG36" s="656"/>
      <c r="BH36" s="656"/>
      <c r="BI36" s="656"/>
      <c r="BJ36" s="656"/>
      <c r="BK36" s="656"/>
      <c r="BL36" s="656"/>
      <c r="BM36" s="656"/>
      <c r="BN36" s="656"/>
      <c r="BO36" s="656"/>
      <c r="BP36" s="656"/>
      <c r="BQ36" s="656"/>
      <c r="BR36" s="656"/>
      <c r="BS36" s="656"/>
      <c r="BT36" s="656"/>
      <c r="BU36" s="656"/>
      <c r="BV36" s="210"/>
      <c r="BW36" s="655">
        <f t="shared" si="2"/>
        <v>13</v>
      </c>
      <c r="BX36" s="655"/>
      <c r="BY36" s="656" t="str">
        <f>IF('各会計、関係団体の財政状況及び健全化判断比率'!B70="","",'各会計、関係団体の財政状況及び健全化判断比率'!B70)</f>
        <v>鹿児島県後期高齢者医療広域連合（一般会計）</v>
      </c>
      <c r="BZ36" s="656"/>
      <c r="CA36" s="656"/>
      <c r="CB36" s="656"/>
      <c r="CC36" s="656"/>
      <c r="CD36" s="656"/>
      <c r="CE36" s="656"/>
      <c r="CF36" s="656"/>
      <c r="CG36" s="656"/>
      <c r="CH36" s="656"/>
      <c r="CI36" s="656"/>
      <c r="CJ36" s="656"/>
      <c r="CK36" s="656"/>
      <c r="CL36" s="656"/>
      <c r="CM36" s="656"/>
      <c r="CN36" s="210"/>
      <c r="CO36" s="655" t="str">
        <f t="shared" si="3"/>
        <v/>
      </c>
      <c r="CP36" s="655"/>
      <c r="CQ36" s="656" t="str">
        <f>IF('各会計、関係団体の財政状況及び健全化判断比率'!BS9="","",'各会計、関係団体の財政状況及び健全化判断比率'!BS9)</f>
        <v/>
      </c>
      <c r="CR36" s="656"/>
      <c r="CS36" s="656"/>
      <c r="CT36" s="656"/>
      <c r="CU36" s="656"/>
      <c r="CV36" s="656"/>
      <c r="CW36" s="656"/>
      <c r="CX36" s="656"/>
      <c r="CY36" s="656"/>
      <c r="CZ36" s="656"/>
      <c r="DA36" s="656"/>
      <c r="DB36" s="656"/>
      <c r="DC36" s="656"/>
      <c r="DD36" s="656"/>
      <c r="DE36" s="656"/>
      <c r="DF36" s="207"/>
      <c r="DG36" s="657" t="str">
        <f>IF('各会計、関係団体の財政状況及び健全化判断比率'!BR9="","",'各会計、関係団体の財政状況及び健全化判断比率'!BR9)</f>
        <v/>
      </c>
      <c r="DH36" s="657"/>
      <c r="DI36" s="214"/>
      <c r="DJ36" s="182"/>
      <c r="DK36" s="182"/>
      <c r="DL36" s="182"/>
      <c r="DM36" s="182"/>
      <c r="DN36" s="182"/>
      <c r="DO36" s="182"/>
    </row>
    <row r="37" spans="1:119" ht="32.25" customHeight="1">
      <c r="A37" s="183"/>
      <c r="B37" s="209"/>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0"/>
      <c r="U37" s="655">
        <f t="shared" si="4"/>
        <v>6</v>
      </c>
      <c r="V37" s="655"/>
      <c r="W37" s="656" t="str">
        <f>IF('各会計、関係団体の財政状況及び健全化判断比率'!B31="","",'各会計、関係団体の財政状況及び健全化判断比率'!B31)</f>
        <v>姶良市介護保険特別会計保険事業勘定</v>
      </c>
      <c r="X37" s="656"/>
      <c r="Y37" s="656"/>
      <c r="Z37" s="656"/>
      <c r="AA37" s="656"/>
      <c r="AB37" s="656"/>
      <c r="AC37" s="656"/>
      <c r="AD37" s="656"/>
      <c r="AE37" s="656"/>
      <c r="AF37" s="656"/>
      <c r="AG37" s="656"/>
      <c r="AH37" s="656"/>
      <c r="AI37" s="656"/>
      <c r="AJ37" s="656"/>
      <c r="AK37" s="656"/>
      <c r="AL37" s="210"/>
      <c r="AM37" s="655" t="str">
        <f t="shared" si="0"/>
        <v/>
      </c>
      <c r="AN37" s="655"/>
      <c r="AO37" s="656"/>
      <c r="AP37" s="656"/>
      <c r="AQ37" s="656"/>
      <c r="AR37" s="656"/>
      <c r="AS37" s="656"/>
      <c r="AT37" s="656"/>
      <c r="AU37" s="656"/>
      <c r="AV37" s="656"/>
      <c r="AW37" s="656"/>
      <c r="AX37" s="656"/>
      <c r="AY37" s="656"/>
      <c r="AZ37" s="656"/>
      <c r="BA37" s="656"/>
      <c r="BB37" s="656"/>
      <c r="BC37" s="656"/>
      <c r="BD37" s="210"/>
      <c r="BE37" s="655" t="str">
        <f t="shared" si="1"/>
        <v/>
      </c>
      <c r="BF37" s="655"/>
      <c r="BG37" s="656"/>
      <c r="BH37" s="656"/>
      <c r="BI37" s="656"/>
      <c r="BJ37" s="656"/>
      <c r="BK37" s="656"/>
      <c r="BL37" s="656"/>
      <c r="BM37" s="656"/>
      <c r="BN37" s="656"/>
      <c r="BO37" s="656"/>
      <c r="BP37" s="656"/>
      <c r="BQ37" s="656"/>
      <c r="BR37" s="656"/>
      <c r="BS37" s="656"/>
      <c r="BT37" s="656"/>
      <c r="BU37" s="656"/>
      <c r="BV37" s="210"/>
      <c r="BW37" s="655">
        <f t="shared" si="2"/>
        <v>14</v>
      </c>
      <c r="BX37" s="655"/>
      <c r="BY37" s="656" t="str">
        <f>IF('各会計、関係団体の財政状況及び健全化判断比率'!B71="","",'各会計、関係団体の財政状況及び健全化判断比率'!B71)</f>
        <v>鹿児島県後期高齢者医療広域連合（後期高齢者医療特別会計）</v>
      </c>
      <c r="BZ37" s="656"/>
      <c r="CA37" s="656"/>
      <c r="CB37" s="656"/>
      <c r="CC37" s="656"/>
      <c r="CD37" s="656"/>
      <c r="CE37" s="656"/>
      <c r="CF37" s="656"/>
      <c r="CG37" s="656"/>
      <c r="CH37" s="656"/>
      <c r="CI37" s="656"/>
      <c r="CJ37" s="656"/>
      <c r="CK37" s="656"/>
      <c r="CL37" s="656"/>
      <c r="CM37" s="656"/>
      <c r="CN37" s="210"/>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07"/>
      <c r="DG37" s="657" t="str">
        <f>IF('各会計、関係団体の財政状況及び健全化判断比率'!BR10="","",'各会計、関係団体の財政状況及び健全化判断比率'!BR10)</f>
        <v/>
      </c>
      <c r="DH37" s="657"/>
      <c r="DI37" s="214"/>
      <c r="DJ37" s="182"/>
      <c r="DK37" s="182"/>
      <c r="DL37" s="182"/>
      <c r="DM37" s="182"/>
      <c r="DN37" s="182"/>
      <c r="DO37" s="182"/>
    </row>
    <row r="38" spans="1:119" ht="32.25" customHeight="1">
      <c r="A38" s="183"/>
      <c r="B38" s="209"/>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0"/>
      <c r="U38" s="655">
        <f t="shared" si="4"/>
        <v>7</v>
      </c>
      <c r="V38" s="655"/>
      <c r="W38" s="656" t="str">
        <f>IF('各会計、関係団体の財政状況及び健全化判断比率'!B32="","",'各会計、関係団体の財政状況及び健全化判断比率'!B32)</f>
        <v>姶良市介護保険特別会計介護サービス事業勘定</v>
      </c>
      <c r="X38" s="656"/>
      <c r="Y38" s="656"/>
      <c r="Z38" s="656"/>
      <c r="AA38" s="656"/>
      <c r="AB38" s="656"/>
      <c r="AC38" s="656"/>
      <c r="AD38" s="656"/>
      <c r="AE38" s="656"/>
      <c r="AF38" s="656"/>
      <c r="AG38" s="656"/>
      <c r="AH38" s="656"/>
      <c r="AI38" s="656"/>
      <c r="AJ38" s="656"/>
      <c r="AK38" s="656"/>
      <c r="AL38" s="210"/>
      <c r="AM38" s="655" t="str">
        <f t="shared" si="0"/>
        <v/>
      </c>
      <c r="AN38" s="655"/>
      <c r="AO38" s="656"/>
      <c r="AP38" s="656"/>
      <c r="AQ38" s="656"/>
      <c r="AR38" s="656"/>
      <c r="AS38" s="656"/>
      <c r="AT38" s="656"/>
      <c r="AU38" s="656"/>
      <c r="AV38" s="656"/>
      <c r="AW38" s="656"/>
      <c r="AX38" s="656"/>
      <c r="AY38" s="656"/>
      <c r="AZ38" s="656"/>
      <c r="BA38" s="656"/>
      <c r="BB38" s="656"/>
      <c r="BC38" s="656"/>
      <c r="BD38" s="210"/>
      <c r="BE38" s="655" t="str">
        <f t="shared" si="1"/>
        <v/>
      </c>
      <c r="BF38" s="655"/>
      <c r="BG38" s="656"/>
      <c r="BH38" s="656"/>
      <c r="BI38" s="656"/>
      <c r="BJ38" s="656"/>
      <c r="BK38" s="656"/>
      <c r="BL38" s="656"/>
      <c r="BM38" s="656"/>
      <c r="BN38" s="656"/>
      <c r="BO38" s="656"/>
      <c r="BP38" s="656"/>
      <c r="BQ38" s="656"/>
      <c r="BR38" s="656"/>
      <c r="BS38" s="656"/>
      <c r="BT38" s="656"/>
      <c r="BU38" s="656"/>
      <c r="BV38" s="210"/>
      <c r="BW38" s="655" t="str">
        <f t="shared" si="2"/>
        <v/>
      </c>
      <c r="BX38" s="655"/>
      <c r="BY38" s="656" t="str">
        <f>IF('各会計、関係団体の財政状況及び健全化判断比率'!B72="","",'各会計、関係団体の財政状況及び健全化判断比率'!B72)</f>
        <v/>
      </c>
      <c r="BZ38" s="656"/>
      <c r="CA38" s="656"/>
      <c r="CB38" s="656"/>
      <c r="CC38" s="656"/>
      <c r="CD38" s="656"/>
      <c r="CE38" s="656"/>
      <c r="CF38" s="656"/>
      <c r="CG38" s="656"/>
      <c r="CH38" s="656"/>
      <c r="CI38" s="656"/>
      <c r="CJ38" s="656"/>
      <c r="CK38" s="656"/>
      <c r="CL38" s="656"/>
      <c r="CM38" s="656"/>
      <c r="CN38" s="210"/>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07"/>
      <c r="DG38" s="657" t="str">
        <f>IF('各会計、関係団体の財政状況及び健全化判断比率'!BR11="","",'各会計、関係団体の財政状況及び健全化判断比率'!BR11)</f>
        <v/>
      </c>
      <c r="DH38" s="657"/>
      <c r="DI38" s="214"/>
      <c r="DJ38" s="182"/>
      <c r="DK38" s="182"/>
      <c r="DL38" s="182"/>
      <c r="DM38" s="182"/>
      <c r="DN38" s="182"/>
      <c r="DO38" s="182"/>
    </row>
    <row r="39" spans="1:119" ht="32.25" customHeight="1">
      <c r="A39" s="183"/>
      <c r="B39" s="209"/>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0"/>
      <c r="U39" s="655" t="str">
        <f t="shared" si="4"/>
        <v/>
      </c>
      <c r="V39" s="655"/>
      <c r="W39" s="656"/>
      <c r="X39" s="656"/>
      <c r="Y39" s="656"/>
      <c r="Z39" s="656"/>
      <c r="AA39" s="656"/>
      <c r="AB39" s="656"/>
      <c r="AC39" s="656"/>
      <c r="AD39" s="656"/>
      <c r="AE39" s="656"/>
      <c r="AF39" s="656"/>
      <c r="AG39" s="656"/>
      <c r="AH39" s="656"/>
      <c r="AI39" s="656"/>
      <c r="AJ39" s="656"/>
      <c r="AK39" s="656"/>
      <c r="AL39" s="210"/>
      <c r="AM39" s="655" t="str">
        <f t="shared" si="0"/>
        <v/>
      </c>
      <c r="AN39" s="655"/>
      <c r="AO39" s="656"/>
      <c r="AP39" s="656"/>
      <c r="AQ39" s="656"/>
      <c r="AR39" s="656"/>
      <c r="AS39" s="656"/>
      <c r="AT39" s="656"/>
      <c r="AU39" s="656"/>
      <c r="AV39" s="656"/>
      <c r="AW39" s="656"/>
      <c r="AX39" s="656"/>
      <c r="AY39" s="656"/>
      <c r="AZ39" s="656"/>
      <c r="BA39" s="656"/>
      <c r="BB39" s="656"/>
      <c r="BC39" s="656"/>
      <c r="BD39" s="210"/>
      <c r="BE39" s="655" t="str">
        <f t="shared" si="1"/>
        <v/>
      </c>
      <c r="BF39" s="655"/>
      <c r="BG39" s="656"/>
      <c r="BH39" s="656"/>
      <c r="BI39" s="656"/>
      <c r="BJ39" s="656"/>
      <c r="BK39" s="656"/>
      <c r="BL39" s="656"/>
      <c r="BM39" s="656"/>
      <c r="BN39" s="656"/>
      <c r="BO39" s="656"/>
      <c r="BP39" s="656"/>
      <c r="BQ39" s="656"/>
      <c r="BR39" s="656"/>
      <c r="BS39" s="656"/>
      <c r="BT39" s="656"/>
      <c r="BU39" s="656"/>
      <c r="BV39" s="210"/>
      <c r="BW39" s="655" t="str">
        <f t="shared" si="2"/>
        <v/>
      </c>
      <c r="BX39" s="655"/>
      <c r="BY39" s="656" t="str">
        <f>IF('各会計、関係団体の財政状況及び健全化判断比率'!B73="","",'各会計、関係団体の財政状況及び健全化判断比率'!B73)</f>
        <v/>
      </c>
      <c r="BZ39" s="656"/>
      <c r="CA39" s="656"/>
      <c r="CB39" s="656"/>
      <c r="CC39" s="656"/>
      <c r="CD39" s="656"/>
      <c r="CE39" s="656"/>
      <c r="CF39" s="656"/>
      <c r="CG39" s="656"/>
      <c r="CH39" s="656"/>
      <c r="CI39" s="656"/>
      <c r="CJ39" s="656"/>
      <c r="CK39" s="656"/>
      <c r="CL39" s="656"/>
      <c r="CM39" s="656"/>
      <c r="CN39" s="210"/>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07"/>
      <c r="DG39" s="657" t="str">
        <f>IF('各会計、関係団体の財政状況及び健全化判断比率'!BR12="","",'各会計、関係団体の財政状況及び健全化判断比率'!BR12)</f>
        <v/>
      </c>
      <c r="DH39" s="657"/>
      <c r="DI39" s="214"/>
      <c r="DJ39" s="182"/>
      <c r="DK39" s="182"/>
      <c r="DL39" s="182"/>
      <c r="DM39" s="182"/>
      <c r="DN39" s="182"/>
      <c r="DO39" s="182"/>
    </row>
    <row r="40" spans="1:119" ht="32.25" customHeight="1">
      <c r="A40" s="183"/>
      <c r="B40" s="209"/>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0"/>
      <c r="U40" s="655" t="str">
        <f t="shared" si="4"/>
        <v/>
      </c>
      <c r="V40" s="655"/>
      <c r="W40" s="656"/>
      <c r="X40" s="656"/>
      <c r="Y40" s="656"/>
      <c r="Z40" s="656"/>
      <c r="AA40" s="656"/>
      <c r="AB40" s="656"/>
      <c r="AC40" s="656"/>
      <c r="AD40" s="656"/>
      <c r="AE40" s="656"/>
      <c r="AF40" s="656"/>
      <c r="AG40" s="656"/>
      <c r="AH40" s="656"/>
      <c r="AI40" s="656"/>
      <c r="AJ40" s="656"/>
      <c r="AK40" s="656"/>
      <c r="AL40" s="210"/>
      <c r="AM40" s="655" t="str">
        <f t="shared" si="0"/>
        <v/>
      </c>
      <c r="AN40" s="655"/>
      <c r="AO40" s="656"/>
      <c r="AP40" s="656"/>
      <c r="AQ40" s="656"/>
      <c r="AR40" s="656"/>
      <c r="AS40" s="656"/>
      <c r="AT40" s="656"/>
      <c r="AU40" s="656"/>
      <c r="AV40" s="656"/>
      <c r="AW40" s="656"/>
      <c r="AX40" s="656"/>
      <c r="AY40" s="656"/>
      <c r="AZ40" s="656"/>
      <c r="BA40" s="656"/>
      <c r="BB40" s="656"/>
      <c r="BC40" s="656"/>
      <c r="BD40" s="210"/>
      <c r="BE40" s="655" t="str">
        <f t="shared" si="1"/>
        <v/>
      </c>
      <c r="BF40" s="655"/>
      <c r="BG40" s="656"/>
      <c r="BH40" s="656"/>
      <c r="BI40" s="656"/>
      <c r="BJ40" s="656"/>
      <c r="BK40" s="656"/>
      <c r="BL40" s="656"/>
      <c r="BM40" s="656"/>
      <c r="BN40" s="656"/>
      <c r="BO40" s="656"/>
      <c r="BP40" s="656"/>
      <c r="BQ40" s="656"/>
      <c r="BR40" s="656"/>
      <c r="BS40" s="656"/>
      <c r="BT40" s="656"/>
      <c r="BU40" s="656"/>
      <c r="BV40" s="210"/>
      <c r="BW40" s="655" t="str">
        <f t="shared" si="2"/>
        <v/>
      </c>
      <c r="BX40" s="655"/>
      <c r="BY40" s="656" t="str">
        <f>IF('各会計、関係団体の財政状況及び健全化判断比率'!B74="","",'各会計、関係団体の財政状況及び健全化判断比率'!B74)</f>
        <v/>
      </c>
      <c r="BZ40" s="656"/>
      <c r="CA40" s="656"/>
      <c r="CB40" s="656"/>
      <c r="CC40" s="656"/>
      <c r="CD40" s="656"/>
      <c r="CE40" s="656"/>
      <c r="CF40" s="656"/>
      <c r="CG40" s="656"/>
      <c r="CH40" s="656"/>
      <c r="CI40" s="656"/>
      <c r="CJ40" s="656"/>
      <c r="CK40" s="656"/>
      <c r="CL40" s="656"/>
      <c r="CM40" s="656"/>
      <c r="CN40" s="210"/>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07"/>
      <c r="DG40" s="657" t="str">
        <f>IF('各会計、関係団体の財政状況及び健全化判断比率'!BR13="","",'各会計、関係団体の財政状況及び健全化判断比率'!BR13)</f>
        <v/>
      </c>
      <c r="DH40" s="657"/>
      <c r="DI40" s="214"/>
      <c r="DJ40" s="182"/>
      <c r="DK40" s="182"/>
      <c r="DL40" s="182"/>
      <c r="DM40" s="182"/>
      <c r="DN40" s="182"/>
      <c r="DO40" s="182"/>
    </row>
    <row r="41" spans="1:119" ht="32.25" customHeight="1">
      <c r="A41" s="183"/>
      <c r="B41" s="209"/>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0"/>
      <c r="U41" s="655" t="str">
        <f t="shared" si="4"/>
        <v/>
      </c>
      <c r="V41" s="655"/>
      <c r="W41" s="656"/>
      <c r="X41" s="656"/>
      <c r="Y41" s="656"/>
      <c r="Z41" s="656"/>
      <c r="AA41" s="656"/>
      <c r="AB41" s="656"/>
      <c r="AC41" s="656"/>
      <c r="AD41" s="656"/>
      <c r="AE41" s="656"/>
      <c r="AF41" s="656"/>
      <c r="AG41" s="656"/>
      <c r="AH41" s="656"/>
      <c r="AI41" s="656"/>
      <c r="AJ41" s="656"/>
      <c r="AK41" s="656"/>
      <c r="AL41" s="210"/>
      <c r="AM41" s="655" t="str">
        <f t="shared" si="0"/>
        <v/>
      </c>
      <c r="AN41" s="655"/>
      <c r="AO41" s="656"/>
      <c r="AP41" s="656"/>
      <c r="AQ41" s="656"/>
      <c r="AR41" s="656"/>
      <c r="AS41" s="656"/>
      <c r="AT41" s="656"/>
      <c r="AU41" s="656"/>
      <c r="AV41" s="656"/>
      <c r="AW41" s="656"/>
      <c r="AX41" s="656"/>
      <c r="AY41" s="656"/>
      <c r="AZ41" s="656"/>
      <c r="BA41" s="656"/>
      <c r="BB41" s="656"/>
      <c r="BC41" s="656"/>
      <c r="BD41" s="210"/>
      <c r="BE41" s="655" t="str">
        <f t="shared" si="1"/>
        <v/>
      </c>
      <c r="BF41" s="655"/>
      <c r="BG41" s="656"/>
      <c r="BH41" s="656"/>
      <c r="BI41" s="656"/>
      <c r="BJ41" s="656"/>
      <c r="BK41" s="656"/>
      <c r="BL41" s="656"/>
      <c r="BM41" s="656"/>
      <c r="BN41" s="656"/>
      <c r="BO41" s="656"/>
      <c r="BP41" s="656"/>
      <c r="BQ41" s="656"/>
      <c r="BR41" s="656"/>
      <c r="BS41" s="656"/>
      <c r="BT41" s="656"/>
      <c r="BU41" s="656"/>
      <c r="BV41" s="210"/>
      <c r="BW41" s="655" t="str">
        <f t="shared" si="2"/>
        <v/>
      </c>
      <c r="BX41" s="655"/>
      <c r="BY41" s="656" t="str">
        <f>IF('各会計、関係団体の財政状況及び健全化判断比率'!B75="","",'各会計、関係団体の財政状況及び健全化判断比率'!B75)</f>
        <v/>
      </c>
      <c r="BZ41" s="656"/>
      <c r="CA41" s="656"/>
      <c r="CB41" s="656"/>
      <c r="CC41" s="656"/>
      <c r="CD41" s="656"/>
      <c r="CE41" s="656"/>
      <c r="CF41" s="656"/>
      <c r="CG41" s="656"/>
      <c r="CH41" s="656"/>
      <c r="CI41" s="656"/>
      <c r="CJ41" s="656"/>
      <c r="CK41" s="656"/>
      <c r="CL41" s="656"/>
      <c r="CM41" s="656"/>
      <c r="CN41" s="210"/>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07"/>
      <c r="DG41" s="657" t="str">
        <f>IF('各会計、関係団体の財政状況及び健全化判断比率'!BR14="","",'各会計、関係団体の財政状況及び健全化判断比率'!BR14)</f>
        <v/>
      </c>
      <c r="DH41" s="657"/>
      <c r="DI41" s="214"/>
      <c r="DJ41" s="182"/>
      <c r="DK41" s="182"/>
      <c r="DL41" s="182"/>
      <c r="DM41" s="182"/>
      <c r="DN41" s="182"/>
      <c r="DO41" s="182"/>
    </row>
    <row r="42" spans="1:119" ht="32.25" customHeight="1">
      <c r="A42" s="182"/>
      <c r="B42" s="209"/>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0"/>
      <c r="U42" s="655" t="str">
        <f t="shared" si="4"/>
        <v/>
      </c>
      <c r="V42" s="655"/>
      <c r="W42" s="656"/>
      <c r="X42" s="656"/>
      <c r="Y42" s="656"/>
      <c r="Z42" s="656"/>
      <c r="AA42" s="656"/>
      <c r="AB42" s="656"/>
      <c r="AC42" s="656"/>
      <c r="AD42" s="656"/>
      <c r="AE42" s="656"/>
      <c r="AF42" s="656"/>
      <c r="AG42" s="656"/>
      <c r="AH42" s="656"/>
      <c r="AI42" s="656"/>
      <c r="AJ42" s="656"/>
      <c r="AK42" s="656"/>
      <c r="AL42" s="210"/>
      <c r="AM42" s="655" t="str">
        <f t="shared" si="0"/>
        <v/>
      </c>
      <c r="AN42" s="655"/>
      <c r="AO42" s="656"/>
      <c r="AP42" s="656"/>
      <c r="AQ42" s="656"/>
      <c r="AR42" s="656"/>
      <c r="AS42" s="656"/>
      <c r="AT42" s="656"/>
      <c r="AU42" s="656"/>
      <c r="AV42" s="656"/>
      <c r="AW42" s="656"/>
      <c r="AX42" s="656"/>
      <c r="AY42" s="656"/>
      <c r="AZ42" s="656"/>
      <c r="BA42" s="656"/>
      <c r="BB42" s="656"/>
      <c r="BC42" s="656"/>
      <c r="BD42" s="210"/>
      <c r="BE42" s="655" t="str">
        <f t="shared" si="1"/>
        <v/>
      </c>
      <c r="BF42" s="655"/>
      <c r="BG42" s="656"/>
      <c r="BH42" s="656"/>
      <c r="BI42" s="656"/>
      <c r="BJ42" s="656"/>
      <c r="BK42" s="656"/>
      <c r="BL42" s="656"/>
      <c r="BM42" s="656"/>
      <c r="BN42" s="656"/>
      <c r="BO42" s="656"/>
      <c r="BP42" s="656"/>
      <c r="BQ42" s="656"/>
      <c r="BR42" s="656"/>
      <c r="BS42" s="656"/>
      <c r="BT42" s="656"/>
      <c r="BU42" s="656"/>
      <c r="BV42" s="210"/>
      <c r="BW42" s="655" t="str">
        <f t="shared" si="2"/>
        <v/>
      </c>
      <c r="BX42" s="655"/>
      <c r="BY42" s="656" t="str">
        <f>IF('各会計、関係団体の財政状況及び健全化判断比率'!B76="","",'各会計、関係団体の財政状況及び健全化判断比率'!B76)</f>
        <v/>
      </c>
      <c r="BZ42" s="656"/>
      <c r="CA42" s="656"/>
      <c r="CB42" s="656"/>
      <c r="CC42" s="656"/>
      <c r="CD42" s="656"/>
      <c r="CE42" s="656"/>
      <c r="CF42" s="656"/>
      <c r="CG42" s="656"/>
      <c r="CH42" s="656"/>
      <c r="CI42" s="656"/>
      <c r="CJ42" s="656"/>
      <c r="CK42" s="656"/>
      <c r="CL42" s="656"/>
      <c r="CM42" s="656"/>
      <c r="CN42" s="210"/>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07"/>
      <c r="DG42" s="657" t="str">
        <f>IF('各会計、関係団体の財政状況及び健全化判断比率'!BR15="","",'各会計、関係団体の財政状況及び健全化判断比率'!BR15)</f>
        <v/>
      </c>
      <c r="DH42" s="657"/>
      <c r="DI42" s="214"/>
      <c r="DJ42" s="182"/>
      <c r="DK42" s="182"/>
      <c r="DL42" s="182"/>
      <c r="DM42" s="182"/>
      <c r="DN42" s="182"/>
      <c r="DO42" s="182"/>
    </row>
    <row r="43" spans="1:119" ht="32.25" customHeight="1">
      <c r="A43" s="182"/>
      <c r="B43" s="209"/>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0"/>
      <c r="U43" s="655" t="str">
        <f t="shared" si="4"/>
        <v/>
      </c>
      <c r="V43" s="655"/>
      <c r="W43" s="656"/>
      <c r="X43" s="656"/>
      <c r="Y43" s="656"/>
      <c r="Z43" s="656"/>
      <c r="AA43" s="656"/>
      <c r="AB43" s="656"/>
      <c r="AC43" s="656"/>
      <c r="AD43" s="656"/>
      <c r="AE43" s="656"/>
      <c r="AF43" s="656"/>
      <c r="AG43" s="656"/>
      <c r="AH43" s="656"/>
      <c r="AI43" s="656"/>
      <c r="AJ43" s="656"/>
      <c r="AK43" s="656"/>
      <c r="AL43" s="210"/>
      <c r="AM43" s="655" t="str">
        <f t="shared" si="0"/>
        <v/>
      </c>
      <c r="AN43" s="655"/>
      <c r="AO43" s="656"/>
      <c r="AP43" s="656"/>
      <c r="AQ43" s="656"/>
      <c r="AR43" s="656"/>
      <c r="AS43" s="656"/>
      <c r="AT43" s="656"/>
      <c r="AU43" s="656"/>
      <c r="AV43" s="656"/>
      <c r="AW43" s="656"/>
      <c r="AX43" s="656"/>
      <c r="AY43" s="656"/>
      <c r="AZ43" s="656"/>
      <c r="BA43" s="656"/>
      <c r="BB43" s="656"/>
      <c r="BC43" s="656"/>
      <c r="BD43" s="210"/>
      <c r="BE43" s="655" t="str">
        <f t="shared" si="1"/>
        <v/>
      </c>
      <c r="BF43" s="655"/>
      <c r="BG43" s="656"/>
      <c r="BH43" s="656"/>
      <c r="BI43" s="656"/>
      <c r="BJ43" s="656"/>
      <c r="BK43" s="656"/>
      <c r="BL43" s="656"/>
      <c r="BM43" s="656"/>
      <c r="BN43" s="656"/>
      <c r="BO43" s="656"/>
      <c r="BP43" s="656"/>
      <c r="BQ43" s="656"/>
      <c r="BR43" s="656"/>
      <c r="BS43" s="656"/>
      <c r="BT43" s="656"/>
      <c r="BU43" s="656"/>
      <c r="BV43" s="210"/>
      <c r="BW43" s="655" t="str">
        <f t="shared" si="2"/>
        <v/>
      </c>
      <c r="BX43" s="655"/>
      <c r="BY43" s="656" t="str">
        <f>IF('各会計、関係団体の財政状況及び健全化判断比率'!B77="","",'各会計、関係団体の財政状況及び健全化判断比率'!B77)</f>
        <v/>
      </c>
      <c r="BZ43" s="656"/>
      <c r="CA43" s="656"/>
      <c r="CB43" s="656"/>
      <c r="CC43" s="656"/>
      <c r="CD43" s="656"/>
      <c r="CE43" s="656"/>
      <c r="CF43" s="656"/>
      <c r="CG43" s="656"/>
      <c r="CH43" s="656"/>
      <c r="CI43" s="656"/>
      <c r="CJ43" s="656"/>
      <c r="CK43" s="656"/>
      <c r="CL43" s="656"/>
      <c r="CM43" s="656"/>
      <c r="CN43" s="210"/>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07"/>
      <c r="DG43" s="657" t="str">
        <f>IF('各会計、関係団体の財政状況及び健全化判断比率'!BR16="","",'各会計、関係団体の財政状況及び健全化判断比率'!BR16)</f>
        <v/>
      </c>
      <c r="DH43" s="657"/>
      <c r="DI43" s="214"/>
      <c r="DJ43" s="182"/>
      <c r="DK43" s="182"/>
      <c r="DL43" s="182"/>
      <c r="DM43" s="182"/>
      <c r="DN43" s="182"/>
      <c r="DO43" s="182"/>
    </row>
    <row r="44" spans="1:119" ht="13.5" customHeight="1" thickBot="1">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c r="B46" s="182" t="s">
        <v>204</v>
      </c>
      <c r="C46" s="182"/>
      <c r="D46" s="182"/>
      <c r="E46" s="182" t="s">
        <v>205</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c r="B47" s="182"/>
      <c r="C47" s="182"/>
      <c r="D47" s="182"/>
      <c r="E47" s="182" t="s">
        <v>206</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c r="B48" s="182"/>
      <c r="C48" s="182"/>
      <c r="D48" s="182"/>
      <c r="E48" s="182" t="s">
        <v>207</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c r="E49" s="218" t="s">
        <v>208</v>
      </c>
    </row>
    <row r="50" spans="5:5">
      <c r="E50" s="184" t="s">
        <v>209</v>
      </c>
    </row>
    <row r="51" spans="5:5">
      <c r="E51" s="184" t="s">
        <v>210</v>
      </c>
    </row>
    <row r="52" spans="5:5">
      <c r="E52" s="184" t="s">
        <v>211</v>
      </c>
    </row>
    <row r="53" spans="5:5"/>
    <row r="54" spans="5:5"/>
    <row r="55" spans="5:5"/>
    <row r="56" spans="5:5"/>
  </sheetData>
  <sheetProtection algorithmName="SHA-512" hashValue="HUVMNvI04AevNKp/pmbRtHQ9AUgpIp45uHP8IcZ50+uR8EPtCVcgW4aFlx0qAEpPjRBecXjZmrteXFL4scHwaA==" saltValue="pTXt7U8YoEvuSW4NuHqO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47" t="s">
        <v>569</v>
      </c>
      <c r="D34" s="1247"/>
      <c r="E34" s="1248"/>
      <c r="F34" s="32">
        <v>9.39</v>
      </c>
      <c r="G34" s="33">
        <v>11.64</v>
      </c>
      <c r="H34" s="33">
        <v>12.39</v>
      </c>
      <c r="I34" s="33">
        <v>11.88</v>
      </c>
      <c r="J34" s="34">
        <v>10.62</v>
      </c>
      <c r="K34" s="22"/>
      <c r="L34" s="22"/>
      <c r="M34" s="22"/>
      <c r="N34" s="22"/>
      <c r="O34" s="22"/>
      <c r="P34" s="22"/>
    </row>
    <row r="35" spans="1:16" ht="39" customHeight="1">
      <c r="A35" s="22"/>
      <c r="B35" s="35"/>
      <c r="C35" s="1241" t="s">
        <v>570</v>
      </c>
      <c r="D35" s="1242"/>
      <c r="E35" s="1243"/>
      <c r="F35" s="36">
        <v>8.18</v>
      </c>
      <c r="G35" s="37">
        <v>6.47</v>
      </c>
      <c r="H35" s="37">
        <v>7.7</v>
      </c>
      <c r="I35" s="37">
        <v>8.17</v>
      </c>
      <c r="J35" s="38">
        <v>4.9000000000000004</v>
      </c>
      <c r="K35" s="22"/>
      <c r="L35" s="22"/>
      <c r="M35" s="22"/>
      <c r="N35" s="22"/>
      <c r="O35" s="22"/>
      <c r="P35" s="22"/>
    </row>
    <row r="36" spans="1:16" ht="39" customHeight="1">
      <c r="A36" s="22"/>
      <c r="B36" s="35"/>
      <c r="C36" s="1241" t="s">
        <v>571</v>
      </c>
      <c r="D36" s="1242"/>
      <c r="E36" s="1243"/>
      <c r="F36" s="36" t="s">
        <v>518</v>
      </c>
      <c r="G36" s="37" t="s">
        <v>518</v>
      </c>
      <c r="H36" s="37" t="s">
        <v>518</v>
      </c>
      <c r="I36" s="37">
        <v>1.98</v>
      </c>
      <c r="J36" s="38">
        <v>1.98</v>
      </c>
      <c r="K36" s="22"/>
      <c r="L36" s="22"/>
      <c r="M36" s="22"/>
      <c r="N36" s="22"/>
      <c r="O36" s="22"/>
      <c r="P36" s="22"/>
    </row>
    <row r="37" spans="1:16" ht="39" customHeight="1">
      <c r="A37" s="22"/>
      <c r="B37" s="35"/>
      <c r="C37" s="1241" t="s">
        <v>572</v>
      </c>
      <c r="D37" s="1242"/>
      <c r="E37" s="1243"/>
      <c r="F37" s="36">
        <v>3.17</v>
      </c>
      <c r="G37" s="37">
        <v>2.25</v>
      </c>
      <c r="H37" s="37">
        <v>3.33</v>
      </c>
      <c r="I37" s="37">
        <v>3.3</v>
      </c>
      <c r="J37" s="38">
        <v>1.9</v>
      </c>
      <c r="K37" s="22"/>
      <c r="L37" s="22"/>
      <c r="M37" s="22"/>
      <c r="N37" s="22"/>
      <c r="O37" s="22"/>
      <c r="P37" s="22"/>
    </row>
    <row r="38" spans="1:16" ht="39" customHeight="1">
      <c r="A38" s="22"/>
      <c r="B38" s="35"/>
      <c r="C38" s="1241" t="s">
        <v>573</v>
      </c>
      <c r="D38" s="1242"/>
      <c r="E38" s="1243"/>
      <c r="F38" s="36">
        <v>1.9</v>
      </c>
      <c r="G38" s="37">
        <v>1.8</v>
      </c>
      <c r="H38" s="37">
        <v>0.22</v>
      </c>
      <c r="I38" s="37">
        <v>1.61</v>
      </c>
      <c r="J38" s="38">
        <v>1.2</v>
      </c>
      <c r="K38" s="22"/>
      <c r="L38" s="22"/>
      <c r="M38" s="22"/>
      <c r="N38" s="22"/>
      <c r="O38" s="22"/>
      <c r="P38" s="22"/>
    </row>
    <row r="39" spans="1:16" ht="39" customHeight="1">
      <c r="A39" s="22"/>
      <c r="B39" s="35"/>
      <c r="C39" s="1241" t="s">
        <v>574</v>
      </c>
      <c r="D39" s="1242"/>
      <c r="E39" s="1243"/>
      <c r="F39" s="36">
        <v>0.24</v>
      </c>
      <c r="G39" s="37">
        <v>0.18</v>
      </c>
      <c r="H39" s="37">
        <v>1.4</v>
      </c>
      <c r="I39" s="37">
        <v>0.23</v>
      </c>
      <c r="J39" s="38">
        <v>0.32</v>
      </c>
      <c r="K39" s="22"/>
      <c r="L39" s="22"/>
      <c r="M39" s="22"/>
      <c r="N39" s="22"/>
      <c r="O39" s="22"/>
      <c r="P39" s="22"/>
    </row>
    <row r="40" spans="1:16" ht="39" customHeight="1">
      <c r="A40" s="22"/>
      <c r="B40" s="35"/>
      <c r="C40" s="1241" t="s">
        <v>575</v>
      </c>
      <c r="D40" s="1242"/>
      <c r="E40" s="1243"/>
      <c r="F40" s="36">
        <v>7.0000000000000007E-2</v>
      </c>
      <c r="G40" s="37">
        <v>0.04</v>
      </c>
      <c r="H40" s="37">
        <v>0.02</v>
      </c>
      <c r="I40" s="37">
        <v>0.03</v>
      </c>
      <c r="J40" s="38">
        <v>0.03</v>
      </c>
      <c r="K40" s="22"/>
      <c r="L40" s="22"/>
      <c r="M40" s="22"/>
      <c r="N40" s="22"/>
      <c r="O40" s="22"/>
      <c r="P40" s="22"/>
    </row>
    <row r="41" spans="1:16" ht="39" customHeight="1">
      <c r="A41" s="22"/>
      <c r="B41" s="35"/>
      <c r="C41" s="1241" t="s">
        <v>576</v>
      </c>
      <c r="D41" s="1242"/>
      <c r="E41" s="1243"/>
      <c r="F41" s="36">
        <v>0.03</v>
      </c>
      <c r="G41" s="37">
        <v>0.01</v>
      </c>
      <c r="H41" s="37">
        <v>0.02</v>
      </c>
      <c r="I41" s="37">
        <v>0</v>
      </c>
      <c r="J41" s="38">
        <v>0.01</v>
      </c>
      <c r="K41" s="22"/>
      <c r="L41" s="22"/>
      <c r="M41" s="22"/>
      <c r="N41" s="22"/>
      <c r="O41" s="22"/>
      <c r="P41" s="22"/>
    </row>
    <row r="42" spans="1:16" ht="39" customHeight="1">
      <c r="A42" s="22"/>
      <c r="B42" s="39"/>
      <c r="C42" s="1241" t="s">
        <v>577</v>
      </c>
      <c r="D42" s="1242"/>
      <c r="E42" s="1243"/>
      <c r="F42" s="36" t="s">
        <v>518</v>
      </c>
      <c r="G42" s="37" t="s">
        <v>518</v>
      </c>
      <c r="H42" s="37" t="s">
        <v>518</v>
      </c>
      <c r="I42" s="37" t="s">
        <v>518</v>
      </c>
      <c r="J42" s="38" t="s">
        <v>518</v>
      </c>
      <c r="K42" s="22"/>
      <c r="L42" s="22"/>
      <c r="M42" s="22"/>
      <c r="N42" s="22"/>
      <c r="O42" s="22"/>
      <c r="P42" s="22"/>
    </row>
    <row r="43" spans="1:16" ht="39" customHeight="1" thickBot="1">
      <c r="A43" s="22"/>
      <c r="B43" s="40"/>
      <c r="C43" s="1244" t="s">
        <v>578</v>
      </c>
      <c r="D43" s="1245"/>
      <c r="E43" s="1246"/>
      <c r="F43" s="41">
        <v>0.09</v>
      </c>
      <c r="G43" s="42">
        <v>0.12</v>
      </c>
      <c r="H43" s="42">
        <v>0.06</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cjAuek2Pk54xp10JW2Mbkvha33T900x+Gt/KEkmM74o1Ive7Itcm+1yqqYrJnBfdeGvj74aAkFDdKAcG+Er9Q==" saltValue="KTnwHpgEajb+0GkZD3ny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49" t="s">
        <v>11</v>
      </c>
      <c r="C45" s="1250"/>
      <c r="D45" s="58"/>
      <c r="E45" s="1255" t="s">
        <v>12</v>
      </c>
      <c r="F45" s="1255"/>
      <c r="G45" s="1255"/>
      <c r="H45" s="1255"/>
      <c r="I45" s="1255"/>
      <c r="J45" s="1256"/>
      <c r="K45" s="59">
        <v>3674</v>
      </c>
      <c r="L45" s="60">
        <v>3732</v>
      </c>
      <c r="M45" s="60">
        <v>3576</v>
      </c>
      <c r="N45" s="60">
        <v>3620</v>
      </c>
      <c r="O45" s="61">
        <v>3732</v>
      </c>
      <c r="P45" s="48"/>
      <c r="Q45" s="48"/>
      <c r="R45" s="48"/>
      <c r="S45" s="48"/>
      <c r="T45" s="48"/>
      <c r="U45" s="48"/>
    </row>
    <row r="46" spans="1:21" ht="30.75" customHeight="1">
      <c r="A46" s="48"/>
      <c r="B46" s="1251"/>
      <c r="C46" s="1252"/>
      <c r="D46" s="62"/>
      <c r="E46" s="1257" t="s">
        <v>13</v>
      </c>
      <c r="F46" s="1257"/>
      <c r="G46" s="1257"/>
      <c r="H46" s="1257"/>
      <c r="I46" s="1257"/>
      <c r="J46" s="1258"/>
      <c r="K46" s="63" t="s">
        <v>518</v>
      </c>
      <c r="L46" s="64" t="s">
        <v>518</v>
      </c>
      <c r="M46" s="64" t="s">
        <v>518</v>
      </c>
      <c r="N46" s="64" t="s">
        <v>518</v>
      </c>
      <c r="O46" s="65" t="s">
        <v>518</v>
      </c>
      <c r="P46" s="48"/>
      <c r="Q46" s="48"/>
      <c r="R46" s="48"/>
      <c r="S46" s="48"/>
      <c r="T46" s="48"/>
      <c r="U46" s="48"/>
    </row>
    <row r="47" spans="1:21" ht="30.75" customHeight="1">
      <c r="A47" s="48"/>
      <c r="B47" s="1251"/>
      <c r="C47" s="1252"/>
      <c r="D47" s="62"/>
      <c r="E47" s="1257" t="s">
        <v>14</v>
      </c>
      <c r="F47" s="1257"/>
      <c r="G47" s="1257"/>
      <c r="H47" s="1257"/>
      <c r="I47" s="1257"/>
      <c r="J47" s="1258"/>
      <c r="K47" s="63" t="s">
        <v>518</v>
      </c>
      <c r="L47" s="64" t="s">
        <v>518</v>
      </c>
      <c r="M47" s="64" t="s">
        <v>518</v>
      </c>
      <c r="N47" s="64" t="s">
        <v>518</v>
      </c>
      <c r="O47" s="65" t="s">
        <v>518</v>
      </c>
      <c r="P47" s="48"/>
      <c r="Q47" s="48"/>
      <c r="R47" s="48"/>
      <c r="S47" s="48"/>
      <c r="T47" s="48"/>
      <c r="U47" s="48"/>
    </row>
    <row r="48" spans="1:21" ht="30.75" customHeight="1">
      <c r="A48" s="48"/>
      <c r="B48" s="1251"/>
      <c r="C48" s="1252"/>
      <c r="D48" s="62"/>
      <c r="E48" s="1257" t="s">
        <v>15</v>
      </c>
      <c r="F48" s="1257"/>
      <c r="G48" s="1257"/>
      <c r="H48" s="1257"/>
      <c r="I48" s="1257"/>
      <c r="J48" s="1258"/>
      <c r="K48" s="63">
        <v>109</v>
      </c>
      <c r="L48" s="64">
        <v>107</v>
      </c>
      <c r="M48" s="64">
        <v>47</v>
      </c>
      <c r="N48" s="64">
        <v>55</v>
      </c>
      <c r="O48" s="65">
        <v>54</v>
      </c>
      <c r="P48" s="48"/>
      <c r="Q48" s="48"/>
      <c r="R48" s="48"/>
      <c r="S48" s="48"/>
      <c r="T48" s="48"/>
      <c r="U48" s="48"/>
    </row>
    <row r="49" spans="1:21" ht="30.75" customHeight="1">
      <c r="A49" s="48"/>
      <c r="B49" s="1251"/>
      <c r="C49" s="1252"/>
      <c r="D49" s="62"/>
      <c r="E49" s="1257" t="s">
        <v>16</v>
      </c>
      <c r="F49" s="1257"/>
      <c r="G49" s="1257"/>
      <c r="H49" s="1257"/>
      <c r="I49" s="1257"/>
      <c r="J49" s="1258"/>
      <c r="K49" s="63" t="s">
        <v>518</v>
      </c>
      <c r="L49" s="64" t="s">
        <v>518</v>
      </c>
      <c r="M49" s="64" t="s">
        <v>518</v>
      </c>
      <c r="N49" s="64" t="s">
        <v>518</v>
      </c>
      <c r="O49" s="65" t="s">
        <v>518</v>
      </c>
      <c r="P49" s="48"/>
      <c r="Q49" s="48"/>
      <c r="R49" s="48"/>
      <c r="S49" s="48"/>
      <c r="T49" s="48"/>
      <c r="U49" s="48"/>
    </row>
    <row r="50" spans="1:21" ht="30.75" customHeight="1">
      <c r="A50" s="48"/>
      <c r="B50" s="1251"/>
      <c r="C50" s="1252"/>
      <c r="D50" s="62"/>
      <c r="E50" s="1257" t="s">
        <v>17</v>
      </c>
      <c r="F50" s="1257"/>
      <c r="G50" s="1257"/>
      <c r="H50" s="1257"/>
      <c r="I50" s="1257"/>
      <c r="J50" s="1258"/>
      <c r="K50" s="63">
        <v>132</v>
      </c>
      <c r="L50" s="64">
        <v>140</v>
      </c>
      <c r="M50" s="64">
        <v>140</v>
      </c>
      <c r="N50" s="64">
        <v>144</v>
      </c>
      <c r="O50" s="65">
        <v>147</v>
      </c>
      <c r="P50" s="48"/>
      <c r="Q50" s="48"/>
      <c r="R50" s="48"/>
      <c r="S50" s="48"/>
      <c r="T50" s="48"/>
      <c r="U50" s="48"/>
    </row>
    <row r="51" spans="1:21" ht="30.75" customHeight="1">
      <c r="A51" s="48"/>
      <c r="B51" s="1253"/>
      <c r="C51" s="1254"/>
      <c r="D51" s="66"/>
      <c r="E51" s="1257" t="s">
        <v>18</v>
      </c>
      <c r="F51" s="1257"/>
      <c r="G51" s="1257"/>
      <c r="H51" s="1257"/>
      <c r="I51" s="1257"/>
      <c r="J51" s="1258"/>
      <c r="K51" s="63" t="s">
        <v>518</v>
      </c>
      <c r="L51" s="64" t="s">
        <v>518</v>
      </c>
      <c r="M51" s="64" t="s">
        <v>518</v>
      </c>
      <c r="N51" s="64" t="s">
        <v>518</v>
      </c>
      <c r="O51" s="65">
        <v>0</v>
      </c>
      <c r="P51" s="48"/>
      <c r="Q51" s="48"/>
      <c r="R51" s="48"/>
      <c r="S51" s="48"/>
      <c r="T51" s="48"/>
      <c r="U51" s="48"/>
    </row>
    <row r="52" spans="1:21" ht="30.75" customHeight="1">
      <c r="A52" s="48"/>
      <c r="B52" s="1259" t="s">
        <v>19</v>
      </c>
      <c r="C52" s="1260"/>
      <c r="D52" s="66"/>
      <c r="E52" s="1257" t="s">
        <v>20</v>
      </c>
      <c r="F52" s="1257"/>
      <c r="G52" s="1257"/>
      <c r="H52" s="1257"/>
      <c r="I52" s="1257"/>
      <c r="J52" s="1258"/>
      <c r="K52" s="63">
        <v>2384</v>
      </c>
      <c r="L52" s="64">
        <v>2361</v>
      </c>
      <c r="M52" s="64">
        <v>2253</v>
      </c>
      <c r="N52" s="64">
        <v>2232</v>
      </c>
      <c r="O52" s="65">
        <v>2115</v>
      </c>
      <c r="P52" s="48"/>
      <c r="Q52" s="48"/>
      <c r="R52" s="48"/>
      <c r="S52" s="48"/>
      <c r="T52" s="48"/>
      <c r="U52" s="48"/>
    </row>
    <row r="53" spans="1:21" ht="30.75" customHeight="1" thickBot="1">
      <c r="A53" s="48"/>
      <c r="B53" s="1261" t="s">
        <v>21</v>
      </c>
      <c r="C53" s="1262"/>
      <c r="D53" s="67"/>
      <c r="E53" s="1263" t="s">
        <v>22</v>
      </c>
      <c r="F53" s="1263"/>
      <c r="G53" s="1263"/>
      <c r="H53" s="1263"/>
      <c r="I53" s="1263"/>
      <c r="J53" s="1264"/>
      <c r="K53" s="68">
        <v>1531</v>
      </c>
      <c r="L53" s="69">
        <v>1618</v>
      </c>
      <c r="M53" s="69">
        <v>1510</v>
      </c>
      <c r="N53" s="69">
        <v>1587</v>
      </c>
      <c r="O53" s="70">
        <v>1818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65" t="s">
        <v>25</v>
      </c>
      <c r="C57" s="1266"/>
      <c r="D57" s="1269" t="s">
        <v>26</v>
      </c>
      <c r="E57" s="1270"/>
      <c r="F57" s="1270"/>
      <c r="G57" s="1270"/>
      <c r="H57" s="1270"/>
      <c r="I57" s="1270"/>
      <c r="J57" s="1271"/>
      <c r="K57" s="83" t="s">
        <v>602</v>
      </c>
      <c r="L57" s="83" t="s">
        <v>602</v>
      </c>
      <c r="M57" s="83" t="s">
        <v>602</v>
      </c>
      <c r="N57" s="83" t="s">
        <v>602</v>
      </c>
      <c r="O57" s="83" t="s">
        <v>602</v>
      </c>
    </row>
    <row r="58" spans="1:21" ht="31.5" customHeight="1" thickBot="1">
      <c r="B58" s="1267"/>
      <c r="C58" s="1268"/>
      <c r="D58" s="1272" t="s">
        <v>27</v>
      </c>
      <c r="E58" s="1273"/>
      <c r="F58" s="1273"/>
      <c r="G58" s="1273"/>
      <c r="H58" s="1273"/>
      <c r="I58" s="1273"/>
      <c r="J58" s="1274"/>
      <c r="K58" s="84" t="s">
        <v>602</v>
      </c>
      <c r="L58" s="84" t="s">
        <v>602</v>
      </c>
      <c r="M58" s="84" t="s">
        <v>602</v>
      </c>
      <c r="N58" s="84" t="s">
        <v>602</v>
      </c>
      <c r="O58" s="84" t="s">
        <v>602</v>
      </c>
    </row>
    <row r="59" spans="1:21" ht="24" customHeight="1">
      <c r="B59" s="85"/>
      <c r="C59" s="85"/>
      <c r="D59" s="86" t="s">
        <v>28</v>
      </c>
      <c r="E59" s="87"/>
      <c r="F59" s="87"/>
      <c r="G59" s="87"/>
      <c r="H59" s="87"/>
      <c r="I59" s="87"/>
      <c r="J59" s="87"/>
      <c r="K59" s="87"/>
      <c r="L59" s="87"/>
      <c r="M59" s="87"/>
      <c r="N59" s="87"/>
      <c r="O59" s="87"/>
    </row>
    <row r="60" spans="1:21" ht="24" customHeight="1">
      <c r="B60" s="88"/>
      <c r="C60" s="88"/>
      <c r="D60" s="86" t="s">
        <v>29</v>
      </c>
      <c r="E60" s="87"/>
      <c r="F60" s="87"/>
      <c r="G60" s="87"/>
      <c r="H60" s="87"/>
      <c r="I60" s="87"/>
      <c r="J60" s="87"/>
      <c r="K60" s="87"/>
      <c r="L60" s="87"/>
      <c r="M60" s="87"/>
      <c r="N60" s="87"/>
      <c r="O60" s="87"/>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XOHhuhz6Fhetd0AE35KcbrWVYAFxjGegku7orhvjDO9aB/E/vdd8lsTf/q8rNL0JZR9MV/eFva51tjTKobQlA==" saltValue="BifA0hpoy/OQd4ahxvUQ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0" t="s">
        <v>9</v>
      </c>
    </row>
    <row r="40" spans="2:13" ht="27.75" customHeight="1" thickBot="1">
      <c r="B40" s="91" t="s">
        <v>10</v>
      </c>
      <c r="C40" s="92"/>
      <c r="D40" s="92"/>
      <c r="E40" s="93"/>
      <c r="F40" s="93"/>
      <c r="G40" s="93"/>
      <c r="H40" s="94" t="s">
        <v>2</v>
      </c>
      <c r="I40" s="95" t="s">
        <v>559</v>
      </c>
      <c r="J40" s="96" t="s">
        <v>560</v>
      </c>
      <c r="K40" s="96" t="s">
        <v>561</v>
      </c>
      <c r="L40" s="96" t="s">
        <v>562</v>
      </c>
      <c r="M40" s="97" t="s">
        <v>563</v>
      </c>
    </row>
    <row r="41" spans="2:13" ht="27.75" customHeight="1">
      <c r="B41" s="1275" t="s">
        <v>30</v>
      </c>
      <c r="C41" s="1276"/>
      <c r="D41" s="98"/>
      <c r="E41" s="1281" t="s">
        <v>31</v>
      </c>
      <c r="F41" s="1281"/>
      <c r="G41" s="1281"/>
      <c r="H41" s="1282"/>
      <c r="I41" s="99">
        <v>32307</v>
      </c>
      <c r="J41" s="100">
        <v>31833</v>
      </c>
      <c r="K41" s="100">
        <v>31196</v>
      </c>
      <c r="L41" s="100">
        <v>31239</v>
      </c>
      <c r="M41" s="101">
        <v>31599</v>
      </c>
    </row>
    <row r="42" spans="2:13" ht="27.75" customHeight="1">
      <c r="B42" s="1277"/>
      <c r="C42" s="1278"/>
      <c r="D42" s="102"/>
      <c r="E42" s="1283" t="s">
        <v>32</v>
      </c>
      <c r="F42" s="1283"/>
      <c r="G42" s="1283"/>
      <c r="H42" s="1284"/>
      <c r="I42" s="103">
        <v>1120</v>
      </c>
      <c r="J42" s="104">
        <v>979</v>
      </c>
      <c r="K42" s="104">
        <v>914</v>
      </c>
      <c r="L42" s="104">
        <v>880</v>
      </c>
      <c r="M42" s="105">
        <v>734</v>
      </c>
    </row>
    <row r="43" spans="2:13" ht="27.75" customHeight="1">
      <c r="B43" s="1277"/>
      <c r="C43" s="1278"/>
      <c r="D43" s="102"/>
      <c r="E43" s="1283" t="s">
        <v>33</v>
      </c>
      <c r="F43" s="1283"/>
      <c r="G43" s="1283"/>
      <c r="H43" s="1284"/>
      <c r="I43" s="103">
        <v>1210</v>
      </c>
      <c r="J43" s="104">
        <v>1151</v>
      </c>
      <c r="K43" s="104">
        <v>578</v>
      </c>
      <c r="L43" s="104">
        <v>629</v>
      </c>
      <c r="M43" s="105">
        <v>700</v>
      </c>
    </row>
    <row r="44" spans="2:13" ht="27.75" customHeight="1">
      <c r="B44" s="1277"/>
      <c r="C44" s="1278"/>
      <c r="D44" s="102"/>
      <c r="E44" s="1283" t="s">
        <v>34</v>
      </c>
      <c r="F44" s="1283"/>
      <c r="G44" s="1283"/>
      <c r="H44" s="1284"/>
      <c r="I44" s="103" t="s">
        <v>518</v>
      </c>
      <c r="J44" s="104" t="s">
        <v>518</v>
      </c>
      <c r="K44" s="104" t="s">
        <v>518</v>
      </c>
      <c r="L44" s="104" t="s">
        <v>518</v>
      </c>
      <c r="M44" s="105" t="s">
        <v>518</v>
      </c>
    </row>
    <row r="45" spans="2:13" ht="27.75" customHeight="1">
      <c r="B45" s="1277"/>
      <c r="C45" s="1278"/>
      <c r="D45" s="102"/>
      <c r="E45" s="1283" t="s">
        <v>35</v>
      </c>
      <c r="F45" s="1283"/>
      <c r="G45" s="1283"/>
      <c r="H45" s="1284"/>
      <c r="I45" s="103">
        <v>2953</v>
      </c>
      <c r="J45" s="104">
        <v>3158</v>
      </c>
      <c r="K45" s="104">
        <v>3247</v>
      </c>
      <c r="L45" s="104">
        <v>3630</v>
      </c>
      <c r="M45" s="105">
        <v>3860</v>
      </c>
    </row>
    <row r="46" spans="2:13" ht="27.75" customHeight="1">
      <c r="B46" s="1277"/>
      <c r="C46" s="1278"/>
      <c r="D46" s="106"/>
      <c r="E46" s="1283" t="s">
        <v>36</v>
      </c>
      <c r="F46" s="1283"/>
      <c r="G46" s="1283"/>
      <c r="H46" s="1284"/>
      <c r="I46" s="103" t="s">
        <v>518</v>
      </c>
      <c r="J46" s="104" t="s">
        <v>518</v>
      </c>
      <c r="K46" s="104" t="s">
        <v>518</v>
      </c>
      <c r="L46" s="104" t="s">
        <v>518</v>
      </c>
      <c r="M46" s="105" t="s">
        <v>518</v>
      </c>
    </row>
    <row r="47" spans="2:13" ht="27.75" customHeight="1">
      <c r="B47" s="1277"/>
      <c r="C47" s="1278"/>
      <c r="D47" s="107"/>
      <c r="E47" s="1285" t="s">
        <v>37</v>
      </c>
      <c r="F47" s="1286"/>
      <c r="G47" s="1286"/>
      <c r="H47" s="1287"/>
      <c r="I47" s="103" t="s">
        <v>518</v>
      </c>
      <c r="J47" s="104" t="s">
        <v>518</v>
      </c>
      <c r="K47" s="104" t="s">
        <v>518</v>
      </c>
      <c r="L47" s="104" t="s">
        <v>518</v>
      </c>
      <c r="M47" s="105" t="s">
        <v>518</v>
      </c>
    </row>
    <row r="48" spans="2:13" ht="27.75" customHeight="1">
      <c r="B48" s="1277"/>
      <c r="C48" s="1278"/>
      <c r="D48" s="102"/>
      <c r="E48" s="1283" t="s">
        <v>38</v>
      </c>
      <c r="F48" s="1283"/>
      <c r="G48" s="1283"/>
      <c r="H48" s="1284"/>
      <c r="I48" s="103" t="s">
        <v>518</v>
      </c>
      <c r="J48" s="104" t="s">
        <v>518</v>
      </c>
      <c r="K48" s="104" t="s">
        <v>518</v>
      </c>
      <c r="L48" s="104" t="s">
        <v>518</v>
      </c>
      <c r="M48" s="105" t="s">
        <v>518</v>
      </c>
    </row>
    <row r="49" spans="2:13" ht="27.75" customHeight="1">
      <c r="B49" s="1279"/>
      <c r="C49" s="1280"/>
      <c r="D49" s="102"/>
      <c r="E49" s="1283" t="s">
        <v>39</v>
      </c>
      <c r="F49" s="1283"/>
      <c r="G49" s="1283"/>
      <c r="H49" s="1284"/>
      <c r="I49" s="103" t="s">
        <v>518</v>
      </c>
      <c r="J49" s="104" t="s">
        <v>518</v>
      </c>
      <c r="K49" s="104" t="s">
        <v>518</v>
      </c>
      <c r="L49" s="104" t="s">
        <v>518</v>
      </c>
      <c r="M49" s="105" t="s">
        <v>518</v>
      </c>
    </row>
    <row r="50" spans="2:13" ht="27.75" customHeight="1">
      <c r="B50" s="1288" t="s">
        <v>40</v>
      </c>
      <c r="C50" s="1289"/>
      <c r="D50" s="108"/>
      <c r="E50" s="1283" t="s">
        <v>41</v>
      </c>
      <c r="F50" s="1283"/>
      <c r="G50" s="1283"/>
      <c r="H50" s="1284"/>
      <c r="I50" s="103">
        <v>6883</v>
      </c>
      <c r="J50" s="104">
        <v>6913</v>
      </c>
      <c r="K50" s="104">
        <v>6898</v>
      </c>
      <c r="L50" s="104">
        <v>6183</v>
      </c>
      <c r="M50" s="105">
        <v>5464</v>
      </c>
    </row>
    <row r="51" spans="2:13" ht="27.75" customHeight="1">
      <c r="B51" s="1277"/>
      <c r="C51" s="1278"/>
      <c r="D51" s="102"/>
      <c r="E51" s="1283" t="s">
        <v>42</v>
      </c>
      <c r="F51" s="1283"/>
      <c r="G51" s="1283"/>
      <c r="H51" s="1284"/>
      <c r="I51" s="103">
        <v>2258</v>
      </c>
      <c r="J51" s="104">
        <v>2622</v>
      </c>
      <c r="K51" s="104">
        <v>2923</v>
      </c>
      <c r="L51" s="104">
        <v>2270</v>
      </c>
      <c r="M51" s="105">
        <v>2420</v>
      </c>
    </row>
    <row r="52" spans="2:13" ht="27.75" customHeight="1">
      <c r="B52" s="1279"/>
      <c r="C52" s="1280"/>
      <c r="D52" s="102"/>
      <c r="E52" s="1283" t="s">
        <v>43</v>
      </c>
      <c r="F52" s="1283"/>
      <c r="G52" s="1283"/>
      <c r="H52" s="1284"/>
      <c r="I52" s="103">
        <v>19456</v>
      </c>
      <c r="J52" s="104">
        <v>19080</v>
      </c>
      <c r="K52" s="104">
        <v>18838</v>
      </c>
      <c r="L52" s="104">
        <v>19509</v>
      </c>
      <c r="M52" s="105">
        <v>19442</v>
      </c>
    </row>
    <row r="53" spans="2:13" ht="27.75" customHeight="1" thickBot="1">
      <c r="B53" s="1290" t="s">
        <v>44</v>
      </c>
      <c r="C53" s="1291"/>
      <c r="D53" s="109"/>
      <c r="E53" s="1292" t="s">
        <v>45</v>
      </c>
      <c r="F53" s="1292"/>
      <c r="G53" s="1292"/>
      <c r="H53" s="1293"/>
      <c r="I53" s="110">
        <v>8993</v>
      </c>
      <c r="J53" s="111">
        <v>8506</v>
      </c>
      <c r="K53" s="111">
        <v>7276</v>
      </c>
      <c r="L53" s="111">
        <v>8416</v>
      </c>
      <c r="M53" s="112">
        <v>9567</v>
      </c>
    </row>
    <row r="54" spans="2:13" ht="27.75" customHeight="1">
      <c r="B54" s="113" t="s">
        <v>46</v>
      </c>
      <c r="C54" s="114"/>
      <c r="D54" s="114"/>
      <c r="E54" s="115"/>
      <c r="F54" s="115"/>
      <c r="G54" s="115"/>
      <c r="H54" s="115"/>
      <c r="I54" s="116"/>
      <c r="J54" s="116"/>
      <c r="K54" s="116"/>
      <c r="L54" s="116"/>
      <c r="M54" s="116"/>
    </row>
    <row r="55" spans="2:13" ht="12.75" customHeight="1"/>
    <row r="56" spans="2:13" ht="12.75" hidden="1" customHeight="1"/>
    <row r="57" spans="2:13" ht="12.75" hidden="1" customHeight="1"/>
    <row r="58" spans="2:13" ht="12.75" hidden="1" customHeight="1"/>
  </sheetData>
  <sheetProtection algorithmName="SHA-512" hashValue="ELCUTimtED02zJ3YYnCAOHZV56IRpWudtfaQSRryhKlxu04GhmweWNOKqroIe6WtTMi0T7QF4xl3SRvdBj0jKQ==" saltValue="DblvI8pkhkaAA9712Tl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7" t="s">
        <v>47</v>
      </c>
    </row>
    <row r="54" spans="2:8" ht="29.25" customHeight="1" thickBot="1">
      <c r="B54" s="118" t="s">
        <v>1</v>
      </c>
      <c r="C54" s="119"/>
      <c r="D54" s="119"/>
      <c r="E54" s="120" t="s">
        <v>2</v>
      </c>
      <c r="F54" s="121" t="s">
        <v>561</v>
      </c>
      <c r="G54" s="121" t="s">
        <v>562</v>
      </c>
      <c r="H54" s="122" t="s">
        <v>563</v>
      </c>
    </row>
    <row r="55" spans="2:8" ht="52.5" customHeight="1">
      <c r="B55" s="123"/>
      <c r="C55" s="1296" t="s">
        <v>48</v>
      </c>
      <c r="D55" s="1296"/>
      <c r="E55" s="1297"/>
      <c r="F55" s="124">
        <v>2686</v>
      </c>
      <c r="G55" s="124">
        <v>2577</v>
      </c>
      <c r="H55" s="125">
        <v>1838</v>
      </c>
    </row>
    <row r="56" spans="2:8" ht="52.5" customHeight="1">
      <c r="B56" s="126"/>
      <c r="C56" s="1298" t="s">
        <v>49</v>
      </c>
      <c r="D56" s="1298"/>
      <c r="E56" s="1299"/>
      <c r="F56" s="127">
        <v>334</v>
      </c>
      <c r="G56" s="127">
        <v>184</v>
      </c>
      <c r="H56" s="128">
        <v>139</v>
      </c>
    </row>
    <row r="57" spans="2:8" ht="53.25" customHeight="1">
      <c r="B57" s="126"/>
      <c r="C57" s="1300" t="s">
        <v>50</v>
      </c>
      <c r="D57" s="1300"/>
      <c r="E57" s="1301"/>
      <c r="F57" s="129">
        <v>2463</v>
      </c>
      <c r="G57" s="129">
        <v>2255</v>
      </c>
      <c r="H57" s="130">
        <v>2044</v>
      </c>
    </row>
    <row r="58" spans="2:8" ht="45.75" customHeight="1">
      <c r="B58" s="131"/>
      <c r="C58" s="1302" t="s">
        <v>603</v>
      </c>
      <c r="D58" s="1303"/>
      <c r="E58" s="1304"/>
      <c r="F58" s="132">
        <v>645</v>
      </c>
      <c r="G58" s="132">
        <v>646</v>
      </c>
      <c r="H58" s="133">
        <v>646</v>
      </c>
    </row>
    <row r="59" spans="2:8" ht="45.75" customHeight="1">
      <c r="B59" s="131"/>
      <c r="C59" s="1302" t="s">
        <v>607</v>
      </c>
      <c r="D59" s="1303"/>
      <c r="E59" s="1304"/>
      <c r="F59" s="132">
        <v>608</v>
      </c>
      <c r="G59" s="132">
        <v>608</v>
      </c>
      <c r="H59" s="133">
        <v>608</v>
      </c>
    </row>
    <row r="60" spans="2:8" ht="45.75" customHeight="1">
      <c r="B60" s="131"/>
      <c r="C60" s="1302" t="s">
        <v>604</v>
      </c>
      <c r="D60" s="1303"/>
      <c r="E60" s="1304"/>
      <c r="F60" s="132">
        <v>318</v>
      </c>
      <c r="G60" s="132">
        <v>303</v>
      </c>
      <c r="H60" s="133">
        <v>270</v>
      </c>
    </row>
    <row r="61" spans="2:8" ht="45.75" customHeight="1">
      <c r="B61" s="131"/>
      <c r="C61" s="382" t="s">
        <v>605</v>
      </c>
      <c r="D61" s="383"/>
      <c r="E61" s="384"/>
      <c r="F61" s="132">
        <v>181</v>
      </c>
      <c r="G61" s="132">
        <v>189</v>
      </c>
      <c r="H61" s="133">
        <v>150</v>
      </c>
    </row>
    <row r="62" spans="2:8" ht="45.75" customHeight="1" thickBot="1">
      <c r="B62" s="134"/>
      <c r="C62" s="382" t="s">
        <v>606</v>
      </c>
      <c r="D62" s="383"/>
      <c r="E62" s="384"/>
      <c r="F62" s="135">
        <v>198</v>
      </c>
      <c r="G62" s="135">
        <v>149</v>
      </c>
      <c r="H62" s="136">
        <v>79</v>
      </c>
    </row>
    <row r="63" spans="2:8" ht="52.5" customHeight="1" thickBot="1">
      <c r="B63" s="137"/>
      <c r="C63" s="1294" t="s">
        <v>51</v>
      </c>
      <c r="D63" s="1294"/>
      <c r="E63" s="1295"/>
      <c r="F63" s="138">
        <v>5482</v>
      </c>
      <c r="G63" s="138">
        <v>5016</v>
      </c>
      <c r="H63" s="139">
        <v>4022</v>
      </c>
    </row>
    <row r="64" spans="2:8" ht="15" customHeight="1"/>
  </sheetData>
  <sheetProtection algorithmName="SHA-512" hashValue="V/Gs26/nlvr2gCL49wLMGiTtOrCDj8PlPxJxXZNpNuVs1yVM8m8LOPtfMbiWyBfFRPdavzN4HQ6YPcmxl00Pqg==" saltValue="oIgZMxIKI62SV+6C2ISRVQ==" spinCount="100000" sheet="1" objects="1" scenarios="1"/>
  <mergeCells count="7">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7"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8"/>
      <c r="DG4" s="288"/>
      <c r="DH4" s="288"/>
      <c r="DI4" s="288"/>
      <c r="DJ4" s="288"/>
      <c r="DK4" s="288"/>
      <c r="DL4" s="288"/>
      <c r="DM4" s="288"/>
      <c r="DN4" s="288"/>
      <c r="DO4" s="288"/>
      <c r="DP4" s="288"/>
      <c r="DQ4" s="288"/>
      <c r="DR4" s="288"/>
      <c r="DS4" s="288"/>
      <c r="DT4" s="288"/>
      <c r="DU4" s="288"/>
      <c r="DV4" s="288"/>
      <c r="DW4" s="288"/>
    </row>
    <row r="5" spans="1:143" s="287"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8"/>
      <c r="DG5" s="288"/>
      <c r="DH5" s="288"/>
      <c r="DI5" s="288"/>
      <c r="DJ5" s="288"/>
      <c r="DK5" s="288"/>
      <c r="DL5" s="288"/>
      <c r="DM5" s="288"/>
      <c r="DN5" s="288"/>
      <c r="DO5" s="288"/>
      <c r="DP5" s="288"/>
      <c r="DQ5" s="288"/>
      <c r="DR5" s="288"/>
      <c r="DS5" s="288"/>
      <c r="DT5" s="288"/>
      <c r="DU5" s="288"/>
      <c r="DV5" s="288"/>
      <c r="DW5" s="288"/>
    </row>
    <row r="6" spans="1:143" s="287"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8"/>
      <c r="DG6" s="288"/>
      <c r="DH6" s="288"/>
      <c r="DI6" s="288"/>
      <c r="DJ6" s="288"/>
      <c r="DK6" s="288"/>
      <c r="DL6" s="288"/>
      <c r="DM6" s="288"/>
      <c r="DN6" s="288"/>
      <c r="DO6" s="288"/>
      <c r="DP6" s="288"/>
      <c r="DQ6" s="288"/>
      <c r="DR6" s="288"/>
      <c r="DS6" s="288"/>
      <c r="DT6" s="288"/>
      <c r="DU6" s="288"/>
      <c r="DV6" s="288"/>
      <c r="DW6" s="288"/>
    </row>
    <row r="7" spans="1:143" s="287"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8"/>
      <c r="DG7" s="288"/>
      <c r="DH7" s="288"/>
      <c r="DI7" s="288"/>
      <c r="DJ7" s="288"/>
      <c r="DK7" s="288"/>
      <c r="DL7" s="288"/>
      <c r="DM7" s="288"/>
      <c r="DN7" s="288"/>
      <c r="DO7" s="288"/>
      <c r="DP7" s="288"/>
      <c r="DQ7" s="288"/>
      <c r="DR7" s="288"/>
      <c r="DS7" s="288"/>
      <c r="DT7" s="288"/>
      <c r="DU7" s="288"/>
      <c r="DV7" s="288"/>
      <c r="DW7" s="288"/>
    </row>
    <row r="8" spans="1:143" s="287"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8"/>
      <c r="DG8" s="288"/>
      <c r="DH8" s="288"/>
      <c r="DI8" s="288"/>
      <c r="DJ8" s="288"/>
      <c r="DK8" s="288"/>
      <c r="DL8" s="288"/>
      <c r="DM8" s="288"/>
      <c r="DN8" s="288"/>
      <c r="DO8" s="288"/>
      <c r="DP8" s="288"/>
      <c r="DQ8" s="288"/>
      <c r="DR8" s="288"/>
      <c r="DS8" s="288"/>
      <c r="DT8" s="288"/>
      <c r="DU8" s="288"/>
      <c r="DV8" s="288"/>
      <c r="DW8" s="288"/>
    </row>
    <row r="9" spans="1:143" s="287"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8"/>
      <c r="DG9" s="288"/>
      <c r="DH9" s="288"/>
      <c r="DI9" s="288"/>
      <c r="DJ9" s="288"/>
      <c r="DK9" s="288"/>
      <c r="DL9" s="288"/>
      <c r="DM9" s="288"/>
      <c r="DN9" s="288"/>
      <c r="DO9" s="288"/>
      <c r="DP9" s="288"/>
      <c r="DQ9" s="288"/>
      <c r="DR9" s="288"/>
      <c r="DS9" s="288"/>
      <c r="DT9" s="288"/>
      <c r="DU9" s="288"/>
      <c r="DV9" s="288"/>
      <c r="DW9" s="288"/>
    </row>
    <row r="10" spans="1:143" s="287"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8"/>
      <c r="DG10" s="288"/>
      <c r="DH10" s="288"/>
      <c r="DI10" s="288"/>
      <c r="DJ10" s="288"/>
      <c r="DK10" s="288"/>
      <c r="DL10" s="288"/>
      <c r="DM10" s="288"/>
      <c r="DN10" s="288"/>
      <c r="DO10" s="288"/>
      <c r="DP10" s="288"/>
      <c r="DQ10" s="288"/>
      <c r="DR10" s="288"/>
      <c r="DS10" s="288"/>
      <c r="DT10" s="288"/>
      <c r="DU10" s="288"/>
      <c r="DV10" s="288"/>
      <c r="DW10" s="288"/>
      <c r="EM10" s="287" t="s">
        <v>608</v>
      </c>
    </row>
    <row r="11" spans="1:143" s="287"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8"/>
      <c r="DG11" s="288"/>
      <c r="DH11" s="288"/>
      <c r="DI11" s="288"/>
      <c r="DJ11" s="288"/>
      <c r="DK11" s="288"/>
      <c r="DL11" s="288"/>
      <c r="DM11" s="288"/>
      <c r="DN11" s="288"/>
      <c r="DO11" s="288"/>
      <c r="DP11" s="288"/>
      <c r="DQ11" s="288"/>
      <c r="DR11" s="288"/>
      <c r="DS11" s="288"/>
      <c r="DT11" s="288"/>
      <c r="DU11" s="288"/>
      <c r="DV11" s="288"/>
      <c r="DW11" s="288"/>
    </row>
    <row r="12" spans="1:143" s="287"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8"/>
      <c r="DG12" s="288"/>
      <c r="DH12" s="288"/>
      <c r="DI12" s="288"/>
      <c r="DJ12" s="288"/>
      <c r="DK12" s="288"/>
      <c r="DL12" s="288"/>
      <c r="DM12" s="288"/>
      <c r="DN12" s="288"/>
      <c r="DO12" s="288"/>
      <c r="DP12" s="288"/>
      <c r="DQ12" s="288"/>
      <c r="DR12" s="288"/>
      <c r="DS12" s="288"/>
      <c r="DT12" s="288"/>
      <c r="DU12" s="288"/>
      <c r="DV12" s="288"/>
      <c r="DW12" s="288"/>
      <c r="EM12" s="287" t="s">
        <v>608</v>
      </c>
    </row>
    <row r="13" spans="1:143" s="287"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8"/>
      <c r="DG13" s="288"/>
      <c r="DH13" s="288"/>
      <c r="DI13" s="288"/>
      <c r="DJ13" s="288"/>
      <c r="DK13" s="288"/>
      <c r="DL13" s="288"/>
      <c r="DM13" s="288"/>
      <c r="DN13" s="288"/>
      <c r="DO13" s="288"/>
      <c r="DP13" s="288"/>
      <c r="DQ13" s="288"/>
      <c r="DR13" s="288"/>
      <c r="DS13" s="288"/>
      <c r="DT13" s="288"/>
      <c r="DU13" s="288"/>
      <c r="DV13" s="288"/>
      <c r="DW13" s="288"/>
    </row>
    <row r="14" spans="1:143" s="287"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8"/>
      <c r="DG14" s="288"/>
      <c r="DH14" s="288"/>
      <c r="DI14" s="288"/>
      <c r="DJ14" s="288"/>
      <c r="DK14" s="288"/>
      <c r="DL14" s="288"/>
      <c r="DM14" s="288"/>
      <c r="DN14" s="288"/>
      <c r="DO14" s="288"/>
      <c r="DP14" s="288"/>
      <c r="DQ14" s="288"/>
      <c r="DR14" s="288"/>
      <c r="DS14" s="288"/>
      <c r="DT14" s="288"/>
      <c r="DU14" s="288"/>
      <c r="DV14" s="288"/>
      <c r="DW14" s="288"/>
    </row>
    <row r="15" spans="1:143" s="287"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8"/>
      <c r="DG15" s="288"/>
      <c r="DH15" s="288"/>
      <c r="DI15" s="288"/>
      <c r="DJ15" s="288"/>
      <c r="DK15" s="288"/>
      <c r="DL15" s="288"/>
      <c r="DM15" s="288"/>
      <c r="DN15" s="288"/>
      <c r="DO15" s="288"/>
      <c r="DP15" s="288"/>
      <c r="DQ15" s="288"/>
      <c r="DR15" s="288"/>
      <c r="DS15" s="288"/>
      <c r="DT15" s="288"/>
      <c r="DU15" s="288"/>
      <c r="DV15" s="288"/>
      <c r="DW15" s="288"/>
    </row>
    <row r="16" spans="1:143" s="287"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8"/>
      <c r="DG16" s="288"/>
      <c r="DH16" s="288"/>
      <c r="DI16" s="288"/>
      <c r="DJ16" s="288"/>
      <c r="DK16" s="288"/>
      <c r="DL16" s="288"/>
      <c r="DM16" s="288"/>
      <c r="DN16" s="288"/>
      <c r="DO16" s="288"/>
      <c r="DP16" s="288"/>
      <c r="DQ16" s="288"/>
      <c r="DR16" s="288"/>
      <c r="DS16" s="288"/>
      <c r="DT16" s="288"/>
      <c r="DU16" s="288"/>
      <c r="DV16" s="288"/>
      <c r="DW16" s="288"/>
    </row>
    <row r="17" spans="1:351" s="287"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8"/>
      <c r="DG17" s="288"/>
      <c r="DH17" s="288"/>
      <c r="DI17" s="288"/>
      <c r="DJ17" s="288"/>
      <c r="DK17" s="288"/>
      <c r="DL17" s="288"/>
      <c r="DM17" s="288"/>
      <c r="DN17" s="288"/>
      <c r="DO17" s="288"/>
      <c r="DP17" s="288"/>
      <c r="DQ17" s="288"/>
      <c r="DR17" s="288"/>
      <c r="DS17" s="288"/>
      <c r="DT17" s="288"/>
      <c r="DU17" s="288"/>
      <c r="DV17" s="288"/>
      <c r="DW17" s="288"/>
    </row>
    <row r="18" spans="1:351" s="287"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8"/>
      <c r="DG18" s="288"/>
      <c r="DH18" s="288"/>
      <c r="DI18" s="288"/>
      <c r="DJ18" s="288"/>
      <c r="DK18" s="288"/>
      <c r="DL18" s="288"/>
      <c r="DM18" s="288"/>
      <c r="DN18" s="288"/>
      <c r="DO18" s="288"/>
      <c r="DP18" s="288"/>
      <c r="DQ18" s="288"/>
      <c r="DR18" s="288"/>
      <c r="DS18" s="288"/>
      <c r="DT18" s="288"/>
      <c r="DU18" s="288"/>
      <c r="DV18" s="288"/>
      <c r="DW18" s="288"/>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2" t="s">
        <v>620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611</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559</v>
      </c>
      <c r="BQ50" s="1309"/>
      <c r="BR50" s="1309"/>
      <c r="BS50" s="1309"/>
      <c r="BT50" s="1309"/>
      <c r="BU50" s="1309"/>
      <c r="BV50" s="1309"/>
      <c r="BW50" s="1309"/>
      <c r="BX50" s="1309" t="s">
        <v>560</v>
      </c>
      <c r="BY50" s="1309"/>
      <c r="BZ50" s="1309"/>
      <c r="CA50" s="1309"/>
      <c r="CB50" s="1309"/>
      <c r="CC50" s="1309"/>
      <c r="CD50" s="1309"/>
      <c r="CE50" s="1309"/>
      <c r="CF50" s="1309" t="s">
        <v>561</v>
      </c>
      <c r="CG50" s="1309"/>
      <c r="CH50" s="1309"/>
      <c r="CI50" s="1309"/>
      <c r="CJ50" s="1309"/>
      <c r="CK50" s="1309"/>
      <c r="CL50" s="1309"/>
      <c r="CM50" s="1309"/>
      <c r="CN50" s="1309" t="s">
        <v>562</v>
      </c>
      <c r="CO50" s="1309"/>
      <c r="CP50" s="1309"/>
      <c r="CQ50" s="1309"/>
      <c r="CR50" s="1309"/>
      <c r="CS50" s="1309"/>
      <c r="CT50" s="1309"/>
      <c r="CU50" s="1309"/>
      <c r="CV50" s="1309" t="s">
        <v>563</v>
      </c>
      <c r="CW50" s="1309"/>
      <c r="CX50" s="1309"/>
      <c r="CY50" s="1309"/>
      <c r="CZ50" s="1309"/>
      <c r="DA50" s="1309"/>
      <c r="DB50" s="1309"/>
      <c r="DC50" s="1309"/>
    </row>
    <row r="51" spans="1:109" ht="13.5" customHeight="1">
      <c r="B51" s="394"/>
      <c r="G51" s="1322"/>
      <c r="H51" s="1322"/>
      <c r="I51" s="1323"/>
      <c r="J51" s="1323"/>
      <c r="K51" s="1321"/>
      <c r="L51" s="1321"/>
      <c r="M51" s="1321"/>
      <c r="N51" s="1321"/>
      <c r="AM51" s="403"/>
      <c r="AN51" s="1311" t="s">
        <v>612</v>
      </c>
      <c r="AO51" s="1311"/>
      <c r="AP51" s="1311"/>
      <c r="AQ51" s="1311"/>
      <c r="AR51" s="1311"/>
      <c r="AS51" s="1311"/>
      <c r="AT51" s="1311"/>
      <c r="AU51" s="1311"/>
      <c r="AV51" s="1311"/>
      <c r="AW51" s="1311"/>
      <c r="AX51" s="1311"/>
      <c r="AY51" s="1311"/>
      <c r="AZ51" s="1311"/>
      <c r="BA51" s="1311"/>
      <c r="BB51" s="1311" t="s">
        <v>613</v>
      </c>
      <c r="BC51" s="1311"/>
      <c r="BD51" s="1311"/>
      <c r="BE51" s="1311"/>
      <c r="BF51" s="1311"/>
      <c r="BG51" s="1311"/>
      <c r="BH51" s="1311"/>
      <c r="BI51" s="1311"/>
      <c r="BJ51" s="1311"/>
      <c r="BK51" s="1311"/>
      <c r="BL51" s="1311"/>
      <c r="BM51" s="1311"/>
      <c r="BN51" s="1311"/>
      <c r="BO51" s="1311"/>
      <c r="BP51" s="1310">
        <v>60.6</v>
      </c>
      <c r="BQ51" s="1310"/>
      <c r="BR51" s="1310"/>
      <c r="BS51" s="1310"/>
      <c r="BT51" s="1310"/>
      <c r="BU51" s="1310"/>
      <c r="BV51" s="1310"/>
      <c r="BW51" s="1310"/>
      <c r="BX51" s="1310">
        <v>56.9</v>
      </c>
      <c r="BY51" s="1310"/>
      <c r="BZ51" s="1310"/>
      <c r="CA51" s="1310"/>
      <c r="CB51" s="1310"/>
      <c r="CC51" s="1310"/>
      <c r="CD51" s="1310"/>
      <c r="CE51" s="1310"/>
      <c r="CF51" s="1310">
        <v>48.6</v>
      </c>
      <c r="CG51" s="1310"/>
      <c r="CH51" s="1310"/>
      <c r="CI51" s="1310"/>
      <c r="CJ51" s="1310"/>
      <c r="CK51" s="1310"/>
      <c r="CL51" s="1310"/>
      <c r="CM51" s="1310"/>
      <c r="CN51" s="1310">
        <v>56.1</v>
      </c>
      <c r="CO51" s="1310"/>
      <c r="CP51" s="1310"/>
      <c r="CQ51" s="1310"/>
      <c r="CR51" s="1310"/>
      <c r="CS51" s="1310"/>
      <c r="CT51" s="1310"/>
      <c r="CU51" s="1310"/>
      <c r="CV51" s="1310">
        <v>63.7</v>
      </c>
      <c r="CW51" s="1310"/>
      <c r="CX51" s="1310"/>
      <c r="CY51" s="1310"/>
      <c r="CZ51" s="1310"/>
      <c r="DA51" s="1310"/>
      <c r="DB51" s="1310"/>
      <c r="DC51" s="1310"/>
    </row>
    <row r="52" spans="1:109">
      <c r="B52" s="394"/>
      <c r="G52" s="1322"/>
      <c r="H52" s="1322"/>
      <c r="I52" s="1323"/>
      <c r="J52" s="1323"/>
      <c r="K52" s="1321"/>
      <c r="L52" s="1321"/>
      <c r="M52" s="1321"/>
      <c r="N52" s="1321"/>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2"/>
      <c r="H53" s="1322"/>
      <c r="I53" s="1305"/>
      <c r="J53" s="1305"/>
      <c r="K53" s="1321"/>
      <c r="L53" s="1321"/>
      <c r="M53" s="1321"/>
      <c r="N53" s="1321"/>
      <c r="AM53" s="403"/>
      <c r="AN53" s="1311"/>
      <c r="AO53" s="1311"/>
      <c r="AP53" s="1311"/>
      <c r="AQ53" s="1311"/>
      <c r="AR53" s="1311"/>
      <c r="AS53" s="1311"/>
      <c r="AT53" s="1311"/>
      <c r="AU53" s="1311"/>
      <c r="AV53" s="1311"/>
      <c r="AW53" s="1311"/>
      <c r="AX53" s="1311"/>
      <c r="AY53" s="1311"/>
      <c r="AZ53" s="1311"/>
      <c r="BA53" s="1311"/>
      <c r="BB53" s="1311" t="s">
        <v>614</v>
      </c>
      <c r="BC53" s="1311"/>
      <c r="BD53" s="1311"/>
      <c r="BE53" s="1311"/>
      <c r="BF53" s="1311"/>
      <c r="BG53" s="1311"/>
      <c r="BH53" s="1311"/>
      <c r="BI53" s="1311"/>
      <c r="BJ53" s="1311"/>
      <c r="BK53" s="1311"/>
      <c r="BL53" s="1311"/>
      <c r="BM53" s="1311"/>
      <c r="BN53" s="1311"/>
      <c r="BO53" s="1311"/>
      <c r="BP53" s="1310">
        <v>45.8</v>
      </c>
      <c r="BQ53" s="1310"/>
      <c r="BR53" s="1310"/>
      <c r="BS53" s="1310"/>
      <c r="BT53" s="1310"/>
      <c r="BU53" s="1310"/>
      <c r="BV53" s="1310"/>
      <c r="BW53" s="1310"/>
      <c r="BX53" s="1310">
        <v>61.1</v>
      </c>
      <c r="BY53" s="1310"/>
      <c r="BZ53" s="1310"/>
      <c r="CA53" s="1310"/>
      <c r="CB53" s="1310"/>
      <c r="CC53" s="1310"/>
      <c r="CD53" s="1310"/>
      <c r="CE53" s="1310"/>
      <c r="CF53" s="1310">
        <v>62</v>
      </c>
      <c r="CG53" s="1310"/>
      <c r="CH53" s="1310"/>
      <c r="CI53" s="1310"/>
      <c r="CJ53" s="1310"/>
      <c r="CK53" s="1310"/>
      <c r="CL53" s="1310"/>
      <c r="CM53" s="1310"/>
      <c r="CN53" s="1310">
        <v>62.6</v>
      </c>
      <c r="CO53" s="1310"/>
      <c r="CP53" s="1310"/>
      <c r="CQ53" s="1310"/>
      <c r="CR53" s="1310"/>
      <c r="CS53" s="1310"/>
      <c r="CT53" s="1310"/>
      <c r="CU53" s="1310"/>
      <c r="CV53" s="1310">
        <v>61.3</v>
      </c>
      <c r="CW53" s="1310"/>
      <c r="CX53" s="1310"/>
      <c r="CY53" s="1310"/>
      <c r="CZ53" s="1310"/>
      <c r="DA53" s="1310"/>
      <c r="DB53" s="1310"/>
      <c r="DC53" s="1310"/>
    </row>
    <row r="54" spans="1:109">
      <c r="A54" s="402"/>
      <c r="B54" s="394"/>
      <c r="G54" s="1322"/>
      <c r="H54" s="1322"/>
      <c r="I54" s="1305"/>
      <c r="J54" s="1305"/>
      <c r="K54" s="1321"/>
      <c r="L54" s="1321"/>
      <c r="M54" s="1321"/>
      <c r="N54" s="1321"/>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1"/>
      <c r="L55" s="1321"/>
      <c r="M55" s="1321"/>
      <c r="N55" s="1321"/>
      <c r="AN55" s="1309" t="s">
        <v>615</v>
      </c>
      <c r="AO55" s="1309"/>
      <c r="AP55" s="1309"/>
      <c r="AQ55" s="1309"/>
      <c r="AR55" s="1309"/>
      <c r="AS55" s="1309"/>
      <c r="AT55" s="1309"/>
      <c r="AU55" s="1309"/>
      <c r="AV55" s="1309"/>
      <c r="AW55" s="1309"/>
      <c r="AX55" s="1309"/>
      <c r="AY55" s="1309"/>
      <c r="AZ55" s="1309"/>
      <c r="BA55" s="1309"/>
      <c r="BB55" s="1311" t="s">
        <v>613</v>
      </c>
      <c r="BC55" s="1311"/>
      <c r="BD55" s="1311"/>
      <c r="BE55" s="1311"/>
      <c r="BF55" s="1311"/>
      <c r="BG55" s="1311"/>
      <c r="BH55" s="1311"/>
      <c r="BI55" s="1311"/>
      <c r="BJ55" s="1311"/>
      <c r="BK55" s="1311"/>
      <c r="BL55" s="1311"/>
      <c r="BM55" s="1311"/>
      <c r="BN55" s="1311"/>
      <c r="BO55" s="1311"/>
      <c r="BP55" s="1310">
        <v>33.6</v>
      </c>
      <c r="BQ55" s="1310"/>
      <c r="BR55" s="1310"/>
      <c r="BS55" s="1310"/>
      <c r="BT55" s="1310"/>
      <c r="BU55" s="1310"/>
      <c r="BV55" s="1310"/>
      <c r="BW55" s="1310"/>
      <c r="BX55" s="1310">
        <v>35.299999999999997</v>
      </c>
      <c r="BY55" s="1310"/>
      <c r="BZ55" s="1310"/>
      <c r="CA55" s="1310"/>
      <c r="CB55" s="1310"/>
      <c r="CC55" s="1310"/>
      <c r="CD55" s="1310"/>
      <c r="CE55" s="1310"/>
      <c r="CF55" s="1310">
        <v>31.9</v>
      </c>
      <c r="CG55" s="1310"/>
      <c r="CH55" s="1310"/>
      <c r="CI55" s="1310"/>
      <c r="CJ55" s="1310"/>
      <c r="CK55" s="1310"/>
      <c r="CL55" s="1310"/>
      <c r="CM55" s="1310"/>
      <c r="CN55" s="1310">
        <v>24.2</v>
      </c>
      <c r="CO55" s="1310"/>
      <c r="CP55" s="1310"/>
      <c r="CQ55" s="1310"/>
      <c r="CR55" s="1310"/>
      <c r="CS55" s="1310"/>
      <c r="CT55" s="1310"/>
      <c r="CU55" s="1310"/>
      <c r="CV55" s="1310">
        <v>22.1</v>
      </c>
      <c r="CW55" s="1310"/>
      <c r="CX55" s="1310"/>
      <c r="CY55" s="1310"/>
      <c r="CZ55" s="1310"/>
      <c r="DA55" s="1310"/>
      <c r="DB55" s="1310"/>
      <c r="DC55" s="1310"/>
    </row>
    <row r="56" spans="1:109">
      <c r="A56" s="402"/>
      <c r="B56" s="394"/>
      <c r="G56" s="1305"/>
      <c r="H56" s="1305"/>
      <c r="I56" s="1305"/>
      <c r="J56" s="1305"/>
      <c r="K56" s="1321"/>
      <c r="L56" s="1321"/>
      <c r="M56" s="1321"/>
      <c r="N56" s="1321"/>
      <c r="AN56" s="1309"/>
      <c r="AO56" s="1309"/>
      <c r="AP56" s="1309"/>
      <c r="AQ56" s="1309"/>
      <c r="AR56" s="1309"/>
      <c r="AS56" s="1309"/>
      <c r="AT56" s="1309"/>
      <c r="AU56" s="1309"/>
      <c r="AV56" s="1309"/>
      <c r="AW56" s="1309"/>
      <c r="AX56" s="1309"/>
      <c r="AY56" s="1309"/>
      <c r="AZ56" s="1309"/>
      <c r="BA56" s="1309"/>
      <c r="BB56" s="1311"/>
      <c r="BC56" s="1311"/>
      <c r="BD56" s="1311"/>
      <c r="BE56" s="1311"/>
      <c r="BF56" s="1311"/>
      <c r="BG56" s="1311"/>
      <c r="BH56" s="1311"/>
      <c r="BI56" s="1311"/>
      <c r="BJ56" s="1311"/>
      <c r="BK56" s="1311"/>
      <c r="BL56" s="1311"/>
      <c r="BM56" s="1311"/>
      <c r="BN56" s="1311"/>
      <c r="BO56" s="1311"/>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4"/>
      <c r="J57" s="1324"/>
      <c r="K57" s="1321"/>
      <c r="L57" s="1321"/>
      <c r="M57" s="1321"/>
      <c r="N57" s="1321"/>
      <c r="AM57" s="387"/>
      <c r="AN57" s="1309"/>
      <c r="AO57" s="1309"/>
      <c r="AP57" s="1309"/>
      <c r="AQ57" s="1309"/>
      <c r="AR57" s="1309"/>
      <c r="AS57" s="1309"/>
      <c r="AT57" s="1309"/>
      <c r="AU57" s="1309"/>
      <c r="AV57" s="1309"/>
      <c r="AW57" s="1309"/>
      <c r="AX57" s="1309"/>
      <c r="AY57" s="1309"/>
      <c r="AZ57" s="1309"/>
      <c r="BA57" s="1309"/>
      <c r="BB57" s="1311" t="s">
        <v>614</v>
      </c>
      <c r="BC57" s="1311"/>
      <c r="BD57" s="1311"/>
      <c r="BE57" s="1311"/>
      <c r="BF57" s="1311"/>
      <c r="BG57" s="1311"/>
      <c r="BH57" s="1311"/>
      <c r="BI57" s="1311"/>
      <c r="BJ57" s="1311"/>
      <c r="BK57" s="1311"/>
      <c r="BL57" s="1311"/>
      <c r="BM57" s="1311"/>
      <c r="BN57" s="1311"/>
      <c r="BO57" s="1311"/>
      <c r="BP57" s="1310">
        <v>56.8</v>
      </c>
      <c r="BQ57" s="1310"/>
      <c r="BR57" s="1310"/>
      <c r="BS57" s="1310"/>
      <c r="BT57" s="1310"/>
      <c r="BU57" s="1310"/>
      <c r="BV57" s="1310"/>
      <c r="BW57" s="1310"/>
      <c r="BX57" s="1310">
        <v>60.4</v>
      </c>
      <c r="BY57" s="1310"/>
      <c r="BZ57" s="1310"/>
      <c r="CA57" s="1310"/>
      <c r="CB57" s="1310"/>
      <c r="CC57" s="1310"/>
      <c r="CD57" s="1310"/>
      <c r="CE57" s="1310"/>
      <c r="CF57" s="1310">
        <v>59.3</v>
      </c>
      <c r="CG57" s="1310"/>
      <c r="CH57" s="1310"/>
      <c r="CI57" s="1310"/>
      <c r="CJ57" s="1310"/>
      <c r="CK57" s="1310"/>
      <c r="CL57" s="1310"/>
      <c r="CM57" s="1310"/>
      <c r="CN57" s="1310">
        <v>59.9</v>
      </c>
      <c r="CO57" s="1310"/>
      <c r="CP57" s="1310"/>
      <c r="CQ57" s="1310"/>
      <c r="CR57" s="1310"/>
      <c r="CS57" s="1310"/>
      <c r="CT57" s="1310"/>
      <c r="CU57" s="1310"/>
      <c r="CV57" s="1310">
        <v>61.5</v>
      </c>
      <c r="CW57" s="1310"/>
      <c r="CX57" s="1310"/>
      <c r="CY57" s="1310"/>
      <c r="CZ57" s="1310"/>
      <c r="DA57" s="1310"/>
      <c r="DB57" s="1310"/>
      <c r="DC57" s="1310"/>
      <c r="DD57" s="407"/>
      <c r="DE57" s="406"/>
    </row>
    <row r="58" spans="1:109" s="402" customFormat="1">
      <c r="A58" s="387"/>
      <c r="B58" s="406"/>
      <c r="G58" s="1305"/>
      <c r="H58" s="1305"/>
      <c r="I58" s="1324"/>
      <c r="J58" s="1324"/>
      <c r="K58" s="1321"/>
      <c r="L58" s="1321"/>
      <c r="M58" s="1321"/>
      <c r="N58" s="1321"/>
      <c r="AM58" s="387"/>
      <c r="AN58" s="1309"/>
      <c r="AO58" s="1309"/>
      <c r="AP58" s="1309"/>
      <c r="AQ58" s="1309"/>
      <c r="AR58" s="1309"/>
      <c r="AS58" s="1309"/>
      <c r="AT58" s="1309"/>
      <c r="AU58" s="1309"/>
      <c r="AV58" s="1309"/>
      <c r="AW58" s="1309"/>
      <c r="AX58" s="1309"/>
      <c r="AY58" s="1309"/>
      <c r="AZ58" s="1309"/>
      <c r="BA58" s="1309"/>
      <c r="BB58" s="1311"/>
      <c r="BC58" s="1311"/>
      <c r="BD58" s="1311"/>
      <c r="BE58" s="1311"/>
      <c r="BF58" s="1311"/>
      <c r="BG58" s="1311"/>
      <c r="BH58" s="1311"/>
      <c r="BI58" s="1311"/>
      <c r="BJ58" s="1311"/>
      <c r="BK58" s="1311"/>
      <c r="BL58" s="1311"/>
      <c r="BM58" s="1311"/>
      <c r="BN58" s="1311"/>
      <c r="BO58" s="1311"/>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616</v>
      </c>
    </row>
    <row r="64" spans="1:109">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2" t="s">
        <v>621</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611</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559</v>
      </c>
      <c r="BQ72" s="1309"/>
      <c r="BR72" s="1309"/>
      <c r="BS72" s="1309"/>
      <c r="BT72" s="1309"/>
      <c r="BU72" s="1309"/>
      <c r="BV72" s="1309"/>
      <c r="BW72" s="1309"/>
      <c r="BX72" s="1309" t="s">
        <v>560</v>
      </c>
      <c r="BY72" s="1309"/>
      <c r="BZ72" s="1309"/>
      <c r="CA72" s="1309"/>
      <c r="CB72" s="1309"/>
      <c r="CC72" s="1309"/>
      <c r="CD72" s="1309"/>
      <c r="CE72" s="1309"/>
      <c r="CF72" s="1309" t="s">
        <v>561</v>
      </c>
      <c r="CG72" s="1309"/>
      <c r="CH72" s="1309"/>
      <c r="CI72" s="1309"/>
      <c r="CJ72" s="1309"/>
      <c r="CK72" s="1309"/>
      <c r="CL72" s="1309"/>
      <c r="CM72" s="1309"/>
      <c r="CN72" s="1309" t="s">
        <v>562</v>
      </c>
      <c r="CO72" s="1309"/>
      <c r="CP72" s="1309"/>
      <c r="CQ72" s="1309"/>
      <c r="CR72" s="1309"/>
      <c r="CS72" s="1309"/>
      <c r="CT72" s="1309"/>
      <c r="CU72" s="1309"/>
      <c r="CV72" s="1309" t="s">
        <v>563</v>
      </c>
      <c r="CW72" s="1309"/>
      <c r="CX72" s="1309"/>
      <c r="CY72" s="1309"/>
      <c r="CZ72" s="1309"/>
      <c r="DA72" s="1309"/>
      <c r="DB72" s="1309"/>
      <c r="DC72" s="1309"/>
    </row>
    <row r="73" spans="2:107">
      <c r="B73" s="394"/>
      <c r="G73" s="1322"/>
      <c r="H73" s="1322"/>
      <c r="I73" s="1322"/>
      <c r="J73" s="1322"/>
      <c r="K73" s="1325"/>
      <c r="L73" s="1325"/>
      <c r="M73" s="1325"/>
      <c r="N73" s="1325"/>
      <c r="AM73" s="403"/>
      <c r="AN73" s="1311" t="s">
        <v>612</v>
      </c>
      <c r="AO73" s="1311"/>
      <c r="AP73" s="1311"/>
      <c r="AQ73" s="1311"/>
      <c r="AR73" s="1311"/>
      <c r="AS73" s="1311"/>
      <c r="AT73" s="1311"/>
      <c r="AU73" s="1311"/>
      <c r="AV73" s="1311"/>
      <c r="AW73" s="1311"/>
      <c r="AX73" s="1311"/>
      <c r="AY73" s="1311"/>
      <c r="AZ73" s="1311"/>
      <c r="BA73" s="1311"/>
      <c r="BB73" s="1311" t="s">
        <v>613</v>
      </c>
      <c r="BC73" s="1311"/>
      <c r="BD73" s="1311"/>
      <c r="BE73" s="1311"/>
      <c r="BF73" s="1311"/>
      <c r="BG73" s="1311"/>
      <c r="BH73" s="1311"/>
      <c r="BI73" s="1311"/>
      <c r="BJ73" s="1311"/>
      <c r="BK73" s="1311"/>
      <c r="BL73" s="1311"/>
      <c r="BM73" s="1311"/>
      <c r="BN73" s="1311"/>
      <c r="BO73" s="1311"/>
      <c r="BP73" s="1310">
        <v>60.6</v>
      </c>
      <c r="BQ73" s="1310"/>
      <c r="BR73" s="1310"/>
      <c r="BS73" s="1310"/>
      <c r="BT73" s="1310"/>
      <c r="BU73" s="1310"/>
      <c r="BV73" s="1310"/>
      <c r="BW73" s="1310"/>
      <c r="BX73" s="1310">
        <v>56.9</v>
      </c>
      <c r="BY73" s="1310"/>
      <c r="BZ73" s="1310"/>
      <c r="CA73" s="1310"/>
      <c r="CB73" s="1310"/>
      <c r="CC73" s="1310"/>
      <c r="CD73" s="1310"/>
      <c r="CE73" s="1310"/>
      <c r="CF73" s="1310">
        <v>48.6</v>
      </c>
      <c r="CG73" s="1310"/>
      <c r="CH73" s="1310"/>
      <c r="CI73" s="1310"/>
      <c r="CJ73" s="1310"/>
      <c r="CK73" s="1310"/>
      <c r="CL73" s="1310"/>
      <c r="CM73" s="1310"/>
      <c r="CN73" s="1310">
        <v>56.1</v>
      </c>
      <c r="CO73" s="1310"/>
      <c r="CP73" s="1310"/>
      <c r="CQ73" s="1310"/>
      <c r="CR73" s="1310"/>
      <c r="CS73" s="1310"/>
      <c r="CT73" s="1310"/>
      <c r="CU73" s="1310"/>
      <c r="CV73" s="1310">
        <v>63.7</v>
      </c>
      <c r="CW73" s="1310"/>
      <c r="CX73" s="1310"/>
      <c r="CY73" s="1310"/>
      <c r="CZ73" s="1310"/>
      <c r="DA73" s="1310"/>
      <c r="DB73" s="1310"/>
      <c r="DC73" s="1310"/>
    </row>
    <row r="74" spans="2:107">
      <c r="B74" s="394"/>
      <c r="G74" s="1322"/>
      <c r="H74" s="1322"/>
      <c r="I74" s="1322"/>
      <c r="J74" s="1322"/>
      <c r="K74" s="1325"/>
      <c r="L74" s="1325"/>
      <c r="M74" s="1325"/>
      <c r="N74" s="1325"/>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2"/>
      <c r="H75" s="1322"/>
      <c r="I75" s="1305"/>
      <c r="J75" s="1305"/>
      <c r="K75" s="1321"/>
      <c r="L75" s="1321"/>
      <c r="M75" s="1321"/>
      <c r="N75" s="1321"/>
      <c r="AM75" s="403"/>
      <c r="AN75" s="1311"/>
      <c r="AO75" s="1311"/>
      <c r="AP75" s="1311"/>
      <c r="AQ75" s="1311"/>
      <c r="AR75" s="1311"/>
      <c r="AS75" s="1311"/>
      <c r="AT75" s="1311"/>
      <c r="AU75" s="1311"/>
      <c r="AV75" s="1311"/>
      <c r="AW75" s="1311"/>
      <c r="AX75" s="1311"/>
      <c r="AY75" s="1311"/>
      <c r="AZ75" s="1311"/>
      <c r="BA75" s="1311"/>
      <c r="BB75" s="1311" t="s">
        <v>617</v>
      </c>
      <c r="BC75" s="1311"/>
      <c r="BD75" s="1311"/>
      <c r="BE75" s="1311"/>
      <c r="BF75" s="1311"/>
      <c r="BG75" s="1311"/>
      <c r="BH75" s="1311"/>
      <c r="BI75" s="1311"/>
      <c r="BJ75" s="1311"/>
      <c r="BK75" s="1311"/>
      <c r="BL75" s="1311"/>
      <c r="BM75" s="1311"/>
      <c r="BN75" s="1311"/>
      <c r="BO75" s="1311"/>
      <c r="BP75" s="1310">
        <v>10.8</v>
      </c>
      <c r="BQ75" s="1310"/>
      <c r="BR75" s="1310"/>
      <c r="BS75" s="1310"/>
      <c r="BT75" s="1310"/>
      <c r="BU75" s="1310"/>
      <c r="BV75" s="1310"/>
      <c r="BW75" s="1310"/>
      <c r="BX75" s="1310">
        <v>10.6</v>
      </c>
      <c r="BY75" s="1310"/>
      <c r="BZ75" s="1310"/>
      <c r="CA75" s="1310"/>
      <c r="CB75" s="1310"/>
      <c r="CC75" s="1310"/>
      <c r="CD75" s="1310"/>
      <c r="CE75" s="1310"/>
      <c r="CF75" s="1310">
        <v>10.4</v>
      </c>
      <c r="CG75" s="1310"/>
      <c r="CH75" s="1310"/>
      <c r="CI75" s="1310"/>
      <c r="CJ75" s="1310"/>
      <c r="CK75" s="1310"/>
      <c r="CL75" s="1310"/>
      <c r="CM75" s="1310"/>
      <c r="CN75" s="1310">
        <v>10.5</v>
      </c>
      <c r="CO75" s="1310"/>
      <c r="CP75" s="1310"/>
      <c r="CQ75" s="1310"/>
      <c r="CR75" s="1310"/>
      <c r="CS75" s="1310"/>
      <c r="CT75" s="1310"/>
      <c r="CU75" s="1310"/>
      <c r="CV75" s="1310">
        <v>10.9</v>
      </c>
      <c r="CW75" s="1310"/>
      <c r="CX75" s="1310"/>
      <c r="CY75" s="1310"/>
      <c r="CZ75" s="1310"/>
      <c r="DA75" s="1310"/>
      <c r="DB75" s="1310"/>
      <c r="DC75" s="1310"/>
    </row>
    <row r="76" spans="2:107">
      <c r="B76" s="394"/>
      <c r="G76" s="1322"/>
      <c r="H76" s="1322"/>
      <c r="I76" s="1305"/>
      <c r="J76" s="1305"/>
      <c r="K76" s="1321"/>
      <c r="L76" s="1321"/>
      <c r="M76" s="1321"/>
      <c r="N76" s="1321"/>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5"/>
      <c r="L77" s="1325"/>
      <c r="M77" s="1325"/>
      <c r="N77" s="1325"/>
      <c r="AN77" s="1309" t="s">
        <v>615</v>
      </c>
      <c r="AO77" s="1309"/>
      <c r="AP77" s="1309"/>
      <c r="AQ77" s="1309"/>
      <c r="AR77" s="1309"/>
      <c r="AS77" s="1309"/>
      <c r="AT77" s="1309"/>
      <c r="AU77" s="1309"/>
      <c r="AV77" s="1309"/>
      <c r="AW77" s="1309"/>
      <c r="AX77" s="1309"/>
      <c r="AY77" s="1309"/>
      <c r="AZ77" s="1309"/>
      <c r="BA77" s="1309"/>
      <c r="BB77" s="1311" t="s">
        <v>613</v>
      </c>
      <c r="BC77" s="1311"/>
      <c r="BD77" s="1311"/>
      <c r="BE77" s="1311"/>
      <c r="BF77" s="1311"/>
      <c r="BG77" s="1311"/>
      <c r="BH77" s="1311"/>
      <c r="BI77" s="1311"/>
      <c r="BJ77" s="1311"/>
      <c r="BK77" s="1311"/>
      <c r="BL77" s="1311"/>
      <c r="BM77" s="1311"/>
      <c r="BN77" s="1311"/>
      <c r="BO77" s="1311"/>
      <c r="BP77" s="1310">
        <v>33.6</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c r="B78" s="394"/>
      <c r="G78" s="1305"/>
      <c r="H78" s="1305"/>
      <c r="I78" s="1305"/>
      <c r="J78" s="1305"/>
      <c r="K78" s="1325"/>
      <c r="L78" s="1325"/>
      <c r="M78" s="1325"/>
      <c r="N78" s="1325"/>
      <c r="AN78" s="1309"/>
      <c r="AO78" s="1309"/>
      <c r="AP78" s="1309"/>
      <c r="AQ78" s="1309"/>
      <c r="AR78" s="1309"/>
      <c r="AS78" s="1309"/>
      <c r="AT78" s="1309"/>
      <c r="AU78" s="1309"/>
      <c r="AV78" s="1309"/>
      <c r="AW78" s="1309"/>
      <c r="AX78" s="1309"/>
      <c r="AY78" s="1309"/>
      <c r="AZ78" s="1309"/>
      <c r="BA78" s="1309"/>
      <c r="BB78" s="1311"/>
      <c r="BC78" s="1311"/>
      <c r="BD78" s="1311"/>
      <c r="BE78" s="1311"/>
      <c r="BF78" s="1311"/>
      <c r="BG78" s="1311"/>
      <c r="BH78" s="1311"/>
      <c r="BI78" s="1311"/>
      <c r="BJ78" s="1311"/>
      <c r="BK78" s="1311"/>
      <c r="BL78" s="1311"/>
      <c r="BM78" s="1311"/>
      <c r="BN78" s="1311"/>
      <c r="BO78" s="1311"/>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4"/>
      <c r="J79" s="1324"/>
      <c r="K79" s="1326"/>
      <c r="L79" s="1326"/>
      <c r="M79" s="1326"/>
      <c r="N79" s="1326"/>
      <c r="AN79" s="1309"/>
      <c r="AO79" s="1309"/>
      <c r="AP79" s="1309"/>
      <c r="AQ79" s="1309"/>
      <c r="AR79" s="1309"/>
      <c r="AS79" s="1309"/>
      <c r="AT79" s="1309"/>
      <c r="AU79" s="1309"/>
      <c r="AV79" s="1309"/>
      <c r="AW79" s="1309"/>
      <c r="AX79" s="1309"/>
      <c r="AY79" s="1309"/>
      <c r="AZ79" s="1309"/>
      <c r="BA79" s="1309"/>
      <c r="BB79" s="1311" t="s">
        <v>617</v>
      </c>
      <c r="BC79" s="1311"/>
      <c r="BD79" s="1311"/>
      <c r="BE79" s="1311"/>
      <c r="BF79" s="1311"/>
      <c r="BG79" s="1311"/>
      <c r="BH79" s="1311"/>
      <c r="BI79" s="1311"/>
      <c r="BJ79" s="1311"/>
      <c r="BK79" s="1311"/>
      <c r="BL79" s="1311"/>
      <c r="BM79" s="1311"/>
      <c r="BN79" s="1311"/>
      <c r="BO79" s="1311"/>
      <c r="BP79" s="1310">
        <v>7</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c r="B80" s="394"/>
      <c r="G80" s="1305"/>
      <c r="H80" s="1305"/>
      <c r="I80" s="1324"/>
      <c r="J80" s="1324"/>
      <c r="K80" s="1326"/>
      <c r="L80" s="1326"/>
      <c r="M80" s="1326"/>
      <c r="N80" s="1326"/>
      <c r="AN80" s="1309"/>
      <c r="AO80" s="1309"/>
      <c r="AP80" s="1309"/>
      <c r="AQ80" s="1309"/>
      <c r="AR80" s="1309"/>
      <c r="AS80" s="1309"/>
      <c r="AT80" s="1309"/>
      <c r="AU80" s="1309"/>
      <c r="AV80" s="1309"/>
      <c r="AW80" s="1309"/>
      <c r="AX80" s="1309"/>
      <c r="AY80" s="1309"/>
      <c r="AZ80" s="1309"/>
      <c r="BA80" s="1309"/>
      <c r="BB80" s="1311"/>
      <c r="BC80" s="1311"/>
      <c r="BD80" s="1311"/>
      <c r="BE80" s="1311"/>
      <c r="BF80" s="1311"/>
      <c r="BG80" s="1311"/>
      <c r="BH80" s="1311"/>
      <c r="BI80" s="1311"/>
      <c r="BJ80" s="1311"/>
      <c r="BK80" s="1311"/>
      <c r="BL80" s="1311"/>
      <c r="BM80" s="1311"/>
      <c r="BN80" s="1311"/>
      <c r="BO80" s="1311"/>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387" customFormat="1" ht="13.5" hidden="1" customHeight="1"/>
    <row r="98" s="387" customFormat="1" ht="13.5" hidden="1" customHeight="1"/>
    <row r="99" s="387" customFormat="1" ht="13.5" hidden="1" customHeight="1"/>
    <row r="100" s="387" customFormat="1" ht="13.5" hidden="1" customHeight="1"/>
    <row r="101" s="387" customFormat="1" ht="13.5" hidden="1" customHeight="1"/>
    <row r="102" s="387" customFormat="1" ht="13.5" hidden="1" customHeight="1"/>
    <row r="103" s="387" customFormat="1" ht="13.5" hidden="1" customHeight="1"/>
    <row r="104" s="387" customFormat="1" ht="13.5" hidden="1" customHeight="1"/>
    <row r="105" s="387" customFormat="1" ht="13.5" hidden="1" customHeight="1"/>
    <row r="106" s="387" customFormat="1" ht="13.5" hidden="1" customHeight="1"/>
    <row r="107" s="387" customFormat="1" ht="13.5" hidden="1" customHeight="1"/>
    <row r="108" s="387" customFormat="1" ht="13.5" hidden="1" customHeight="1"/>
    <row r="109" s="387" customFormat="1" ht="13.5" hidden="1" customHeight="1"/>
    <row r="110" s="387" customFormat="1" ht="13.5" hidden="1" customHeight="1"/>
    <row r="111" s="387" customFormat="1" ht="13.5" hidden="1" customHeight="1"/>
    <row r="112" s="387" customFormat="1" ht="13.5" hidden="1" customHeight="1"/>
    <row r="113" s="387" customFormat="1" ht="13.5" hidden="1" customHeight="1"/>
    <row r="114" s="387" customFormat="1" ht="13.5" hidden="1" customHeight="1"/>
    <row r="115" s="387" customFormat="1" ht="13.5" hidden="1" customHeight="1"/>
    <row r="116" s="387" customFormat="1" ht="13.5" hidden="1" customHeight="1"/>
    <row r="117" s="387" customFormat="1" ht="13.5" hidden="1" customHeight="1"/>
    <row r="118" s="387" customFormat="1" ht="13.5" hidden="1" customHeight="1"/>
    <row r="119" s="387" customFormat="1" ht="13.5" hidden="1" customHeight="1"/>
    <row r="120" s="387" customFormat="1" ht="13.5" hidden="1" customHeight="1"/>
    <row r="121" s="387" customFormat="1" ht="13.5" hidden="1" customHeight="1"/>
    <row r="122" s="387" customFormat="1" ht="13.5" hidden="1" customHeight="1"/>
    <row r="123" s="387" customFormat="1" ht="13.5" hidden="1" customHeight="1"/>
    <row r="124" s="387" customFormat="1" ht="13.5" hidden="1" customHeight="1"/>
    <row r="125" s="387" customFormat="1" ht="13.5" hidden="1" customHeight="1"/>
    <row r="126" s="387" customFormat="1" ht="13.5" hidden="1" customHeight="1"/>
    <row r="127" s="387" customFormat="1" ht="13.5" hidden="1" customHeight="1"/>
    <row r="128" s="387" customFormat="1" ht="13.5" hidden="1" customHeight="1"/>
    <row r="129" s="387" customFormat="1" ht="13.5" hidden="1" customHeight="1"/>
    <row r="130" s="387" customFormat="1" ht="13.5" hidden="1" customHeight="1"/>
    <row r="131" s="387" customFormat="1" ht="13.5" hidden="1" customHeight="1"/>
    <row r="132" s="387" customFormat="1" ht="13.5" hidden="1" customHeight="1"/>
    <row r="133" s="387" customFormat="1" ht="13.5" hidden="1" customHeight="1"/>
    <row r="134" s="387" customFormat="1" ht="13.5" hidden="1" customHeight="1"/>
    <row r="135" s="387" customFormat="1" ht="13.5" hidden="1" customHeight="1"/>
    <row r="136" s="387" customFormat="1" ht="13.5" hidden="1" customHeight="1"/>
    <row r="137" s="387" customFormat="1" ht="13.5" hidden="1" customHeight="1"/>
    <row r="138" s="387" customFormat="1" ht="13.5" hidden="1" customHeight="1"/>
    <row r="139" s="387" customFormat="1" ht="13.5" hidden="1" customHeight="1"/>
    <row r="140" s="387" customFormat="1" ht="13.5" hidden="1" customHeight="1"/>
    <row r="141" s="387" customFormat="1" ht="13.5" hidden="1" customHeight="1"/>
    <row r="142" s="387" customFormat="1" ht="13.5" hidden="1" customHeight="1"/>
    <row r="143" s="387" customFormat="1" ht="13.5" hidden="1" customHeight="1"/>
    <row r="144" s="387" customFormat="1" ht="13.5" hidden="1" customHeight="1"/>
    <row r="145" s="387" customFormat="1" ht="13.5" hidden="1" customHeight="1"/>
    <row r="146" s="387" customFormat="1" ht="13.5" hidden="1" customHeight="1"/>
    <row r="147" s="387" customFormat="1" ht="13.5" hidden="1" customHeight="1"/>
    <row r="148" s="387" customFormat="1" ht="13.5" hidden="1" customHeight="1"/>
    <row r="149" s="387" customFormat="1" ht="13.5" hidden="1" customHeight="1"/>
    <row r="150" s="387" customFormat="1" ht="13.5" hidden="1" customHeight="1"/>
    <row r="151" s="387" customFormat="1" ht="13.5" hidden="1" customHeight="1"/>
    <row r="152" s="387" customFormat="1" ht="13.5" hidden="1" customHeight="1"/>
    <row r="153" s="387" customFormat="1" ht="13.5" hidden="1" customHeight="1"/>
    <row r="154" s="387" customFormat="1" ht="13.5" hidden="1" customHeight="1"/>
    <row r="155" s="387" customFormat="1" ht="13.5" hidden="1" customHeight="1"/>
    <row r="156" s="387" customFormat="1" ht="13.5" hidden="1" customHeight="1"/>
    <row r="157" s="387" customFormat="1" ht="13.5" hidden="1" customHeight="1"/>
    <row r="158" s="387" customFormat="1" ht="13.5" hidden="1" customHeight="1"/>
    <row r="159" s="387" customFormat="1" ht="13.5" hidden="1" customHeight="1"/>
    <row r="160" s="387" customFormat="1" ht="13.5" hidden="1" customHeight="1"/>
  </sheetData>
  <sheetProtection algorithmName="SHA-512" hashValue="/+zo+t+g4w4jXucQjxbF1sQkJUafpu8nb1n4WB8MxgZ46CONdz35TnshQXKXJ5x4mJ77wDu0ZNAFKNPXN0A4yA==" saltValue="LQ/jmWngI0LItCBCImZ4U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88" customWidth="1"/>
    <col min="35" max="122" width="2.5" style="287" customWidth="1"/>
    <col min="123" max="16384" width="2.5" style="287" hidden="1"/>
  </cols>
  <sheetData>
    <row r="1" spans="1:34" ht="13.5"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c r="S2" s="287"/>
      <c r="AH2" s="287"/>
    </row>
    <row r="3" spans="1:34">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row r="5" spans="1:34"/>
    <row r="6" spans="1:34"/>
    <row r="7" spans="1:34"/>
    <row r="8" spans="1:34"/>
    <row r="9" spans="1:34">
      <c r="AH9" s="287"/>
    </row>
    <row r="10" spans="1:34"/>
    <row r="11" spans="1:34"/>
    <row r="12" spans="1:34"/>
    <row r="13" spans="1:34"/>
    <row r="14" spans="1:34"/>
    <row r="15" spans="1:34"/>
    <row r="16" spans="1:34"/>
    <row r="17" spans="12:34">
      <c r="AH17" s="287"/>
    </row>
    <row r="18" spans="12:34"/>
    <row r="19" spans="12:34"/>
    <row r="20" spans="12:34">
      <c r="AH20" s="287"/>
    </row>
    <row r="21" spans="12:34">
      <c r="AH21" s="287"/>
    </row>
    <row r="22" spans="12:34"/>
    <row r="23" spans="12:34"/>
    <row r="24" spans="12:34">
      <c r="Q24" s="287"/>
    </row>
    <row r="25" spans="12:34"/>
    <row r="26" spans="12:34"/>
    <row r="27" spans="12:34"/>
    <row r="28" spans="12:34">
      <c r="O28" s="287"/>
      <c r="T28" s="287"/>
      <c r="AH28" s="287"/>
    </row>
    <row r="29" spans="12:34"/>
    <row r="30" spans="12:34"/>
    <row r="31" spans="12:34">
      <c r="Q31" s="287"/>
    </row>
    <row r="32" spans="12:34">
      <c r="L32" s="287"/>
    </row>
    <row r="33" spans="2:34">
      <c r="C33" s="287"/>
      <c r="E33" s="287"/>
      <c r="G33" s="287"/>
      <c r="I33" s="287"/>
      <c r="X33" s="287"/>
    </row>
    <row r="34" spans="2:34">
      <c r="B34" s="287"/>
      <c r="P34" s="287"/>
      <c r="R34" s="287"/>
      <c r="T34" s="287"/>
    </row>
    <row r="35" spans="2:34">
      <c r="D35" s="287"/>
      <c r="W35" s="287"/>
      <c r="AC35" s="287"/>
      <c r="AD35" s="287"/>
      <c r="AE35" s="287"/>
      <c r="AF35" s="287"/>
      <c r="AG35" s="287"/>
      <c r="AH35" s="287"/>
    </row>
    <row r="36" spans="2:34">
      <c r="H36" s="287"/>
      <c r="J36" s="287"/>
      <c r="K36" s="287"/>
      <c r="M36" s="287"/>
      <c r="Y36" s="287"/>
      <c r="Z36" s="287"/>
      <c r="AA36" s="287"/>
      <c r="AB36" s="287"/>
      <c r="AC36" s="287"/>
      <c r="AD36" s="287"/>
      <c r="AE36" s="287"/>
      <c r="AF36" s="287"/>
      <c r="AG36" s="287"/>
      <c r="AH36" s="287"/>
    </row>
    <row r="37" spans="2:34">
      <c r="AH37" s="287"/>
    </row>
    <row r="38" spans="2:34">
      <c r="AG38" s="287"/>
      <c r="AH38" s="287"/>
    </row>
    <row r="39" spans="2:34"/>
    <row r="40" spans="2:34">
      <c r="X40" s="287"/>
    </row>
    <row r="41" spans="2:34">
      <c r="R41" s="287"/>
    </row>
    <row r="42" spans="2:34">
      <c r="W42" s="287"/>
    </row>
    <row r="43" spans="2:34">
      <c r="Y43" s="287"/>
      <c r="Z43" s="287"/>
      <c r="AA43" s="287"/>
      <c r="AB43" s="287"/>
      <c r="AC43" s="287"/>
      <c r="AD43" s="287"/>
      <c r="AE43" s="287"/>
      <c r="AF43" s="287"/>
      <c r="AG43" s="287"/>
      <c r="AH43" s="287"/>
    </row>
    <row r="44" spans="2:34">
      <c r="AH44" s="287"/>
    </row>
    <row r="45" spans="2:34">
      <c r="X45" s="287"/>
    </row>
    <row r="46" spans="2:34"/>
    <row r="47" spans="2:34"/>
    <row r="48" spans="2:34">
      <c r="W48" s="287"/>
      <c r="Y48" s="287"/>
      <c r="Z48" s="287"/>
      <c r="AA48" s="287"/>
      <c r="AB48" s="287"/>
      <c r="AC48" s="287"/>
      <c r="AD48" s="287"/>
      <c r="AE48" s="287"/>
      <c r="AF48" s="287"/>
      <c r="AG48" s="287"/>
      <c r="AH48" s="287"/>
    </row>
    <row r="49" spans="28:34"/>
    <row r="50" spans="28:34">
      <c r="AE50" s="287"/>
      <c r="AF50" s="287"/>
      <c r="AG50" s="287"/>
      <c r="AH50" s="287"/>
    </row>
    <row r="51" spans="28:34">
      <c r="AC51" s="287"/>
      <c r="AD51" s="287"/>
      <c r="AE51" s="287"/>
      <c r="AF51" s="287"/>
      <c r="AG51" s="287"/>
      <c r="AH51" s="287"/>
    </row>
    <row r="52" spans="28:34"/>
    <row r="53" spans="28:34">
      <c r="AF53" s="287"/>
      <c r="AG53" s="287"/>
      <c r="AH53" s="287"/>
    </row>
    <row r="54" spans="28:34">
      <c r="AH54" s="287"/>
    </row>
    <row r="55" spans="28:34"/>
    <row r="56" spans="28:34">
      <c r="AB56" s="287"/>
      <c r="AC56" s="287"/>
      <c r="AD56" s="287"/>
      <c r="AE56" s="287"/>
      <c r="AF56" s="287"/>
      <c r="AG56" s="287"/>
      <c r="AH56" s="287"/>
    </row>
    <row r="57" spans="28:34">
      <c r="AH57" s="287"/>
    </row>
    <row r="58" spans="28:34">
      <c r="AH58" s="287"/>
    </row>
    <row r="59" spans="28:34"/>
    <row r="60" spans="28:34"/>
    <row r="61" spans="28:34"/>
    <row r="62" spans="28:34"/>
    <row r="63" spans="28:34">
      <c r="AH63" s="287"/>
    </row>
    <row r="64" spans="28:34">
      <c r="AG64" s="287"/>
      <c r="AH64" s="287"/>
    </row>
    <row r="65" spans="28:34"/>
    <row r="66" spans="28:34"/>
    <row r="67" spans="28:34"/>
    <row r="68" spans="28:34">
      <c r="AB68" s="287"/>
      <c r="AC68" s="287"/>
      <c r="AD68" s="287"/>
      <c r="AE68" s="287"/>
      <c r="AF68" s="287"/>
      <c r="AG68" s="287"/>
      <c r="AH68" s="287"/>
    </row>
    <row r="69" spans="28:34">
      <c r="AF69" s="287"/>
      <c r="AG69" s="287"/>
      <c r="AH69" s="287"/>
    </row>
    <row r="70" spans="28:34"/>
    <row r="71" spans="28:34"/>
    <row r="72" spans="28:34"/>
    <row r="73" spans="28:34"/>
    <row r="74" spans="28:34"/>
    <row r="75" spans="28:34">
      <c r="AH75" s="287"/>
    </row>
    <row r="76" spans="28:34">
      <c r="AF76" s="287"/>
      <c r="AG76" s="287"/>
      <c r="AH76" s="287"/>
    </row>
    <row r="77" spans="28:34">
      <c r="AG77" s="287"/>
      <c r="AH77" s="287"/>
    </row>
    <row r="78" spans="28:34"/>
    <row r="79" spans="28:34"/>
    <row r="80" spans="28:34"/>
    <row r="81" spans="25:34"/>
    <row r="82" spans="25:34">
      <c r="Y82" s="287"/>
    </row>
    <row r="83" spans="25:34">
      <c r="Y83" s="287"/>
      <c r="Z83" s="287"/>
      <c r="AA83" s="287"/>
      <c r="AB83" s="287"/>
      <c r="AC83" s="287"/>
      <c r="AD83" s="287"/>
      <c r="AE83" s="287"/>
      <c r="AF83" s="287"/>
      <c r="AG83" s="287"/>
      <c r="AH83" s="287"/>
    </row>
    <row r="84" spans="25:34"/>
    <row r="85" spans="25:34"/>
    <row r="86" spans="25:34"/>
    <row r="87" spans="25:34"/>
    <row r="88" spans="25:34">
      <c r="AH88" s="287"/>
    </row>
    <row r="89" spans="25:34"/>
    <row r="90" spans="25:34"/>
    <row r="91" spans="25:34"/>
    <row r="92" spans="25:34" ht="13.5" customHeight="1"/>
    <row r="93" spans="25:34" ht="13.5" customHeight="1"/>
    <row r="94" spans="25:34" ht="13.5" customHeight="1">
      <c r="AF94" s="287"/>
      <c r="AG94" s="287"/>
      <c r="AH94" s="287"/>
    </row>
    <row r="95" spans="25:34" ht="13.5" customHeight="1">
      <c r="AH95" s="287"/>
    </row>
    <row r="96" spans="25:34" ht="13.5" customHeight="1"/>
    <row r="97" spans="33:34" ht="13.5" customHeight="1"/>
    <row r="98" spans="33:34" ht="13.5" customHeight="1"/>
    <row r="99" spans="33:34" ht="13.5" customHeight="1"/>
    <row r="100" spans="33:34" ht="13.5" customHeight="1"/>
    <row r="101" spans="33:34" ht="13.5" customHeight="1">
      <c r="AH101" s="287"/>
    </row>
    <row r="102" spans="33:34" ht="13.5" customHeight="1"/>
    <row r="103" spans="33:34" ht="13.5" customHeight="1"/>
    <row r="104" spans="33:34" ht="13.5" customHeight="1">
      <c r="AG104" s="287"/>
      <c r="AH104" s="28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7"/>
    </row>
    <row r="117" spans="34:122" ht="13.5" customHeight="1"/>
    <row r="118" spans="34:122" ht="13.5" customHeight="1"/>
    <row r="119" spans="34:122" ht="13.5" customHeight="1"/>
    <row r="120" spans="34:122" ht="13.5" customHeight="1">
      <c r="AH120" s="287"/>
    </row>
    <row r="121" spans="34:122" ht="13.5" customHeight="1">
      <c r="AH121" s="287"/>
    </row>
    <row r="122" spans="34:122" ht="13.5" customHeight="1"/>
    <row r="123" spans="34:122" ht="13.5" customHeight="1"/>
    <row r="124" spans="34:122" ht="13.5" customHeight="1"/>
    <row r="125" spans="34:122" ht="13.5" customHeight="1">
      <c r="DR125" s="287" t="s">
        <v>619</v>
      </c>
    </row>
  </sheetData>
  <sheetProtection algorithmName="SHA-512" hashValue="yiGqB0/96IRiu3pgcBRgbfpdvk9tfaTcxxAelRVUU1cL7Kx8z4T90IqU0BUENRg74U2kz60h4L5xxfuTOYzjUQ==" saltValue="/j60OtLb3RII1mF4naTlw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88" customWidth="1"/>
    <col min="35" max="122" width="2.5" style="287" customWidth="1"/>
    <col min="123" max="16384" width="2.5" style="287" hidden="1"/>
  </cols>
  <sheetData>
    <row r="1" spans="2:34"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c r="S2" s="287"/>
      <c r="AH2" s="287"/>
    </row>
    <row r="3" spans="2:34">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row r="5" spans="2:34"/>
    <row r="6" spans="2:34"/>
    <row r="7" spans="2:34"/>
    <row r="8" spans="2:34"/>
    <row r="9" spans="2:34">
      <c r="AH9" s="287"/>
    </row>
    <row r="10" spans="2:34"/>
    <row r="11" spans="2:34"/>
    <row r="12" spans="2:34"/>
    <row r="13" spans="2:34"/>
    <row r="14" spans="2:34"/>
    <row r="15" spans="2:34"/>
    <row r="16" spans="2:34"/>
    <row r="17" spans="12:34">
      <c r="AH17" s="287"/>
    </row>
    <row r="18" spans="12:34"/>
    <row r="19" spans="12:34"/>
    <row r="20" spans="12:34">
      <c r="AH20" s="287"/>
    </row>
    <row r="21" spans="12:34">
      <c r="AH21" s="287"/>
    </row>
    <row r="22" spans="12:34"/>
    <row r="23" spans="12:34"/>
    <row r="24" spans="12:34">
      <c r="Q24" s="287"/>
    </row>
    <row r="25" spans="12:34"/>
    <row r="26" spans="12:34"/>
    <row r="27" spans="12:34"/>
    <row r="28" spans="12:34">
      <c r="O28" s="287"/>
      <c r="T28" s="287"/>
      <c r="AH28" s="287"/>
    </row>
    <row r="29" spans="12:34"/>
    <row r="30" spans="12:34"/>
    <row r="31" spans="12:34">
      <c r="Q31" s="287"/>
    </row>
    <row r="32" spans="12:34">
      <c r="L32" s="287"/>
    </row>
    <row r="33" spans="2:34">
      <c r="C33" s="287"/>
      <c r="E33" s="287"/>
      <c r="G33" s="287"/>
      <c r="I33" s="287"/>
      <c r="X33" s="287"/>
    </row>
    <row r="34" spans="2:34">
      <c r="B34" s="287"/>
      <c r="P34" s="287"/>
      <c r="R34" s="287"/>
      <c r="T34" s="287"/>
    </row>
    <row r="35" spans="2:34">
      <c r="D35" s="287"/>
      <c r="W35" s="287"/>
      <c r="AC35" s="287"/>
      <c r="AD35" s="287"/>
      <c r="AE35" s="287"/>
      <c r="AF35" s="287"/>
      <c r="AG35" s="287"/>
      <c r="AH35" s="287"/>
    </row>
    <row r="36" spans="2:34">
      <c r="H36" s="287"/>
      <c r="J36" s="287"/>
      <c r="K36" s="287"/>
      <c r="M36" s="287"/>
      <c r="Y36" s="287"/>
      <c r="Z36" s="287"/>
      <c r="AA36" s="287"/>
      <c r="AB36" s="287"/>
      <c r="AC36" s="287"/>
      <c r="AD36" s="287"/>
      <c r="AE36" s="287"/>
      <c r="AF36" s="287"/>
      <c r="AG36" s="287"/>
      <c r="AH36" s="287"/>
    </row>
    <row r="37" spans="2:34">
      <c r="AH37" s="287"/>
    </row>
    <row r="38" spans="2:34">
      <c r="AG38" s="287"/>
      <c r="AH38" s="287"/>
    </row>
    <row r="39" spans="2:34"/>
    <row r="40" spans="2:34">
      <c r="X40" s="287"/>
    </row>
    <row r="41" spans="2:34">
      <c r="R41" s="287"/>
    </row>
    <row r="42" spans="2:34">
      <c r="W42" s="287"/>
    </row>
    <row r="43" spans="2:34">
      <c r="Y43" s="287"/>
      <c r="Z43" s="287"/>
      <c r="AA43" s="287"/>
      <c r="AB43" s="287"/>
      <c r="AC43" s="287"/>
      <c r="AD43" s="287"/>
      <c r="AE43" s="287"/>
      <c r="AF43" s="287"/>
      <c r="AG43" s="287"/>
      <c r="AH43" s="287"/>
    </row>
    <row r="44" spans="2:34">
      <c r="AH44" s="287"/>
    </row>
    <row r="45" spans="2:34">
      <c r="X45" s="287"/>
    </row>
    <row r="46" spans="2:34"/>
    <row r="47" spans="2:34"/>
    <row r="48" spans="2:34">
      <c r="W48" s="287"/>
      <c r="Y48" s="287"/>
      <c r="Z48" s="287"/>
      <c r="AA48" s="287"/>
      <c r="AB48" s="287"/>
      <c r="AC48" s="287"/>
      <c r="AD48" s="287"/>
      <c r="AE48" s="287"/>
      <c r="AF48" s="287"/>
      <c r="AG48" s="287"/>
      <c r="AH48" s="287"/>
    </row>
    <row r="49" spans="28:34"/>
    <row r="50" spans="28:34">
      <c r="AE50" s="287"/>
      <c r="AF50" s="287"/>
      <c r="AG50" s="287"/>
      <c r="AH50" s="287"/>
    </row>
    <row r="51" spans="28:34">
      <c r="AC51" s="287"/>
      <c r="AD51" s="287"/>
      <c r="AE51" s="287"/>
      <c r="AF51" s="287"/>
      <c r="AG51" s="287"/>
      <c r="AH51" s="287"/>
    </row>
    <row r="52" spans="28:34"/>
    <row r="53" spans="28:34">
      <c r="AF53" s="287"/>
      <c r="AG53" s="287"/>
      <c r="AH53" s="287"/>
    </row>
    <row r="54" spans="28:34">
      <c r="AH54" s="287"/>
    </row>
    <row r="55" spans="28:34"/>
    <row r="56" spans="28:34">
      <c r="AB56" s="287"/>
      <c r="AC56" s="287"/>
      <c r="AD56" s="287"/>
      <c r="AE56" s="287"/>
      <c r="AF56" s="287"/>
      <c r="AG56" s="287"/>
      <c r="AH56" s="287"/>
    </row>
    <row r="57" spans="28:34">
      <c r="AH57" s="287"/>
    </row>
    <row r="58" spans="28:34">
      <c r="AH58" s="287"/>
    </row>
    <row r="59" spans="28:34">
      <c r="AG59" s="287"/>
      <c r="AH59" s="287"/>
    </row>
    <row r="60" spans="28:34"/>
    <row r="61" spans="28:34"/>
    <row r="62" spans="28:34"/>
    <row r="63" spans="28:34">
      <c r="AH63" s="287"/>
    </row>
    <row r="64" spans="28:34">
      <c r="AG64" s="287"/>
      <c r="AH64" s="287"/>
    </row>
    <row r="65" spans="28:34"/>
    <row r="66" spans="28:34"/>
    <row r="67" spans="28:34"/>
    <row r="68" spans="28:34">
      <c r="AB68" s="287"/>
      <c r="AC68" s="287"/>
      <c r="AD68" s="287"/>
      <c r="AE68" s="287"/>
      <c r="AF68" s="287"/>
      <c r="AG68" s="287"/>
      <c r="AH68" s="287"/>
    </row>
    <row r="69" spans="28:34">
      <c r="AF69" s="287"/>
      <c r="AG69" s="287"/>
      <c r="AH69" s="287"/>
    </row>
    <row r="70" spans="28:34"/>
    <row r="71" spans="28:34"/>
    <row r="72" spans="28:34"/>
    <row r="73" spans="28:34"/>
    <row r="74" spans="28:34"/>
    <row r="75" spans="28:34">
      <c r="AH75" s="287"/>
    </row>
    <row r="76" spans="28:34">
      <c r="AF76" s="287"/>
      <c r="AG76" s="287"/>
      <c r="AH76" s="287"/>
    </row>
    <row r="77" spans="28:34">
      <c r="AG77" s="287"/>
      <c r="AH77" s="287"/>
    </row>
    <row r="78" spans="28:34"/>
    <row r="79" spans="28:34"/>
    <row r="80" spans="28:34"/>
    <row r="81" spans="25:34"/>
    <row r="82" spans="25:34">
      <c r="Y82" s="287"/>
    </row>
    <row r="83" spans="25:34">
      <c r="Y83" s="287"/>
      <c r="Z83" s="287"/>
      <c r="AA83" s="287"/>
      <c r="AB83" s="287"/>
      <c r="AC83" s="287"/>
      <c r="AD83" s="287"/>
      <c r="AE83" s="287"/>
      <c r="AF83" s="287"/>
      <c r="AG83" s="287"/>
      <c r="AH83" s="287"/>
    </row>
    <row r="84" spans="25:34"/>
    <row r="85" spans="25:34"/>
    <row r="86" spans="25:34"/>
    <row r="87" spans="25:34"/>
    <row r="88" spans="25:34">
      <c r="AH88" s="287"/>
    </row>
    <row r="89" spans="25:34"/>
    <row r="90" spans="25:34"/>
    <row r="91" spans="25:34"/>
    <row r="92" spans="25:34" ht="13.5" customHeight="1"/>
    <row r="93" spans="25:34" ht="13.5" customHeight="1"/>
    <row r="94" spans="25:34" ht="13.5" customHeight="1">
      <c r="AF94" s="287"/>
      <c r="AG94" s="287"/>
      <c r="AH94" s="287"/>
    </row>
    <row r="95" spans="25:34" ht="13.5" customHeight="1">
      <c r="AH95" s="287"/>
    </row>
    <row r="96" spans="25:34" ht="13.5" customHeight="1"/>
    <row r="97" spans="33:34" ht="13.5" customHeight="1"/>
    <row r="98" spans="33:34" ht="13.5" customHeight="1"/>
    <row r="99" spans="33:34" ht="13.5" customHeight="1"/>
    <row r="100" spans="33:34" ht="13.5" customHeight="1"/>
    <row r="101" spans="33:34" ht="13.5" customHeight="1">
      <c r="AH101" s="287"/>
    </row>
    <row r="102" spans="33:34" ht="13.5" customHeight="1"/>
    <row r="103" spans="33:34" ht="13.5" customHeight="1"/>
    <row r="104" spans="33:34" ht="13.5" customHeight="1">
      <c r="AG104" s="287"/>
      <c r="AH104" s="28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7"/>
    </row>
    <row r="117" spans="34:122" ht="13.5" customHeight="1"/>
    <row r="118" spans="34:122" ht="13.5" customHeight="1"/>
    <row r="119" spans="34:122" ht="13.5" customHeight="1"/>
    <row r="120" spans="34:122" ht="13.5" customHeight="1">
      <c r="AH120" s="287"/>
    </row>
    <row r="121" spans="34:122" ht="13.5" customHeight="1">
      <c r="AH121" s="287"/>
    </row>
    <row r="122" spans="34:122" ht="13.5" customHeight="1"/>
    <row r="123" spans="34:122" ht="13.5" customHeight="1"/>
    <row r="124" spans="34:122" ht="13.5" customHeight="1"/>
    <row r="125" spans="34:122" ht="13.5" customHeight="1">
      <c r="DR125" s="287" t="s">
        <v>618</v>
      </c>
    </row>
  </sheetData>
  <sheetProtection algorithmName="SHA-512" hashValue="QbjLAhttUptzmEkt3mhuRFM0X4RtDnJkwbH4/Rp6hv3IRT0myvV07tqXZgAtN2d6/z+1dEJQvah+9FlaUcdsxQ==" saltValue="5pTXqoMtFZdmaLAx+YaOt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6" customWidth="1"/>
    <col min="2" max="8" width="13.375" style="146" customWidth="1"/>
    <col min="9" max="16384" width="11.125" style="146"/>
  </cols>
  <sheetData>
    <row r="1" spans="1:8">
      <c r="A1" s="140"/>
      <c r="B1" s="141"/>
      <c r="C1" s="142"/>
      <c r="D1" s="143"/>
      <c r="E1" s="144"/>
      <c r="F1" s="144"/>
      <c r="G1" s="144"/>
      <c r="H1" s="145"/>
    </row>
    <row r="2" spans="1:8">
      <c r="A2" s="147"/>
      <c r="B2" s="148"/>
      <c r="C2" s="149"/>
      <c r="D2" s="150" t="s">
        <v>52</v>
      </c>
      <c r="E2" s="151"/>
      <c r="F2" s="152" t="s">
        <v>556</v>
      </c>
      <c r="G2" s="153"/>
      <c r="H2" s="154"/>
    </row>
    <row r="3" spans="1:8">
      <c r="A3" s="150" t="s">
        <v>549</v>
      </c>
      <c r="B3" s="155"/>
      <c r="C3" s="156"/>
      <c r="D3" s="157">
        <v>40232</v>
      </c>
      <c r="E3" s="158"/>
      <c r="F3" s="159">
        <v>47278</v>
      </c>
      <c r="G3" s="160"/>
      <c r="H3" s="161"/>
    </row>
    <row r="4" spans="1:8">
      <c r="A4" s="162"/>
      <c r="B4" s="163"/>
      <c r="C4" s="164"/>
      <c r="D4" s="165">
        <v>27284</v>
      </c>
      <c r="E4" s="166"/>
      <c r="F4" s="167">
        <v>24096</v>
      </c>
      <c r="G4" s="168"/>
      <c r="H4" s="169"/>
    </row>
    <row r="5" spans="1:8">
      <c r="A5" s="150" t="s">
        <v>551</v>
      </c>
      <c r="B5" s="155"/>
      <c r="C5" s="156"/>
      <c r="D5" s="157">
        <v>57854</v>
      </c>
      <c r="E5" s="158"/>
      <c r="F5" s="159">
        <v>44504</v>
      </c>
      <c r="G5" s="160"/>
      <c r="H5" s="161"/>
    </row>
    <row r="6" spans="1:8">
      <c r="A6" s="162"/>
      <c r="B6" s="163"/>
      <c r="C6" s="164"/>
      <c r="D6" s="165">
        <v>33193</v>
      </c>
      <c r="E6" s="166"/>
      <c r="F6" s="167">
        <v>25876</v>
      </c>
      <c r="G6" s="168"/>
      <c r="H6" s="169"/>
    </row>
    <row r="7" spans="1:8">
      <c r="A7" s="150" t="s">
        <v>552</v>
      </c>
      <c r="B7" s="155"/>
      <c r="C7" s="156"/>
      <c r="D7" s="157">
        <v>48691</v>
      </c>
      <c r="E7" s="158"/>
      <c r="F7" s="159">
        <v>47820</v>
      </c>
      <c r="G7" s="160"/>
      <c r="H7" s="161"/>
    </row>
    <row r="8" spans="1:8">
      <c r="A8" s="162"/>
      <c r="B8" s="163"/>
      <c r="C8" s="164"/>
      <c r="D8" s="165">
        <v>31373</v>
      </c>
      <c r="E8" s="166"/>
      <c r="F8" s="167">
        <v>25855</v>
      </c>
      <c r="G8" s="168"/>
      <c r="H8" s="169"/>
    </row>
    <row r="9" spans="1:8">
      <c r="A9" s="150" t="s">
        <v>553</v>
      </c>
      <c r="B9" s="155"/>
      <c r="C9" s="156"/>
      <c r="D9" s="157">
        <v>60809</v>
      </c>
      <c r="E9" s="158"/>
      <c r="F9" s="159">
        <v>41934</v>
      </c>
      <c r="G9" s="160"/>
      <c r="H9" s="161"/>
    </row>
    <row r="10" spans="1:8">
      <c r="A10" s="162"/>
      <c r="B10" s="163"/>
      <c r="C10" s="164"/>
      <c r="D10" s="165">
        <v>46748</v>
      </c>
      <c r="E10" s="166"/>
      <c r="F10" s="167">
        <v>23352</v>
      </c>
      <c r="G10" s="168"/>
      <c r="H10" s="169"/>
    </row>
    <row r="11" spans="1:8">
      <c r="A11" s="150" t="s">
        <v>554</v>
      </c>
      <c r="B11" s="155"/>
      <c r="C11" s="156"/>
      <c r="D11" s="157">
        <v>77047</v>
      </c>
      <c r="E11" s="158"/>
      <c r="F11" s="159">
        <v>45588</v>
      </c>
      <c r="G11" s="160"/>
      <c r="H11" s="161"/>
    </row>
    <row r="12" spans="1:8">
      <c r="A12" s="162"/>
      <c r="B12" s="163"/>
      <c r="C12" s="170"/>
      <c r="D12" s="165">
        <v>47556</v>
      </c>
      <c r="E12" s="166"/>
      <c r="F12" s="167">
        <v>24150</v>
      </c>
      <c r="G12" s="168"/>
      <c r="H12" s="169"/>
    </row>
    <row r="13" spans="1:8">
      <c r="A13" s="150"/>
      <c r="B13" s="155"/>
      <c r="C13" s="171"/>
      <c r="D13" s="172">
        <v>56927</v>
      </c>
      <c r="E13" s="173"/>
      <c r="F13" s="174">
        <v>45425</v>
      </c>
      <c r="G13" s="175"/>
      <c r="H13" s="161"/>
    </row>
    <row r="14" spans="1:8">
      <c r="A14" s="162"/>
      <c r="B14" s="163"/>
      <c r="C14" s="164"/>
      <c r="D14" s="165">
        <v>37231</v>
      </c>
      <c r="E14" s="166"/>
      <c r="F14" s="167">
        <v>24666</v>
      </c>
      <c r="G14" s="168"/>
      <c r="H14" s="169"/>
    </row>
    <row r="17" spans="1:11">
      <c r="A17" s="146" t="s">
        <v>53</v>
      </c>
    </row>
    <row r="18" spans="1:11">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c r="A19" s="176" t="s">
        <v>54</v>
      </c>
      <c r="B19" s="176">
        <f>ROUND(VALUE(SUBSTITUTE(実質収支比率等に係る経年分析!F$48,"▲","-")),2)</f>
        <v>8.1999999999999993</v>
      </c>
      <c r="C19" s="176">
        <f>ROUND(VALUE(SUBSTITUTE(実質収支比率等に係る経年分析!G$48,"▲","-")),2)</f>
        <v>6.49</v>
      </c>
      <c r="D19" s="176">
        <f>ROUND(VALUE(SUBSTITUTE(実質収支比率等に係る経年分析!H$48,"▲","-")),2)</f>
        <v>7.74</v>
      </c>
      <c r="E19" s="176">
        <f>ROUND(VALUE(SUBSTITUTE(実質収支比率等に係る経年分析!I$48,"▲","-")),2)</f>
        <v>8.17</v>
      </c>
      <c r="F19" s="176">
        <f>ROUND(VALUE(SUBSTITUTE(実質収支比率等に係る経年分析!J$48,"▲","-")),2)</f>
        <v>4.91</v>
      </c>
    </row>
    <row r="20" spans="1:11">
      <c r="A20" s="176" t="s">
        <v>55</v>
      </c>
      <c r="B20" s="176">
        <f>ROUND(VALUE(SUBSTITUTE(実質収支比率等に係る経年分析!F$47,"▲","-")),2)</f>
        <v>16.420000000000002</v>
      </c>
      <c r="C20" s="176">
        <f>ROUND(VALUE(SUBSTITUTE(実質収支比率等に係る経年分析!G$47,"▲","-")),2)</f>
        <v>16.600000000000001</v>
      </c>
      <c r="D20" s="176">
        <f>ROUND(VALUE(SUBSTITUTE(実質収支比率等に係る経年分析!H$47,"▲","-")),2)</f>
        <v>15.97</v>
      </c>
      <c r="E20" s="176">
        <f>ROUND(VALUE(SUBSTITUTE(実質収支比率等に係る経年分析!I$47,"▲","-")),2)</f>
        <v>15.28</v>
      </c>
      <c r="F20" s="176">
        <f>ROUND(VALUE(SUBSTITUTE(実質収支比率等に係る経年分析!J$47,"▲","-")),2)</f>
        <v>10.91</v>
      </c>
    </row>
    <row r="21" spans="1:11">
      <c r="A21" s="176" t="s">
        <v>56</v>
      </c>
      <c r="B21" s="176">
        <f>IF(ISNUMBER(VALUE(SUBSTITUTE(実質収支比率等に係る経年分析!F$49,"▲","-"))),ROUND(VALUE(SUBSTITUTE(実質収支比率等に係る経年分析!F$49,"▲","-")),2),NA())</f>
        <v>-1.66</v>
      </c>
      <c r="C21" s="176">
        <f>IF(ISNUMBER(VALUE(SUBSTITUTE(実質収支比率等に係る経年分析!G$49,"▲","-"))),ROUND(VALUE(SUBSTITUTE(実質収支比率等に係る経年分析!G$49,"▲","-")),2),NA())</f>
        <v>-5.58</v>
      </c>
      <c r="D21" s="176">
        <f>IF(ISNUMBER(VALUE(SUBSTITUTE(実質収支比率等に係る経年分析!H$49,"▲","-"))),ROUND(VALUE(SUBSTITUTE(実質収支比率等に係る経年分析!H$49,"▲","-")),2),NA())</f>
        <v>-2.75</v>
      </c>
      <c r="E21" s="176">
        <f>IF(ISNUMBER(VALUE(SUBSTITUTE(実質収支比率等に係る経年分析!I$49,"▲","-"))),ROUND(VALUE(SUBSTITUTE(実質収支比率等に係る経年分析!I$49,"▲","-")),2),NA())</f>
        <v>-4.04</v>
      </c>
      <c r="F21" s="176">
        <f>IF(ISNUMBER(VALUE(SUBSTITUTE(実質収支比率等に係る経年分析!J$49,"▲","-"))),ROUND(VALUE(SUBSTITUTE(実質収支比率等に係る経年分析!J$49,"▲","-")),2),NA())</f>
        <v>-11.81</v>
      </c>
    </row>
    <row r="24" spans="1:11">
      <c r="A24" s="146" t="s">
        <v>57</v>
      </c>
    </row>
    <row r="25" spans="1:11">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c r="A26" s="177"/>
      <c r="B26" s="177" t="s">
        <v>58</v>
      </c>
      <c r="C26" s="177" t="s">
        <v>59</v>
      </c>
      <c r="D26" s="177" t="s">
        <v>58</v>
      </c>
      <c r="E26" s="177" t="s">
        <v>59</v>
      </c>
      <c r="F26" s="177" t="s">
        <v>58</v>
      </c>
      <c r="G26" s="177" t="s">
        <v>59</v>
      </c>
      <c r="H26" s="177" t="s">
        <v>58</v>
      </c>
      <c r="I26" s="177" t="s">
        <v>59</v>
      </c>
      <c r="J26" s="177" t="s">
        <v>58</v>
      </c>
      <c r="K26" s="177" t="s">
        <v>59</v>
      </c>
    </row>
    <row r="27" spans="1:11">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0.09</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0.12</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0.06</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0.03</v>
      </c>
      <c r="J27" s="177" t="e">
        <f>IF(ROUND(VALUE(SUBSTITUTE(連結実質赤字比率に係る赤字・黒字の構成分析!J$43,"▲", "-")), 2) &lt; 0, ABS(ROUND(VALUE(SUBSTITUTE(連結実質赤字比率に係る赤字・黒字の構成分析!J$43,"▲", "-")), 2)), NA())</f>
        <v>#N/A</v>
      </c>
      <c r="K27" s="177">
        <f>IF(ROUND(VALUE(SUBSTITUTE(連結実質赤字比率に係る赤字・黒字の構成分析!J$43,"▲", "-")), 2) &gt;= 0, ABS(ROUND(VALUE(SUBSTITUTE(連結実質赤字比率に係る赤字・黒字の構成分析!J$43,"▲", "-")), 2)), NA())</f>
        <v>0</v>
      </c>
    </row>
    <row r="28" spans="1:11">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c r="A29" s="177" t="str">
        <f>IF(連結実質赤字比率に係る赤字・黒字の構成分析!C$41="",NA(),連結実質赤字比率に係る赤字・黒字の構成分析!C$41)</f>
        <v>姶良市介護保険特別会計介護サービス事業勘定</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0.03</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0.01</v>
      </c>
      <c r="F29" s="177" t="e">
        <f>IF(ROUND(VALUE(SUBSTITUTE(連結実質赤字比率に係る赤字・黒字の構成分析!H$41,"▲", "-")), 2) &lt; 0, ABS(ROUND(VALUE(SUBSTITUTE(連結実質赤字比率に係る赤字・黒字の構成分析!H$41,"▲", "-")), 2)), NA())</f>
        <v>#N/A</v>
      </c>
      <c r="G29" s="177">
        <f>IF(ROUND(VALUE(SUBSTITUTE(連結実質赤字比率に係る赤字・黒字の構成分析!H$41,"▲", "-")), 2) &gt;= 0, ABS(ROUND(VALUE(SUBSTITUTE(連結実質赤字比率に係る赤字・黒字の構成分析!H$41,"▲", "-")), 2)), NA())</f>
        <v>0.02</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0.01</v>
      </c>
    </row>
    <row r="30" spans="1:11">
      <c r="A30" s="177" t="str">
        <f>IF(連結実質赤字比率に係る赤字・黒字の構成分析!C$40="",NA(),連結実質赤字比率に係る赤字・黒字の構成分析!C$40)</f>
        <v>姶良市国民健康保険特別会計施設勘定</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7.0000000000000007E-2</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0.04</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0.02</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0.03</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0.03</v>
      </c>
    </row>
    <row r="31" spans="1:11">
      <c r="A31" s="177" t="str">
        <f>IF(連結実質赤字比率に係る赤字・黒字の構成分析!C$39="",NA(),連結実質赤字比率に係る赤字・黒字の構成分析!C$39)</f>
        <v>姶良市後期高齢者医療特別会計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0.24</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0.18</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1.4</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0.23</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0.32</v>
      </c>
    </row>
    <row r="32" spans="1:11">
      <c r="A32" s="177" t="str">
        <f>IF(連結実質赤字比率に係る赤字・黒字の構成分析!C$38="",NA(),連結実質赤字比率に係る赤字・黒字の構成分析!C$38)</f>
        <v>姶良市介護保険特別会計保険事業勘定</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1.9</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1.8</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0.22</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1.61</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1.2</v>
      </c>
    </row>
    <row r="33" spans="1:16">
      <c r="A33" s="177" t="str">
        <f>IF(連結実質赤字比率に係る赤字・黒字の構成分析!C$37="",NA(),連結実質赤字比率に係る赤字・黒字の構成分析!C$37)</f>
        <v>姶良市国民健康保険特別会計事業勘定</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3.17</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2.25</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3.33</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3.3</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1.9</v>
      </c>
    </row>
    <row r="34" spans="1:16">
      <c r="A34" s="177" t="str">
        <f>IF(連結実質赤字比率に係る赤字・黒字の構成分析!C$36="",NA(),連結実質赤字比率に係る赤字・黒字の構成分析!C$36)</f>
        <v>姶良市下水道事業会計</v>
      </c>
      <c r="B34" s="177" t="e">
        <f>IF(ROUND(VALUE(SUBSTITUTE(連結実質赤字比率に係る赤字・黒字の構成分析!F$36,"▲", "-")), 2) &lt; 0, ABS(ROUND(VALUE(SUBSTITUTE(連結実質赤字比率に係る赤字・黒字の構成分析!F$36,"▲", "-")), 2)), NA())</f>
        <v>#VALUE!</v>
      </c>
      <c r="C34" s="177" t="e">
        <f>IF(ROUND(VALUE(SUBSTITUTE(連結実質赤字比率に係る赤字・黒字の構成分析!F$36,"▲", "-")), 2) &gt;= 0, ABS(ROUND(VALUE(SUBSTITUTE(連結実質赤字比率に係る赤字・黒字の構成分析!F$36,"▲", "-")), 2)), NA())</f>
        <v>#VALUE!</v>
      </c>
      <c r="D34" s="177" t="e">
        <f>IF(ROUND(VALUE(SUBSTITUTE(連結実質赤字比率に係る赤字・黒字の構成分析!G$36,"▲", "-")), 2) &lt; 0, ABS(ROUND(VALUE(SUBSTITUTE(連結実質赤字比率に係る赤字・黒字の構成分析!G$36,"▲", "-")), 2)), NA())</f>
        <v>#VALUE!</v>
      </c>
      <c r="E34" s="177" t="e">
        <f>IF(ROUND(VALUE(SUBSTITUTE(連結実質赤字比率に係る赤字・黒字の構成分析!G$36,"▲", "-")), 2) &gt;= 0, ABS(ROUND(VALUE(SUBSTITUTE(連結実質赤字比率に係る赤字・黒字の構成分析!G$36,"▲", "-")), 2)), NA())</f>
        <v>#VALUE!</v>
      </c>
      <c r="F34" s="177" t="e">
        <f>IF(ROUND(VALUE(SUBSTITUTE(連結実質赤字比率に係る赤字・黒字の構成分析!H$36,"▲", "-")), 2) &lt; 0, ABS(ROUND(VALUE(SUBSTITUTE(連結実質赤字比率に係る赤字・黒字の構成分析!H$36,"▲", "-")), 2)), NA())</f>
        <v>#VALUE!</v>
      </c>
      <c r="G34" s="177" t="e">
        <f>IF(ROUND(VALUE(SUBSTITUTE(連結実質赤字比率に係る赤字・黒字の構成分析!H$36,"▲", "-")), 2) &gt;= 0, ABS(ROUND(VALUE(SUBSTITUTE(連結実質赤字比率に係る赤字・黒字の構成分析!H$36,"▲", "-")), 2)), NA())</f>
        <v>#VALUE!</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1.98</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1.98</v>
      </c>
    </row>
    <row r="35" spans="1:16">
      <c r="A35" s="177" t="str">
        <f>IF(連結実質赤字比率に係る赤字・黒字の構成分析!C$35="",NA(),連結実質赤字比率に係る赤字・黒字の構成分析!C$35)</f>
        <v>一般会計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8.18</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6.47</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7.7</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8.17</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4.9000000000000004</v>
      </c>
    </row>
    <row r="36" spans="1:16">
      <c r="A36" s="177" t="str">
        <f>IF(連結実質赤字比率に係る赤字・黒字の構成分析!C$34="",NA(),連結実質赤字比率に係る赤字・黒字の構成分析!C$34)</f>
        <v>姶良市水道事業会計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9.39</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11.64</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12.39</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11.88</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10.62</v>
      </c>
    </row>
    <row r="39" spans="1:16">
      <c r="A39" s="146" t="s">
        <v>60</v>
      </c>
    </row>
    <row r="40" spans="1:16">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c r="A42" s="178" t="s">
        <v>63</v>
      </c>
      <c r="B42" s="178"/>
      <c r="C42" s="178"/>
      <c r="D42" s="178">
        <f>'実質公債費比率（分子）の構造'!K$52</f>
        <v>2384</v>
      </c>
      <c r="E42" s="178"/>
      <c r="F42" s="178"/>
      <c r="G42" s="178">
        <f>'実質公債費比率（分子）の構造'!L$52</f>
        <v>2361</v>
      </c>
      <c r="H42" s="178"/>
      <c r="I42" s="178"/>
      <c r="J42" s="178">
        <f>'実質公債費比率（分子）の構造'!M$52</f>
        <v>2253</v>
      </c>
      <c r="K42" s="178"/>
      <c r="L42" s="178"/>
      <c r="M42" s="178">
        <f>'実質公債費比率（分子）の構造'!N$52</f>
        <v>2232</v>
      </c>
      <c r="N42" s="178"/>
      <c r="O42" s="178"/>
      <c r="P42" s="178">
        <f>'実質公債費比率（分子）の構造'!O$52</f>
        <v>2115</v>
      </c>
    </row>
    <row r="43" spans="1:16">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f>'実質公債費比率（分子）の構造'!O$51</f>
        <v>0</v>
      </c>
      <c r="O43" s="178"/>
      <c r="P43" s="178"/>
    </row>
    <row r="44" spans="1:16">
      <c r="A44" s="178" t="s">
        <v>65</v>
      </c>
      <c r="B44" s="178">
        <f>'実質公債費比率（分子）の構造'!K$50</f>
        <v>132</v>
      </c>
      <c r="C44" s="178"/>
      <c r="D44" s="178"/>
      <c r="E44" s="178">
        <f>'実質公債費比率（分子）の構造'!L$50</f>
        <v>140</v>
      </c>
      <c r="F44" s="178"/>
      <c r="G44" s="178"/>
      <c r="H44" s="178">
        <f>'実質公債費比率（分子）の構造'!M$50</f>
        <v>140</v>
      </c>
      <c r="I44" s="178"/>
      <c r="J44" s="178"/>
      <c r="K44" s="178">
        <f>'実質公債費比率（分子）の構造'!N$50</f>
        <v>144</v>
      </c>
      <c r="L44" s="178"/>
      <c r="M44" s="178"/>
      <c r="N44" s="178">
        <f>'実質公債費比率（分子）の構造'!O$50</f>
        <v>147</v>
      </c>
      <c r="O44" s="178"/>
      <c r="P44" s="178"/>
    </row>
    <row r="45" spans="1:16">
      <c r="A45" s="178" t="s">
        <v>66</v>
      </c>
      <c r="B45" s="178" t="str">
        <f>'実質公債費比率（分子）の構造'!K$49</f>
        <v>-</v>
      </c>
      <c r="C45" s="178"/>
      <c r="D45" s="178"/>
      <c r="E45" s="178" t="str">
        <f>'実質公債費比率（分子）の構造'!L$49</f>
        <v>-</v>
      </c>
      <c r="F45" s="178"/>
      <c r="G45" s="178"/>
      <c r="H45" s="178" t="str">
        <f>'実質公債費比率（分子）の構造'!M$49</f>
        <v>-</v>
      </c>
      <c r="I45" s="178"/>
      <c r="J45" s="178"/>
      <c r="K45" s="178" t="str">
        <f>'実質公債費比率（分子）の構造'!N$49</f>
        <v>-</v>
      </c>
      <c r="L45" s="178"/>
      <c r="M45" s="178"/>
      <c r="N45" s="178" t="str">
        <f>'実質公債費比率（分子）の構造'!O$49</f>
        <v>-</v>
      </c>
      <c r="O45" s="178"/>
      <c r="P45" s="178"/>
    </row>
    <row r="46" spans="1:16">
      <c r="A46" s="178" t="s">
        <v>67</v>
      </c>
      <c r="B46" s="178">
        <f>'実質公債費比率（分子）の構造'!K$48</f>
        <v>109</v>
      </c>
      <c r="C46" s="178"/>
      <c r="D46" s="178"/>
      <c r="E46" s="178">
        <f>'実質公債費比率（分子）の構造'!L$48</f>
        <v>107</v>
      </c>
      <c r="F46" s="178"/>
      <c r="G46" s="178"/>
      <c r="H46" s="178">
        <f>'実質公債費比率（分子）の構造'!M$48</f>
        <v>47</v>
      </c>
      <c r="I46" s="178"/>
      <c r="J46" s="178"/>
      <c r="K46" s="178">
        <f>'実質公債費比率（分子）の構造'!N$48</f>
        <v>55</v>
      </c>
      <c r="L46" s="178"/>
      <c r="M46" s="178"/>
      <c r="N46" s="178">
        <f>'実質公債費比率（分子）の構造'!O$48</f>
        <v>54</v>
      </c>
      <c r="O46" s="178"/>
      <c r="P46" s="178"/>
    </row>
    <row r="47" spans="1:16">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c r="A49" s="178" t="s">
        <v>70</v>
      </c>
      <c r="B49" s="178">
        <f>'実質公債費比率（分子）の構造'!K$45</f>
        <v>3674</v>
      </c>
      <c r="C49" s="178"/>
      <c r="D49" s="178"/>
      <c r="E49" s="178">
        <f>'実質公債費比率（分子）の構造'!L$45</f>
        <v>3732</v>
      </c>
      <c r="F49" s="178"/>
      <c r="G49" s="178"/>
      <c r="H49" s="178">
        <f>'実質公債費比率（分子）の構造'!M$45</f>
        <v>3576</v>
      </c>
      <c r="I49" s="178"/>
      <c r="J49" s="178"/>
      <c r="K49" s="178">
        <f>'実質公債費比率（分子）の構造'!N$45</f>
        <v>3620</v>
      </c>
      <c r="L49" s="178"/>
      <c r="M49" s="178"/>
      <c r="N49" s="178">
        <f>'実質公債費比率（分子）の構造'!O$45</f>
        <v>3732</v>
      </c>
      <c r="O49" s="178"/>
      <c r="P49" s="178"/>
    </row>
    <row r="50" spans="1:16">
      <c r="A50" s="178" t="s">
        <v>71</v>
      </c>
      <c r="B50" s="178" t="e">
        <f>NA()</f>
        <v>#N/A</v>
      </c>
      <c r="C50" s="178">
        <f>IF(ISNUMBER('実質公債費比率（分子）の構造'!K$53),'実質公債費比率（分子）の構造'!K$53,NA())</f>
        <v>1531</v>
      </c>
      <c r="D50" s="178" t="e">
        <f>NA()</f>
        <v>#N/A</v>
      </c>
      <c r="E50" s="178" t="e">
        <f>NA()</f>
        <v>#N/A</v>
      </c>
      <c r="F50" s="178">
        <f>IF(ISNUMBER('実質公債費比率（分子）の構造'!L$53),'実質公債費比率（分子）の構造'!L$53,NA())</f>
        <v>1618</v>
      </c>
      <c r="G50" s="178" t="e">
        <f>NA()</f>
        <v>#N/A</v>
      </c>
      <c r="H50" s="178" t="e">
        <f>NA()</f>
        <v>#N/A</v>
      </c>
      <c r="I50" s="178">
        <f>IF(ISNUMBER('実質公債費比率（分子）の構造'!M$53),'実質公債費比率（分子）の構造'!M$53,NA())</f>
        <v>1510</v>
      </c>
      <c r="J50" s="178" t="e">
        <f>NA()</f>
        <v>#N/A</v>
      </c>
      <c r="K50" s="178" t="e">
        <f>NA()</f>
        <v>#N/A</v>
      </c>
      <c r="L50" s="178">
        <f>IF(ISNUMBER('実質公債費比率（分子）の構造'!N$53),'実質公債費比率（分子）の構造'!N$53,NA())</f>
        <v>1587</v>
      </c>
      <c r="M50" s="178" t="e">
        <f>NA()</f>
        <v>#N/A</v>
      </c>
      <c r="N50" s="178" t="e">
        <f>NA()</f>
        <v>#N/A</v>
      </c>
      <c r="O50" s="178">
        <f>IF(ISNUMBER('実質公債費比率（分子）の構造'!O$53),'実質公債費比率（分子）の構造'!O$53,NA())</f>
        <v>1818</v>
      </c>
      <c r="P50" s="178" t="e">
        <f>NA()</f>
        <v>#N/A</v>
      </c>
    </row>
    <row r="53" spans="1:16">
      <c r="A53" s="146" t="s">
        <v>72</v>
      </c>
    </row>
    <row r="54" spans="1:16">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c r="A56" s="177" t="s">
        <v>43</v>
      </c>
      <c r="B56" s="177"/>
      <c r="C56" s="177"/>
      <c r="D56" s="177">
        <f>'将来負担比率（分子）の構造'!I$52</f>
        <v>19456</v>
      </c>
      <c r="E56" s="177"/>
      <c r="F56" s="177"/>
      <c r="G56" s="177">
        <f>'将来負担比率（分子）の構造'!J$52</f>
        <v>19080</v>
      </c>
      <c r="H56" s="177"/>
      <c r="I56" s="177"/>
      <c r="J56" s="177">
        <f>'将来負担比率（分子）の構造'!K$52</f>
        <v>18838</v>
      </c>
      <c r="K56" s="177"/>
      <c r="L56" s="177"/>
      <c r="M56" s="177">
        <f>'将来負担比率（分子）の構造'!L$52</f>
        <v>19509</v>
      </c>
      <c r="N56" s="177"/>
      <c r="O56" s="177"/>
      <c r="P56" s="177">
        <f>'将来負担比率（分子）の構造'!M$52</f>
        <v>19442</v>
      </c>
    </row>
    <row r="57" spans="1:16">
      <c r="A57" s="177" t="s">
        <v>42</v>
      </c>
      <c r="B57" s="177"/>
      <c r="C57" s="177"/>
      <c r="D57" s="177">
        <f>'将来負担比率（分子）の構造'!I$51</f>
        <v>2258</v>
      </c>
      <c r="E57" s="177"/>
      <c r="F57" s="177"/>
      <c r="G57" s="177">
        <f>'将来負担比率（分子）の構造'!J$51</f>
        <v>2622</v>
      </c>
      <c r="H57" s="177"/>
      <c r="I57" s="177"/>
      <c r="J57" s="177">
        <f>'将来負担比率（分子）の構造'!K$51</f>
        <v>2923</v>
      </c>
      <c r="K57" s="177"/>
      <c r="L57" s="177"/>
      <c r="M57" s="177">
        <f>'将来負担比率（分子）の構造'!L$51</f>
        <v>2270</v>
      </c>
      <c r="N57" s="177"/>
      <c r="O57" s="177"/>
      <c r="P57" s="177">
        <f>'将来負担比率（分子）の構造'!M$51</f>
        <v>2420</v>
      </c>
    </row>
    <row r="58" spans="1:16">
      <c r="A58" s="177" t="s">
        <v>41</v>
      </c>
      <c r="B58" s="177"/>
      <c r="C58" s="177"/>
      <c r="D58" s="177">
        <f>'将来負担比率（分子）の構造'!I$50</f>
        <v>6883</v>
      </c>
      <c r="E58" s="177"/>
      <c r="F58" s="177"/>
      <c r="G58" s="177">
        <f>'将来負担比率（分子）の構造'!J$50</f>
        <v>6913</v>
      </c>
      <c r="H58" s="177"/>
      <c r="I58" s="177"/>
      <c r="J58" s="177">
        <f>'将来負担比率（分子）の構造'!K$50</f>
        <v>6898</v>
      </c>
      <c r="K58" s="177"/>
      <c r="L58" s="177"/>
      <c r="M58" s="177">
        <f>'将来負担比率（分子）の構造'!L$50</f>
        <v>6183</v>
      </c>
      <c r="N58" s="177"/>
      <c r="O58" s="177"/>
      <c r="P58" s="177">
        <f>'将来負担比率（分子）の構造'!M$50</f>
        <v>5464</v>
      </c>
    </row>
    <row r="59" spans="1:16">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c r="A61" s="177" t="s">
        <v>36</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c r="A62" s="177" t="s">
        <v>35</v>
      </c>
      <c r="B62" s="177">
        <f>'将来負担比率（分子）の構造'!I$45</f>
        <v>2953</v>
      </c>
      <c r="C62" s="177"/>
      <c r="D62" s="177"/>
      <c r="E62" s="177">
        <f>'将来負担比率（分子）の構造'!J$45</f>
        <v>3158</v>
      </c>
      <c r="F62" s="177"/>
      <c r="G62" s="177"/>
      <c r="H62" s="177">
        <f>'将来負担比率（分子）の構造'!K$45</f>
        <v>3247</v>
      </c>
      <c r="I62" s="177"/>
      <c r="J62" s="177"/>
      <c r="K62" s="177">
        <f>'将来負担比率（分子）の構造'!L$45</f>
        <v>3630</v>
      </c>
      <c r="L62" s="177"/>
      <c r="M62" s="177"/>
      <c r="N62" s="177">
        <f>'将来負担比率（分子）の構造'!M$45</f>
        <v>3860</v>
      </c>
      <c r="O62" s="177"/>
      <c r="P62" s="177"/>
    </row>
    <row r="63" spans="1:16">
      <c r="A63" s="177" t="s">
        <v>34</v>
      </c>
      <c r="B63" s="177" t="str">
        <f>'将来負担比率（分子）の構造'!I$44</f>
        <v>-</v>
      </c>
      <c r="C63" s="177"/>
      <c r="D63" s="177"/>
      <c r="E63" s="177" t="str">
        <f>'将来負担比率（分子）の構造'!J$44</f>
        <v>-</v>
      </c>
      <c r="F63" s="177"/>
      <c r="G63" s="177"/>
      <c r="H63" s="177" t="str">
        <f>'将来負担比率（分子）の構造'!K$44</f>
        <v>-</v>
      </c>
      <c r="I63" s="177"/>
      <c r="J63" s="177"/>
      <c r="K63" s="177" t="str">
        <f>'将来負担比率（分子）の構造'!L$44</f>
        <v>-</v>
      </c>
      <c r="L63" s="177"/>
      <c r="M63" s="177"/>
      <c r="N63" s="177" t="str">
        <f>'将来負担比率（分子）の構造'!M$44</f>
        <v>-</v>
      </c>
      <c r="O63" s="177"/>
      <c r="P63" s="177"/>
    </row>
    <row r="64" spans="1:16">
      <c r="A64" s="177" t="s">
        <v>33</v>
      </c>
      <c r="B64" s="177">
        <f>'将来負担比率（分子）の構造'!I$43</f>
        <v>1210</v>
      </c>
      <c r="C64" s="177"/>
      <c r="D64" s="177"/>
      <c r="E64" s="177">
        <f>'将来負担比率（分子）の構造'!J$43</f>
        <v>1151</v>
      </c>
      <c r="F64" s="177"/>
      <c r="G64" s="177"/>
      <c r="H64" s="177">
        <f>'将来負担比率（分子）の構造'!K$43</f>
        <v>578</v>
      </c>
      <c r="I64" s="177"/>
      <c r="J64" s="177"/>
      <c r="K64" s="177">
        <f>'将来負担比率（分子）の構造'!L$43</f>
        <v>629</v>
      </c>
      <c r="L64" s="177"/>
      <c r="M64" s="177"/>
      <c r="N64" s="177">
        <f>'将来負担比率（分子）の構造'!M$43</f>
        <v>700</v>
      </c>
      <c r="O64" s="177"/>
      <c r="P64" s="177"/>
    </row>
    <row r="65" spans="1:16">
      <c r="A65" s="177" t="s">
        <v>32</v>
      </c>
      <c r="B65" s="177">
        <f>'将来負担比率（分子）の構造'!I$42</f>
        <v>1120</v>
      </c>
      <c r="C65" s="177"/>
      <c r="D65" s="177"/>
      <c r="E65" s="177">
        <f>'将来負担比率（分子）の構造'!J$42</f>
        <v>979</v>
      </c>
      <c r="F65" s="177"/>
      <c r="G65" s="177"/>
      <c r="H65" s="177">
        <f>'将来負担比率（分子）の構造'!K$42</f>
        <v>914</v>
      </c>
      <c r="I65" s="177"/>
      <c r="J65" s="177"/>
      <c r="K65" s="177">
        <f>'将来負担比率（分子）の構造'!L$42</f>
        <v>880</v>
      </c>
      <c r="L65" s="177"/>
      <c r="M65" s="177"/>
      <c r="N65" s="177">
        <f>'将来負担比率（分子）の構造'!M$42</f>
        <v>734</v>
      </c>
      <c r="O65" s="177"/>
      <c r="P65" s="177"/>
    </row>
    <row r="66" spans="1:16">
      <c r="A66" s="177" t="s">
        <v>31</v>
      </c>
      <c r="B66" s="177">
        <f>'将来負担比率（分子）の構造'!I$41</f>
        <v>32307</v>
      </c>
      <c r="C66" s="177"/>
      <c r="D66" s="177"/>
      <c r="E66" s="177">
        <f>'将来負担比率（分子）の構造'!J$41</f>
        <v>31833</v>
      </c>
      <c r="F66" s="177"/>
      <c r="G66" s="177"/>
      <c r="H66" s="177">
        <f>'将来負担比率（分子）の構造'!K$41</f>
        <v>31196</v>
      </c>
      <c r="I66" s="177"/>
      <c r="J66" s="177"/>
      <c r="K66" s="177">
        <f>'将来負担比率（分子）の構造'!L$41</f>
        <v>31239</v>
      </c>
      <c r="L66" s="177"/>
      <c r="M66" s="177"/>
      <c r="N66" s="177">
        <f>'将来負担比率（分子）の構造'!M$41</f>
        <v>31599</v>
      </c>
      <c r="O66" s="177"/>
      <c r="P66" s="177"/>
    </row>
    <row r="67" spans="1:16">
      <c r="A67" s="177" t="s">
        <v>75</v>
      </c>
      <c r="B67" s="177" t="e">
        <f>NA()</f>
        <v>#N/A</v>
      </c>
      <c r="C67" s="177">
        <f>IF(ISNUMBER('将来負担比率（分子）の構造'!I$53), IF('将来負担比率（分子）の構造'!I$53 &lt; 0, 0, '将来負担比率（分子）の構造'!I$53), NA())</f>
        <v>8993</v>
      </c>
      <c r="D67" s="177" t="e">
        <f>NA()</f>
        <v>#N/A</v>
      </c>
      <c r="E67" s="177" t="e">
        <f>NA()</f>
        <v>#N/A</v>
      </c>
      <c r="F67" s="177">
        <f>IF(ISNUMBER('将来負担比率（分子）の構造'!J$53), IF('将来負担比率（分子）の構造'!J$53 &lt; 0, 0, '将来負担比率（分子）の構造'!J$53), NA())</f>
        <v>8506</v>
      </c>
      <c r="G67" s="177" t="e">
        <f>NA()</f>
        <v>#N/A</v>
      </c>
      <c r="H67" s="177" t="e">
        <f>NA()</f>
        <v>#N/A</v>
      </c>
      <c r="I67" s="177">
        <f>IF(ISNUMBER('将来負担比率（分子）の構造'!K$53), IF('将来負担比率（分子）の構造'!K$53 &lt; 0, 0, '将来負担比率（分子）の構造'!K$53), NA())</f>
        <v>7276</v>
      </c>
      <c r="J67" s="177" t="e">
        <f>NA()</f>
        <v>#N/A</v>
      </c>
      <c r="K67" s="177" t="e">
        <f>NA()</f>
        <v>#N/A</v>
      </c>
      <c r="L67" s="177">
        <f>IF(ISNUMBER('将来負担比率（分子）の構造'!L$53), IF('将来負担比率（分子）の構造'!L$53 &lt; 0, 0, '将来負担比率（分子）の構造'!L$53), NA())</f>
        <v>8416</v>
      </c>
      <c r="M67" s="177" t="e">
        <f>NA()</f>
        <v>#N/A</v>
      </c>
      <c r="N67" s="177" t="e">
        <f>NA()</f>
        <v>#N/A</v>
      </c>
      <c r="O67" s="177">
        <f>IF(ISNUMBER('将来負担比率（分子）の構造'!M$53), IF('将来負担比率（分子）の構造'!M$53 &lt; 0, 0, '将来負担比率（分子）の構造'!M$53), NA())</f>
        <v>9567</v>
      </c>
      <c r="P67" s="177" t="e">
        <f>NA()</f>
        <v>#N/A</v>
      </c>
    </row>
    <row r="70" spans="1:16">
      <c r="A70" s="179" t="s">
        <v>76</v>
      </c>
      <c r="B70" s="179"/>
      <c r="C70" s="179"/>
      <c r="D70" s="179"/>
      <c r="E70" s="179"/>
      <c r="F70" s="179"/>
    </row>
    <row r="71" spans="1:16">
      <c r="A71" s="180"/>
      <c r="B71" s="180" t="str">
        <f>基金残高に係る経年分析!F54</f>
        <v>H29</v>
      </c>
      <c r="C71" s="180" t="str">
        <f>基金残高に係る経年分析!G54</f>
        <v>H30</v>
      </c>
      <c r="D71" s="180" t="str">
        <f>基金残高に係る経年分析!H54</f>
        <v>R01</v>
      </c>
    </row>
    <row r="72" spans="1:16">
      <c r="A72" s="180" t="s">
        <v>77</v>
      </c>
      <c r="B72" s="181">
        <f>基金残高に係る経年分析!F55</f>
        <v>2686</v>
      </c>
      <c r="C72" s="181">
        <f>基金残高に係る経年分析!G55</f>
        <v>2577</v>
      </c>
      <c r="D72" s="181">
        <f>基金残高に係る経年分析!H55</f>
        <v>1838</v>
      </c>
    </row>
    <row r="73" spans="1:16">
      <c r="A73" s="180" t="s">
        <v>78</v>
      </c>
      <c r="B73" s="181">
        <f>基金残高に係る経年分析!F56</f>
        <v>334</v>
      </c>
      <c r="C73" s="181">
        <f>基金残高に係る経年分析!G56</f>
        <v>184</v>
      </c>
      <c r="D73" s="181">
        <f>基金残高に係る経年分析!H56</f>
        <v>139</v>
      </c>
    </row>
    <row r="74" spans="1:16">
      <c r="A74" s="180" t="s">
        <v>79</v>
      </c>
      <c r="B74" s="181">
        <f>基金残高に係る経年分析!F57</f>
        <v>2463</v>
      </c>
      <c r="C74" s="181">
        <f>基金残高に係る経年分析!G57</f>
        <v>2255</v>
      </c>
      <c r="D74" s="181">
        <f>基金残高に係る経年分析!H57</f>
        <v>2044</v>
      </c>
    </row>
  </sheetData>
  <sheetProtection algorithmName="SHA-512" hashValue="ZNrxbllekVtOXrkV1s5IXSF/q547UVLw617ksvfzjArtu+omDoNDA3/GYVjD/WN1TvwieA5oPszzUcMb4zslTA==" saltValue="0JMvQ2iXKeBzAuQitJll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2" customWidth="1"/>
    <col min="96" max="133" width="1.625" style="238" customWidth="1"/>
    <col min="134" max="143" width="1.625" style="222" customWidth="1"/>
    <col min="144" max="16384" width="0" style="222" hidden="1"/>
  </cols>
  <sheetData>
    <row r="1" spans="2:143" ht="22.5" customHeight="1" thickBot="1">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58" t="s">
        <v>212</v>
      </c>
      <c r="DI1" s="659"/>
      <c r="DJ1" s="659"/>
      <c r="DK1" s="659"/>
      <c r="DL1" s="659"/>
      <c r="DM1" s="659"/>
      <c r="DN1" s="660"/>
      <c r="DO1" s="222"/>
      <c r="DP1" s="658" t="s">
        <v>213</v>
      </c>
      <c r="DQ1" s="659"/>
      <c r="DR1" s="659"/>
      <c r="DS1" s="659"/>
      <c r="DT1" s="659"/>
      <c r="DU1" s="659"/>
      <c r="DV1" s="659"/>
      <c r="DW1" s="659"/>
      <c r="DX1" s="659"/>
      <c r="DY1" s="659"/>
      <c r="DZ1" s="659"/>
      <c r="EA1" s="659"/>
      <c r="EB1" s="659"/>
      <c r="EC1" s="660"/>
      <c r="ED1" s="220"/>
      <c r="EE1" s="220"/>
      <c r="EF1" s="220"/>
      <c r="EG1" s="220"/>
      <c r="EH1" s="220"/>
      <c r="EI1" s="220"/>
      <c r="EJ1" s="220"/>
      <c r="EK1" s="220"/>
      <c r="EL1" s="220"/>
      <c r="EM1" s="220"/>
    </row>
    <row r="2" spans="2:143" ht="22.5" customHeight="1">
      <c r="B2" s="223" t="s">
        <v>214</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c r="B3" s="661" t="s">
        <v>215</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216</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217</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c r="B4" s="661" t="s">
        <v>1</v>
      </c>
      <c r="C4" s="662"/>
      <c r="D4" s="662"/>
      <c r="E4" s="662"/>
      <c r="F4" s="662"/>
      <c r="G4" s="662"/>
      <c r="H4" s="662"/>
      <c r="I4" s="662"/>
      <c r="J4" s="662"/>
      <c r="K4" s="662"/>
      <c r="L4" s="662"/>
      <c r="M4" s="662"/>
      <c r="N4" s="662"/>
      <c r="O4" s="662"/>
      <c r="P4" s="662"/>
      <c r="Q4" s="663"/>
      <c r="R4" s="661" t="s">
        <v>218</v>
      </c>
      <c r="S4" s="662"/>
      <c r="T4" s="662"/>
      <c r="U4" s="662"/>
      <c r="V4" s="662"/>
      <c r="W4" s="662"/>
      <c r="X4" s="662"/>
      <c r="Y4" s="663"/>
      <c r="Z4" s="661" t="s">
        <v>219</v>
      </c>
      <c r="AA4" s="662"/>
      <c r="AB4" s="662"/>
      <c r="AC4" s="663"/>
      <c r="AD4" s="661" t="s">
        <v>220</v>
      </c>
      <c r="AE4" s="662"/>
      <c r="AF4" s="662"/>
      <c r="AG4" s="662"/>
      <c r="AH4" s="662"/>
      <c r="AI4" s="662"/>
      <c r="AJ4" s="662"/>
      <c r="AK4" s="663"/>
      <c r="AL4" s="661" t="s">
        <v>219</v>
      </c>
      <c r="AM4" s="662"/>
      <c r="AN4" s="662"/>
      <c r="AO4" s="663"/>
      <c r="AP4" s="667" t="s">
        <v>221</v>
      </c>
      <c r="AQ4" s="667"/>
      <c r="AR4" s="667"/>
      <c r="AS4" s="667"/>
      <c r="AT4" s="667"/>
      <c r="AU4" s="667"/>
      <c r="AV4" s="667"/>
      <c r="AW4" s="667"/>
      <c r="AX4" s="667"/>
      <c r="AY4" s="667"/>
      <c r="AZ4" s="667"/>
      <c r="BA4" s="667"/>
      <c r="BB4" s="667"/>
      <c r="BC4" s="667"/>
      <c r="BD4" s="667"/>
      <c r="BE4" s="667"/>
      <c r="BF4" s="667"/>
      <c r="BG4" s="667" t="s">
        <v>222</v>
      </c>
      <c r="BH4" s="667"/>
      <c r="BI4" s="667"/>
      <c r="BJ4" s="667"/>
      <c r="BK4" s="667"/>
      <c r="BL4" s="667"/>
      <c r="BM4" s="667"/>
      <c r="BN4" s="667"/>
      <c r="BO4" s="667" t="s">
        <v>219</v>
      </c>
      <c r="BP4" s="667"/>
      <c r="BQ4" s="667"/>
      <c r="BR4" s="667"/>
      <c r="BS4" s="667" t="s">
        <v>223</v>
      </c>
      <c r="BT4" s="667"/>
      <c r="BU4" s="667"/>
      <c r="BV4" s="667"/>
      <c r="BW4" s="667"/>
      <c r="BX4" s="667"/>
      <c r="BY4" s="667"/>
      <c r="BZ4" s="667"/>
      <c r="CA4" s="667"/>
      <c r="CB4" s="667"/>
      <c r="CD4" s="664" t="s">
        <v>224</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26" customFormat="1" ht="11.25" customHeight="1">
      <c r="B5" s="668" t="s">
        <v>225</v>
      </c>
      <c r="C5" s="669"/>
      <c r="D5" s="669"/>
      <c r="E5" s="669"/>
      <c r="F5" s="669"/>
      <c r="G5" s="669"/>
      <c r="H5" s="669"/>
      <c r="I5" s="669"/>
      <c r="J5" s="669"/>
      <c r="K5" s="669"/>
      <c r="L5" s="669"/>
      <c r="M5" s="669"/>
      <c r="N5" s="669"/>
      <c r="O5" s="669"/>
      <c r="P5" s="669"/>
      <c r="Q5" s="670"/>
      <c r="R5" s="671">
        <v>7584221</v>
      </c>
      <c r="S5" s="672"/>
      <c r="T5" s="672"/>
      <c r="U5" s="672"/>
      <c r="V5" s="672"/>
      <c r="W5" s="672"/>
      <c r="X5" s="672"/>
      <c r="Y5" s="673"/>
      <c r="Z5" s="674">
        <v>22.6</v>
      </c>
      <c r="AA5" s="674"/>
      <c r="AB5" s="674"/>
      <c r="AC5" s="674"/>
      <c r="AD5" s="675">
        <v>7392422</v>
      </c>
      <c r="AE5" s="675"/>
      <c r="AF5" s="675"/>
      <c r="AG5" s="675"/>
      <c r="AH5" s="675"/>
      <c r="AI5" s="675"/>
      <c r="AJ5" s="675"/>
      <c r="AK5" s="675"/>
      <c r="AL5" s="676">
        <v>45.3</v>
      </c>
      <c r="AM5" s="677"/>
      <c r="AN5" s="677"/>
      <c r="AO5" s="678"/>
      <c r="AP5" s="668" t="s">
        <v>226</v>
      </c>
      <c r="AQ5" s="669"/>
      <c r="AR5" s="669"/>
      <c r="AS5" s="669"/>
      <c r="AT5" s="669"/>
      <c r="AU5" s="669"/>
      <c r="AV5" s="669"/>
      <c r="AW5" s="669"/>
      <c r="AX5" s="669"/>
      <c r="AY5" s="669"/>
      <c r="AZ5" s="669"/>
      <c r="BA5" s="669"/>
      <c r="BB5" s="669"/>
      <c r="BC5" s="669"/>
      <c r="BD5" s="669"/>
      <c r="BE5" s="669"/>
      <c r="BF5" s="670"/>
      <c r="BG5" s="682">
        <v>7389026</v>
      </c>
      <c r="BH5" s="683"/>
      <c r="BI5" s="683"/>
      <c r="BJ5" s="683"/>
      <c r="BK5" s="683"/>
      <c r="BL5" s="683"/>
      <c r="BM5" s="683"/>
      <c r="BN5" s="684"/>
      <c r="BO5" s="685">
        <v>97.4</v>
      </c>
      <c r="BP5" s="685"/>
      <c r="BQ5" s="685"/>
      <c r="BR5" s="685"/>
      <c r="BS5" s="686" t="s">
        <v>137</v>
      </c>
      <c r="BT5" s="686"/>
      <c r="BU5" s="686"/>
      <c r="BV5" s="686"/>
      <c r="BW5" s="686"/>
      <c r="BX5" s="686"/>
      <c r="BY5" s="686"/>
      <c r="BZ5" s="686"/>
      <c r="CA5" s="686"/>
      <c r="CB5" s="690"/>
      <c r="CD5" s="664" t="s">
        <v>221</v>
      </c>
      <c r="CE5" s="665"/>
      <c r="CF5" s="665"/>
      <c r="CG5" s="665"/>
      <c r="CH5" s="665"/>
      <c r="CI5" s="665"/>
      <c r="CJ5" s="665"/>
      <c r="CK5" s="665"/>
      <c r="CL5" s="665"/>
      <c r="CM5" s="665"/>
      <c r="CN5" s="665"/>
      <c r="CO5" s="665"/>
      <c r="CP5" s="665"/>
      <c r="CQ5" s="666"/>
      <c r="CR5" s="664" t="s">
        <v>227</v>
      </c>
      <c r="CS5" s="665"/>
      <c r="CT5" s="665"/>
      <c r="CU5" s="665"/>
      <c r="CV5" s="665"/>
      <c r="CW5" s="665"/>
      <c r="CX5" s="665"/>
      <c r="CY5" s="666"/>
      <c r="CZ5" s="664" t="s">
        <v>219</v>
      </c>
      <c r="DA5" s="665"/>
      <c r="DB5" s="665"/>
      <c r="DC5" s="666"/>
      <c r="DD5" s="664" t="s">
        <v>228</v>
      </c>
      <c r="DE5" s="665"/>
      <c r="DF5" s="665"/>
      <c r="DG5" s="665"/>
      <c r="DH5" s="665"/>
      <c r="DI5" s="665"/>
      <c r="DJ5" s="665"/>
      <c r="DK5" s="665"/>
      <c r="DL5" s="665"/>
      <c r="DM5" s="665"/>
      <c r="DN5" s="665"/>
      <c r="DO5" s="665"/>
      <c r="DP5" s="666"/>
      <c r="DQ5" s="664" t="s">
        <v>229</v>
      </c>
      <c r="DR5" s="665"/>
      <c r="DS5" s="665"/>
      <c r="DT5" s="665"/>
      <c r="DU5" s="665"/>
      <c r="DV5" s="665"/>
      <c r="DW5" s="665"/>
      <c r="DX5" s="665"/>
      <c r="DY5" s="665"/>
      <c r="DZ5" s="665"/>
      <c r="EA5" s="665"/>
      <c r="EB5" s="665"/>
      <c r="EC5" s="666"/>
    </row>
    <row r="6" spans="2:143" ht="11.25" customHeight="1">
      <c r="B6" s="679" t="s">
        <v>230</v>
      </c>
      <c r="C6" s="680"/>
      <c r="D6" s="680"/>
      <c r="E6" s="680"/>
      <c r="F6" s="680"/>
      <c r="G6" s="680"/>
      <c r="H6" s="680"/>
      <c r="I6" s="680"/>
      <c r="J6" s="680"/>
      <c r="K6" s="680"/>
      <c r="L6" s="680"/>
      <c r="M6" s="680"/>
      <c r="N6" s="680"/>
      <c r="O6" s="680"/>
      <c r="P6" s="680"/>
      <c r="Q6" s="681"/>
      <c r="R6" s="682">
        <v>277820</v>
      </c>
      <c r="S6" s="683"/>
      <c r="T6" s="683"/>
      <c r="U6" s="683"/>
      <c r="V6" s="683"/>
      <c r="W6" s="683"/>
      <c r="X6" s="683"/>
      <c r="Y6" s="684"/>
      <c r="Z6" s="685">
        <v>0.8</v>
      </c>
      <c r="AA6" s="685"/>
      <c r="AB6" s="685"/>
      <c r="AC6" s="685"/>
      <c r="AD6" s="686">
        <v>277820</v>
      </c>
      <c r="AE6" s="686"/>
      <c r="AF6" s="686"/>
      <c r="AG6" s="686"/>
      <c r="AH6" s="686"/>
      <c r="AI6" s="686"/>
      <c r="AJ6" s="686"/>
      <c r="AK6" s="686"/>
      <c r="AL6" s="687">
        <v>1.7</v>
      </c>
      <c r="AM6" s="688"/>
      <c r="AN6" s="688"/>
      <c r="AO6" s="689"/>
      <c r="AP6" s="679" t="s">
        <v>231</v>
      </c>
      <c r="AQ6" s="680"/>
      <c r="AR6" s="680"/>
      <c r="AS6" s="680"/>
      <c r="AT6" s="680"/>
      <c r="AU6" s="680"/>
      <c r="AV6" s="680"/>
      <c r="AW6" s="680"/>
      <c r="AX6" s="680"/>
      <c r="AY6" s="680"/>
      <c r="AZ6" s="680"/>
      <c r="BA6" s="680"/>
      <c r="BB6" s="680"/>
      <c r="BC6" s="680"/>
      <c r="BD6" s="680"/>
      <c r="BE6" s="680"/>
      <c r="BF6" s="681"/>
      <c r="BG6" s="682">
        <v>7389026</v>
      </c>
      <c r="BH6" s="683"/>
      <c r="BI6" s="683"/>
      <c r="BJ6" s="683"/>
      <c r="BK6" s="683"/>
      <c r="BL6" s="683"/>
      <c r="BM6" s="683"/>
      <c r="BN6" s="684"/>
      <c r="BO6" s="685">
        <v>97.4</v>
      </c>
      <c r="BP6" s="685"/>
      <c r="BQ6" s="685"/>
      <c r="BR6" s="685"/>
      <c r="BS6" s="686" t="s">
        <v>179</v>
      </c>
      <c r="BT6" s="686"/>
      <c r="BU6" s="686"/>
      <c r="BV6" s="686"/>
      <c r="BW6" s="686"/>
      <c r="BX6" s="686"/>
      <c r="BY6" s="686"/>
      <c r="BZ6" s="686"/>
      <c r="CA6" s="686"/>
      <c r="CB6" s="690"/>
      <c r="CD6" s="693" t="s">
        <v>232</v>
      </c>
      <c r="CE6" s="694"/>
      <c r="CF6" s="694"/>
      <c r="CG6" s="694"/>
      <c r="CH6" s="694"/>
      <c r="CI6" s="694"/>
      <c r="CJ6" s="694"/>
      <c r="CK6" s="694"/>
      <c r="CL6" s="694"/>
      <c r="CM6" s="694"/>
      <c r="CN6" s="694"/>
      <c r="CO6" s="694"/>
      <c r="CP6" s="694"/>
      <c r="CQ6" s="695"/>
      <c r="CR6" s="682">
        <v>212593</v>
      </c>
      <c r="CS6" s="683"/>
      <c r="CT6" s="683"/>
      <c r="CU6" s="683"/>
      <c r="CV6" s="683"/>
      <c r="CW6" s="683"/>
      <c r="CX6" s="683"/>
      <c r="CY6" s="684"/>
      <c r="CZ6" s="676">
        <v>0.7</v>
      </c>
      <c r="DA6" s="677"/>
      <c r="DB6" s="677"/>
      <c r="DC6" s="696"/>
      <c r="DD6" s="691" t="s">
        <v>179</v>
      </c>
      <c r="DE6" s="683"/>
      <c r="DF6" s="683"/>
      <c r="DG6" s="683"/>
      <c r="DH6" s="683"/>
      <c r="DI6" s="683"/>
      <c r="DJ6" s="683"/>
      <c r="DK6" s="683"/>
      <c r="DL6" s="683"/>
      <c r="DM6" s="683"/>
      <c r="DN6" s="683"/>
      <c r="DO6" s="683"/>
      <c r="DP6" s="684"/>
      <c r="DQ6" s="691">
        <v>212593</v>
      </c>
      <c r="DR6" s="683"/>
      <c r="DS6" s="683"/>
      <c r="DT6" s="683"/>
      <c r="DU6" s="683"/>
      <c r="DV6" s="683"/>
      <c r="DW6" s="683"/>
      <c r="DX6" s="683"/>
      <c r="DY6" s="683"/>
      <c r="DZ6" s="683"/>
      <c r="EA6" s="683"/>
      <c r="EB6" s="683"/>
      <c r="EC6" s="692"/>
    </row>
    <row r="7" spans="2:143" ht="11.25" customHeight="1">
      <c r="B7" s="679" t="s">
        <v>233</v>
      </c>
      <c r="C7" s="680"/>
      <c r="D7" s="680"/>
      <c r="E7" s="680"/>
      <c r="F7" s="680"/>
      <c r="G7" s="680"/>
      <c r="H7" s="680"/>
      <c r="I7" s="680"/>
      <c r="J7" s="680"/>
      <c r="K7" s="680"/>
      <c r="L7" s="680"/>
      <c r="M7" s="680"/>
      <c r="N7" s="680"/>
      <c r="O7" s="680"/>
      <c r="P7" s="680"/>
      <c r="Q7" s="681"/>
      <c r="R7" s="682">
        <v>5302</v>
      </c>
      <c r="S7" s="683"/>
      <c r="T7" s="683"/>
      <c r="U7" s="683"/>
      <c r="V7" s="683"/>
      <c r="W7" s="683"/>
      <c r="X7" s="683"/>
      <c r="Y7" s="684"/>
      <c r="Z7" s="685">
        <v>0</v>
      </c>
      <c r="AA7" s="685"/>
      <c r="AB7" s="685"/>
      <c r="AC7" s="685"/>
      <c r="AD7" s="686">
        <v>5302</v>
      </c>
      <c r="AE7" s="686"/>
      <c r="AF7" s="686"/>
      <c r="AG7" s="686"/>
      <c r="AH7" s="686"/>
      <c r="AI7" s="686"/>
      <c r="AJ7" s="686"/>
      <c r="AK7" s="686"/>
      <c r="AL7" s="687">
        <v>0</v>
      </c>
      <c r="AM7" s="688"/>
      <c r="AN7" s="688"/>
      <c r="AO7" s="689"/>
      <c r="AP7" s="679" t="s">
        <v>234</v>
      </c>
      <c r="AQ7" s="680"/>
      <c r="AR7" s="680"/>
      <c r="AS7" s="680"/>
      <c r="AT7" s="680"/>
      <c r="AU7" s="680"/>
      <c r="AV7" s="680"/>
      <c r="AW7" s="680"/>
      <c r="AX7" s="680"/>
      <c r="AY7" s="680"/>
      <c r="AZ7" s="680"/>
      <c r="BA7" s="680"/>
      <c r="BB7" s="680"/>
      <c r="BC7" s="680"/>
      <c r="BD7" s="680"/>
      <c r="BE7" s="680"/>
      <c r="BF7" s="681"/>
      <c r="BG7" s="682">
        <v>3248823</v>
      </c>
      <c r="BH7" s="683"/>
      <c r="BI7" s="683"/>
      <c r="BJ7" s="683"/>
      <c r="BK7" s="683"/>
      <c r="BL7" s="683"/>
      <c r="BM7" s="683"/>
      <c r="BN7" s="684"/>
      <c r="BO7" s="685">
        <v>42.8</v>
      </c>
      <c r="BP7" s="685"/>
      <c r="BQ7" s="685"/>
      <c r="BR7" s="685"/>
      <c r="BS7" s="686" t="s">
        <v>235</v>
      </c>
      <c r="BT7" s="686"/>
      <c r="BU7" s="686"/>
      <c r="BV7" s="686"/>
      <c r="BW7" s="686"/>
      <c r="BX7" s="686"/>
      <c r="BY7" s="686"/>
      <c r="BZ7" s="686"/>
      <c r="CA7" s="686"/>
      <c r="CB7" s="690"/>
      <c r="CD7" s="697" t="s">
        <v>236</v>
      </c>
      <c r="CE7" s="698"/>
      <c r="CF7" s="698"/>
      <c r="CG7" s="698"/>
      <c r="CH7" s="698"/>
      <c r="CI7" s="698"/>
      <c r="CJ7" s="698"/>
      <c r="CK7" s="698"/>
      <c r="CL7" s="698"/>
      <c r="CM7" s="698"/>
      <c r="CN7" s="698"/>
      <c r="CO7" s="698"/>
      <c r="CP7" s="698"/>
      <c r="CQ7" s="699"/>
      <c r="CR7" s="682">
        <v>3127363</v>
      </c>
      <c r="CS7" s="683"/>
      <c r="CT7" s="683"/>
      <c r="CU7" s="683"/>
      <c r="CV7" s="683"/>
      <c r="CW7" s="683"/>
      <c r="CX7" s="683"/>
      <c r="CY7" s="684"/>
      <c r="CZ7" s="685">
        <v>9.6</v>
      </c>
      <c r="DA7" s="685"/>
      <c r="DB7" s="685"/>
      <c r="DC7" s="685"/>
      <c r="DD7" s="691">
        <v>277233</v>
      </c>
      <c r="DE7" s="683"/>
      <c r="DF7" s="683"/>
      <c r="DG7" s="683"/>
      <c r="DH7" s="683"/>
      <c r="DI7" s="683"/>
      <c r="DJ7" s="683"/>
      <c r="DK7" s="683"/>
      <c r="DL7" s="683"/>
      <c r="DM7" s="683"/>
      <c r="DN7" s="683"/>
      <c r="DO7" s="683"/>
      <c r="DP7" s="684"/>
      <c r="DQ7" s="691">
        <v>2373619</v>
      </c>
      <c r="DR7" s="683"/>
      <c r="DS7" s="683"/>
      <c r="DT7" s="683"/>
      <c r="DU7" s="683"/>
      <c r="DV7" s="683"/>
      <c r="DW7" s="683"/>
      <c r="DX7" s="683"/>
      <c r="DY7" s="683"/>
      <c r="DZ7" s="683"/>
      <c r="EA7" s="683"/>
      <c r="EB7" s="683"/>
      <c r="EC7" s="692"/>
    </row>
    <row r="8" spans="2:143" ht="11.25" customHeight="1">
      <c r="B8" s="679" t="s">
        <v>237</v>
      </c>
      <c r="C8" s="680"/>
      <c r="D8" s="680"/>
      <c r="E8" s="680"/>
      <c r="F8" s="680"/>
      <c r="G8" s="680"/>
      <c r="H8" s="680"/>
      <c r="I8" s="680"/>
      <c r="J8" s="680"/>
      <c r="K8" s="680"/>
      <c r="L8" s="680"/>
      <c r="M8" s="680"/>
      <c r="N8" s="680"/>
      <c r="O8" s="680"/>
      <c r="P8" s="680"/>
      <c r="Q8" s="681"/>
      <c r="R8" s="682">
        <v>16230</v>
      </c>
      <c r="S8" s="683"/>
      <c r="T8" s="683"/>
      <c r="U8" s="683"/>
      <c r="V8" s="683"/>
      <c r="W8" s="683"/>
      <c r="X8" s="683"/>
      <c r="Y8" s="684"/>
      <c r="Z8" s="685">
        <v>0</v>
      </c>
      <c r="AA8" s="685"/>
      <c r="AB8" s="685"/>
      <c r="AC8" s="685"/>
      <c r="AD8" s="686">
        <v>16230</v>
      </c>
      <c r="AE8" s="686"/>
      <c r="AF8" s="686"/>
      <c r="AG8" s="686"/>
      <c r="AH8" s="686"/>
      <c r="AI8" s="686"/>
      <c r="AJ8" s="686"/>
      <c r="AK8" s="686"/>
      <c r="AL8" s="687">
        <v>0.1</v>
      </c>
      <c r="AM8" s="688"/>
      <c r="AN8" s="688"/>
      <c r="AO8" s="689"/>
      <c r="AP8" s="679" t="s">
        <v>238</v>
      </c>
      <c r="AQ8" s="680"/>
      <c r="AR8" s="680"/>
      <c r="AS8" s="680"/>
      <c r="AT8" s="680"/>
      <c r="AU8" s="680"/>
      <c r="AV8" s="680"/>
      <c r="AW8" s="680"/>
      <c r="AX8" s="680"/>
      <c r="AY8" s="680"/>
      <c r="AZ8" s="680"/>
      <c r="BA8" s="680"/>
      <c r="BB8" s="680"/>
      <c r="BC8" s="680"/>
      <c r="BD8" s="680"/>
      <c r="BE8" s="680"/>
      <c r="BF8" s="681"/>
      <c r="BG8" s="682">
        <v>117496</v>
      </c>
      <c r="BH8" s="683"/>
      <c r="BI8" s="683"/>
      <c r="BJ8" s="683"/>
      <c r="BK8" s="683"/>
      <c r="BL8" s="683"/>
      <c r="BM8" s="683"/>
      <c r="BN8" s="684"/>
      <c r="BO8" s="685">
        <v>1.5</v>
      </c>
      <c r="BP8" s="685"/>
      <c r="BQ8" s="685"/>
      <c r="BR8" s="685"/>
      <c r="BS8" s="691" t="s">
        <v>179</v>
      </c>
      <c r="BT8" s="683"/>
      <c r="BU8" s="683"/>
      <c r="BV8" s="683"/>
      <c r="BW8" s="683"/>
      <c r="BX8" s="683"/>
      <c r="BY8" s="683"/>
      <c r="BZ8" s="683"/>
      <c r="CA8" s="683"/>
      <c r="CB8" s="692"/>
      <c r="CD8" s="697" t="s">
        <v>239</v>
      </c>
      <c r="CE8" s="698"/>
      <c r="CF8" s="698"/>
      <c r="CG8" s="698"/>
      <c r="CH8" s="698"/>
      <c r="CI8" s="698"/>
      <c r="CJ8" s="698"/>
      <c r="CK8" s="698"/>
      <c r="CL8" s="698"/>
      <c r="CM8" s="698"/>
      <c r="CN8" s="698"/>
      <c r="CO8" s="698"/>
      <c r="CP8" s="698"/>
      <c r="CQ8" s="699"/>
      <c r="CR8" s="682">
        <v>13314767</v>
      </c>
      <c r="CS8" s="683"/>
      <c r="CT8" s="683"/>
      <c r="CU8" s="683"/>
      <c r="CV8" s="683"/>
      <c r="CW8" s="683"/>
      <c r="CX8" s="683"/>
      <c r="CY8" s="684"/>
      <c r="CZ8" s="685">
        <v>40.799999999999997</v>
      </c>
      <c r="DA8" s="685"/>
      <c r="DB8" s="685"/>
      <c r="DC8" s="685"/>
      <c r="DD8" s="691">
        <v>103040</v>
      </c>
      <c r="DE8" s="683"/>
      <c r="DF8" s="683"/>
      <c r="DG8" s="683"/>
      <c r="DH8" s="683"/>
      <c r="DI8" s="683"/>
      <c r="DJ8" s="683"/>
      <c r="DK8" s="683"/>
      <c r="DL8" s="683"/>
      <c r="DM8" s="683"/>
      <c r="DN8" s="683"/>
      <c r="DO8" s="683"/>
      <c r="DP8" s="684"/>
      <c r="DQ8" s="691">
        <v>6156710</v>
      </c>
      <c r="DR8" s="683"/>
      <c r="DS8" s="683"/>
      <c r="DT8" s="683"/>
      <c r="DU8" s="683"/>
      <c r="DV8" s="683"/>
      <c r="DW8" s="683"/>
      <c r="DX8" s="683"/>
      <c r="DY8" s="683"/>
      <c r="DZ8" s="683"/>
      <c r="EA8" s="683"/>
      <c r="EB8" s="683"/>
      <c r="EC8" s="692"/>
    </row>
    <row r="9" spans="2:143" ht="11.25" customHeight="1">
      <c r="B9" s="679" t="s">
        <v>240</v>
      </c>
      <c r="C9" s="680"/>
      <c r="D9" s="680"/>
      <c r="E9" s="680"/>
      <c r="F9" s="680"/>
      <c r="G9" s="680"/>
      <c r="H9" s="680"/>
      <c r="I9" s="680"/>
      <c r="J9" s="680"/>
      <c r="K9" s="680"/>
      <c r="L9" s="680"/>
      <c r="M9" s="680"/>
      <c r="N9" s="680"/>
      <c r="O9" s="680"/>
      <c r="P9" s="680"/>
      <c r="Q9" s="681"/>
      <c r="R9" s="682">
        <v>9346</v>
      </c>
      <c r="S9" s="683"/>
      <c r="T9" s="683"/>
      <c r="U9" s="683"/>
      <c r="V9" s="683"/>
      <c r="W9" s="683"/>
      <c r="X9" s="683"/>
      <c r="Y9" s="684"/>
      <c r="Z9" s="685">
        <v>0</v>
      </c>
      <c r="AA9" s="685"/>
      <c r="AB9" s="685"/>
      <c r="AC9" s="685"/>
      <c r="AD9" s="686">
        <v>9346</v>
      </c>
      <c r="AE9" s="686"/>
      <c r="AF9" s="686"/>
      <c r="AG9" s="686"/>
      <c r="AH9" s="686"/>
      <c r="AI9" s="686"/>
      <c r="AJ9" s="686"/>
      <c r="AK9" s="686"/>
      <c r="AL9" s="687">
        <v>0.1</v>
      </c>
      <c r="AM9" s="688"/>
      <c r="AN9" s="688"/>
      <c r="AO9" s="689"/>
      <c r="AP9" s="679" t="s">
        <v>241</v>
      </c>
      <c r="AQ9" s="680"/>
      <c r="AR9" s="680"/>
      <c r="AS9" s="680"/>
      <c r="AT9" s="680"/>
      <c r="AU9" s="680"/>
      <c r="AV9" s="680"/>
      <c r="AW9" s="680"/>
      <c r="AX9" s="680"/>
      <c r="AY9" s="680"/>
      <c r="AZ9" s="680"/>
      <c r="BA9" s="680"/>
      <c r="BB9" s="680"/>
      <c r="BC9" s="680"/>
      <c r="BD9" s="680"/>
      <c r="BE9" s="680"/>
      <c r="BF9" s="681"/>
      <c r="BG9" s="682">
        <v>2763743</v>
      </c>
      <c r="BH9" s="683"/>
      <c r="BI9" s="683"/>
      <c r="BJ9" s="683"/>
      <c r="BK9" s="683"/>
      <c r="BL9" s="683"/>
      <c r="BM9" s="683"/>
      <c r="BN9" s="684"/>
      <c r="BO9" s="685">
        <v>36.4</v>
      </c>
      <c r="BP9" s="685"/>
      <c r="BQ9" s="685"/>
      <c r="BR9" s="685"/>
      <c r="BS9" s="691" t="s">
        <v>179</v>
      </c>
      <c r="BT9" s="683"/>
      <c r="BU9" s="683"/>
      <c r="BV9" s="683"/>
      <c r="BW9" s="683"/>
      <c r="BX9" s="683"/>
      <c r="BY9" s="683"/>
      <c r="BZ9" s="683"/>
      <c r="CA9" s="683"/>
      <c r="CB9" s="692"/>
      <c r="CD9" s="697" t="s">
        <v>242</v>
      </c>
      <c r="CE9" s="698"/>
      <c r="CF9" s="698"/>
      <c r="CG9" s="698"/>
      <c r="CH9" s="698"/>
      <c r="CI9" s="698"/>
      <c r="CJ9" s="698"/>
      <c r="CK9" s="698"/>
      <c r="CL9" s="698"/>
      <c r="CM9" s="698"/>
      <c r="CN9" s="698"/>
      <c r="CO9" s="698"/>
      <c r="CP9" s="698"/>
      <c r="CQ9" s="699"/>
      <c r="CR9" s="682">
        <v>2944697</v>
      </c>
      <c r="CS9" s="683"/>
      <c r="CT9" s="683"/>
      <c r="CU9" s="683"/>
      <c r="CV9" s="683"/>
      <c r="CW9" s="683"/>
      <c r="CX9" s="683"/>
      <c r="CY9" s="684"/>
      <c r="CZ9" s="685">
        <v>9</v>
      </c>
      <c r="DA9" s="685"/>
      <c r="DB9" s="685"/>
      <c r="DC9" s="685"/>
      <c r="DD9" s="691">
        <v>644150</v>
      </c>
      <c r="DE9" s="683"/>
      <c r="DF9" s="683"/>
      <c r="DG9" s="683"/>
      <c r="DH9" s="683"/>
      <c r="DI9" s="683"/>
      <c r="DJ9" s="683"/>
      <c r="DK9" s="683"/>
      <c r="DL9" s="683"/>
      <c r="DM9" s="683"/>
      <c r="DN9" s="683"/>
      <c r="DO9" s="683"/>
      <c r="DP9" s="684"/>
      <c r="DQ9" s="691">
        <v>1984764</v>
      </c>
      <c r="DR9" s="683"/>
      <c r="DS9" s="683"/>
      <c r="DT9" s="683"/>
      <c r="DU9" s="683"/>
      <c r="DV9" s="683"/>
      <c r="DW9" s="683"/>
      <c r="DX9" s="683"/>
      <c r="DY9" s="683"/>
      <c r="DZ9" s="683"/>
      <c r="EA9" s="683"/>
      <c r="EB9" s="683"/>
      <c r="EC9" s="692"/>
    </row>
    <row r="10" spans="2:143" ht="11.25" customHeight="1">
      <c r="B10" s="679" t="s">
        <v>243</v>
      </c>
      <c r="C10" s="680"/>
      <c r="D10" s="680"/>
      <c r="E10" s="680"/>
      <c r="F10" s="680"/>
      <c r="G10" s="680"/>
      <c r="H10" s="680"/>
      <c r="I10" s="680"/>
      <c r="J10" s="680"/>
      <c r="K10" s="680"/>
      <c r="L10" s="680"/>
      <c r="M10" s="680"/>
      <c r="N10" s="680"/>
      <c r="O10" s="680"/>
      <c r="P10" s="680"/>
      <c r="Q10" s="681"/>
      <c r="R10" s="682" t="s">
        <v>235</v>
      </c>
      <c r="S10" s="683"/>
      <c r="T10" s="683"/>
      <c r="U10" s="683"/>
      <c r="V10" s="683"/>
      <c r="W10" s="683"/>
      <c r="X10" s="683"/>
      <c r="Y10" s="684"/>
      <c r="Z10" s="685" t="s">
        <v>179</v>
      </c>
      <c r="AA10" s="685"/>
      <c r="AB10" s="685"/>
      <c r="AC10" s="685"/>
      <c r="AD10" s="686" t="s">
        <v>179</v>
      </c>
      <c r="AE10" s="686"/>
      <c r="AF10" s="686"/>
      <c r="AG10" s="686"/>
      <c r="AH10" s="686"/>
      <c r="AI10" s="686"/>
      <c r="AJ10" s="686"/>
      <c r="AK10" s="686"/>
      <c r="AL10" s="687" t="s">
        <v>235</v>
      </c>
      <c r="AM10" s="688"/>
      <c r="AN10" s="688"/>
      <c r="AO10" s="689"/>
      <c r="AP10" s="679" t="s">
        <v>244</v>
      </c>
      <c r="AQ10" s="680"/>
      <c r="AR10" s="680"/>
      <c r="AS10" s="680"/>
      <c r="AT10" s="680"/>
      <c r="AU10" s="680"/>
      <c r="AV10" s="680"/>
      <c r="AW10" s="680"/>
      <c r="AX10" s="680"/>
      <c r="AY10" s="680"/>
      <c r="AZ10" s="680"/>
      <c r="BA10" s="680"/>
      <c r="BB10" s="680"/>
      <c r="BC10" s="680"/>
      <c r="BD10" s="680"/>
      <c r="BE10" s="680"/>
      <c r="BF10" s="681"/>
      <c r="BG10" s="682">
        <v>175271</v>
      </c>
      <c r="BH10" s="683"/>
      <c r="BI10" s="683"/>
      <c r="BJ10" s="683"/>
      <c r="BK10" s="683"/>
      <c r="BL10" s="683"/>
      <c r="BM10" s="683"/>
      <c r="BN10" s="684"/>
      <c r="BO10" s="685">
        <v>2.2999999999999998</v>
      </c>
      <c r="BP10" s="685"/>
      <c r="BQ10" s="685"/>
      <c r="BR10" s="685"/>
      <c r="BS10" s="691" t="s">
        <v>235</v>
      </c>
      <c r="BT10" s="683"/>
      <c r="BU10" s="683"/>
      <c r="BV10" s="683"/>
      <c r="BW10" s="683"/>
      <c r="BX10" s="683"/>
      <c r="BY10" s="683"/>
      <c r="BZ10" s="683"/>
      <c r="CA10" s="683"/>
      <c r="CB10" s="692"/>
      <c r="CD10" s="697" t="s">
        <v>245</v>
      </c>
      <c r="CE10" s="698"/>
      <c r="CF10" s="698"/>
      <c r="CG10" s="698"/>
      <c r="CH10" s="698"/>
      <c r="CI10" s="698"/>
      <c r="CJ10" s="698"/>
      <c r="CK10" s="698"/>
      <c r="CL10" s="698"/>
      <c r="CM10" s="698"/>
      <c r="CN10" s="698"/>
      <c r="CO10" s="698"/>
      <c r="CP10" s="698"/>
      <c r="CQ10" s="699"/>
      <c r="CR10" s="682">
        <v>27004</v>
      </c>
      <c r="CS10" s="683"/>
      <c r="CT10" s="683"/>
      <c r="CU10" s="683"/>
      <c r="CV10" s="683"/>
      <c r="CW10" s="683"/>
      <c r="CX10" s="683"/>
      <c r="CY10" s="684"/>
      <c r="CZ10" s="685">
        <v>0.1</v>
      </c>
      <c r="DA10" s="685"/>
      <c r="DB10" s="685"/>
      <c r="DC10" s="685"/>
      <c r="DD10" s="691" t="s">
        <v>179</v>
      </c>
      <c r="DE10" s="683"/>
      <c r="DF10" s="683"/>
      <c r="DG10" s="683"/>
      <c r="DH10" s="683"/>
      <c r="DI10" s="683"/>
      <c r="DJ10" s="683"/>
      <c r="DK10" s="683"/>
      <c r="DL10" s="683"/>
      <c r="DM10" s="683"/>
      <c r="DN10" s="683"/>
      <c r="DO10" s="683"/>
      <c r="DP10" s="684"/>
      <c r="DQ10" s="691">
        <v>27004</v>
      </c>
      <c r="DR10" s="683"/>
      <c r="DS10" s="683"/>
      <c r="DT10" s="683"/>
      <c r="DU10" s="683"/>
      <c r="DV10" s="683"/>
      <c r="DW10" s="683"/>
      <c r="DX10" s="683"/>
      <c r="DY10" s="683"/>
      <c r="DZ10" s="683"/>
      <c r="EA10" s="683"/>
      <c r="EB10" s="683"/>
      <c r="EC10" s="692"/>
    </row>
    <row r="11" spans="2:143" ht="11.25" customHeight="1">
      <c r="B11" s="679" t="s">
        <v>246</v>
      </c>
      <c r="C11" s="680"/>
      <c r="D11" s="680"/>
      <c r="E11" s="680"/>
      <c r="F11" s="680"/>
      <c r="G11" s="680"/>
      <c r="H11" s="680"/>
      <c r="I11" s="680"/>
      <c r="J11" s="680"/>
      <c r="K11" s="680"/>
      <c r="L11" s="680"/>
      <c r="M11" s="680"/>
      <c r="N11" s="680"/>
      <c r="O11" s="680"/>
      <c r="P11" s="680"/>
      <c r="Q11" s="681"/>
      <c r="R11" s="682">
        <v>1261264</v>
      </c>
      <c r="S11" s="683"/>
      <c r="T11" s="683"/>
      <c r="U11" s="683"/>
      <c r="V11" s="683"/>
      <c r="W11" s="683"/>
      <c r="X11" s="683"/>
      <c r="Y11" s="684"/>
      <c r="Z11" s="687">
        <v>3.8</v>
      </c>
      <c r="AA11" s="688"/>
      <c r="AB11" s="688"/>
      <c r="AC11" s="700"/>
      <c r="AD11" s="691">
        <v>1261264</v>
      </c>
      <c r="AE11" s="683"/>
      <c r="AF11" s="683"/>
      <c r="AG11" s="683"/>
      <c r="AH11" s="683"/>
      <c r="AI11" s="683"/>
      <c r="AJ11" s="683"/>
      <c r="AK11" s="684"/>
      <c r="AL11" s="687">
        <v>7.7</v>
      </c>
      <c r="AM11" s="688"/>
      <c r="AN11" s="688"/>
      <c r="AO11" s="689"/>
      <c r="AP11" s="679" t="s">
        <v>247</v>
      </c>
      <c r="AQ11" s="680"/>
      <c r="AR11" s="680"/>
      <c r="AS11" s="680"/>
      <c r="AT11" s="680"/>
      <c r="AU11" s="680"/>
      <c r="AV11" s="680"/>
      <c r="AW11" s="680"/>
      <c r="AX11" s="680"/>
      <c r="AY11" s="680"/>
      <c r="AZ11" s="680"/>
      <c r="BA11" s="680"/>
      <c r="BB11" s="680"/>
      <c r="BC11" s="680"/>
      <c r="BD11" s="680"/>
      <c r="BE11" s="680"/>
      <c r="BF11" s="681"/>
      <c r="BG11" s="682">
        <v>192313</v>
      </c>
      <c r="BH11" s="683"/>
      <c r="BI11" s="683"/>
      <c r="BJ11" s="683"/>
      <c r="BK11" s="683"/>
      <c r="BL11" s="683"/>
      <c r="BM11" s="683"/>
      <c r="BN11" s="684"/>
      <c r="BO11" s="685">
        <v>2.5</v>
      </c>
      <c r="BP11" s="685"/>
      <c r="BQ11" s="685"/>
      <c r="BR11" s="685"/>
      <c r="BS11" s="691" t="s">
        <v>179</v>
      </c>
      <c r="BT11" s="683"/>
      <c r="BU11" s="683"/>
      <c r="BV11" s="683"/>
      <c r="BW11" s="683"/>
      <c r="BX11" s="683"/>
      <c r="BY11" s="683"/>
      <c r="BZ11" s="683"/>
      <c r="CA11" s="683"/>
      <c r="CB11" s="692"/>
      <c r="CD11" s="697" t="s">
        <v>248</v>
      </c>
      <c r="CE11" s="698"/>
      <c r="CF11" s="698"/>
      <c r="CG11" s="698"/>
      <c r="CH11" s="698"/>
      <c r="CI11" s="698"/>
      <c r="CJ11" s="698"/>
      <c r="CK11" s="698"/>
      <c r="CL11" s="698"/>
      <c r="CM11" s="698"/>
      <c r="CN11" s="698"/>
      <c r="CO11" s="698"/>
      <c r="CP11" s="698"/>
      <c r="CQ11" s="699"/>
      <c r="CR11" s="682">
        <v>899988</v>
      </c>
      <c r="CS11" s="683"/>
      <c r="CT11" s="683"/>
      <c r="CU11" s="683"/>
      <c r="CV11" s="683"/>
      <c r="CW11" s="683"/>
      <c r="CX11" s="683"/>
      <c r="CY11" s="684"/>
      <c r="CZ11" s="685">
        <v>2.8</v>
      </c>
      <c r="DA11" s="685"/>
      <c r="DB11" s="685"/>
      <c r="DC11" s="685"/>
      <c r="DD11" s="691">
        <v>283346</v>
      </c>
      <c r="DE11" s="683"/>
      <c r="DF11" s="683"/>
      <c r="DG11" s="683"/>
      <c r="DH11" s="683"/>
      <c r="DI11" s="683"/>
      <c r="DJ11" s="683"/>
      <c r="DK11" s="683"/>
      <c r="DL11" s="683"/>
      <c r="DM11" s="683"/>
      <c r="DN11" s="683"/>
      <c r="DO11" s="683"/>
      <c r="DP11" s="684"/>
      <c r="DQ11" s="691">
        <v>541420</v>
      </c>
      <c r="DR11" s="683"/>
      <c r="DS11" s="683"/>
      <c r="DT11" s="683"/>
      <c r="DU11" s="683"/>
      <c r="DV11" s="683"/>
      <c r="DW11" s="683"/>
      <c r="DX11" s="683"/>
      <c r="DY11" s="683"/>
      <c r="DZ11" s="683"/>
      <c r="EA11" s="683"/>
      <c r="EB11" s="683"/>
      <c r="EC11" s="692"/>
    </row>
    <row r="12" spans="2:143" ht="11.25" customHeight="1">
      <c r="B12" s="679" t="s">
        <v>249</v>
      </c>
      <c r="C12" s="680"/>
      <c r="D12" s="680"/>
      <c r="E12" s="680"/>
      <c r="F12" s="680"/>
      <c r="G12" s="680"/>
      <c r="H12" s="680"/>
      <c r="I12" s="680"/>
      <c r="J12" s="680"/>
      <c r="K12" s="680"/>
      <c r="L12" s="680"/>
      <c r="M12" s="680"/>
      <c r="N12" s="680"/>
      <c r="O12" s="680"/>
      <c r="P12" s="680"/>
      <c r="Q12" s="681"/>
      <c r="R12" s="682">
        <v>34496</v>
      </c>
      <c r="S12" s="683"/>
      <c r="T12" s="683"/>
      <c r="U12" s="683"/>
      <c r="V12" s="683"/>
      <c r="W12" s="683"/>
      <c r="X12" s="683"/>
      <c r="Y12" s="684"/>
      <c r="Z12" s="685">
        <v>0.1</v>
      </c>
      <c r="AA12" s="685"/>
      <c r="AB12" s="685"/>
      <c r="AC12" s="685"/>
      <c r="AD12" s="686">
        <v>34496</v>
      </c>
      <c r="AE12" s="686"/>
      <c r="AF12" s="686"/>
      <c r="AG12" s="686"/>
      <c r="AH12" s="686"/>
      <c r="AI12" s="686"/>
      <c r="AJ12" s="686"/>
      <c r="AK12" s="686"/>
      <c r="AL12" s="687">
        <v>0.2</v>
      </c>
      <c r="AM12" s="688"/>
      <c r="AN12" s="688"/>
      <c r="AO12" s="689"/>
      <c r="AP12" s="679" t="s">
        <v>250</v>
      </c>
      <c r="AQ12" s="680"/>
      <c r="AR12" s="680"/>
      <c r="AS12" s="680"/>
      <c r="AT12" s="680"/>
      <c r="AU12" s="680"/>
      <c r="AV12" s="680"/>
      <c r="AW12" s="680"/>
      <c r="AX12" s="680"/>
      <c r="AY12" s="680"/>
      <c r="AZ12" s="680"/>
      <c r="BA12" s="680"/>
      <c r="BB12" s="680"/>
      <c r="BC12" s="680"/>
      <c r="BD12" s="680"/>
      <c r="BE12" s="680"/>
      <c r="BF12" s="681"/>
      <c r="BG12" s="682">
        <v>3461801</v>
      </c>
      <c r="BH12" s="683"/>
      <c r="BI12" s="683"/>
      <c r="BJ12" s="683"/>
      <c r="BK12" s="683"/>
      <c r="BL12" s="683"/>
      <c r="BM12" s="683"/>
      <c r="BN12" s="684"/>
      <c r="BO12" s="685">
        <v>45.6</v>
      </c>
      <c r="BP12" s="685"/>
      <c r="BQ12" s="685"/>
      <c r="BR12" s="685"/>
      <c r="BS12" s="691" t="s">
        <v>179</v>
      </c>
      <c r="BT12" s="683"/>
      <c r="BU12" s="683"/>
      <c r="BV12" s="683"/>
      <c r="BW12" s="683"/>
      <c r="BX12" s="683"/>
      <c r="BY12" s="683"/>
      <c r="BZ12" s="683"/>
      <c r="CA12" s="683"/>
      <c r="CB12" s="692"/>
      <c r="CD12" s="697" t="s">
        <v>251</v>
      </c>
      <c r="CE12" s="698"/>
      <c r="CF12" s="698"/>
      <c r="CG12" s="698"/>
      <c r="CH12" s="698"/>
      <c r="CI12" s="698"/>
      <c r="CJ12" s="698"/>
      <c r="CK12" s="698"/>
      <c r="CL12" s="698"/>
      <c r="CM12" s="698"/>
      <c r="CN12" s="698"/>
      <c r="CO12" s="698"/>
      <c r="CP12" s="698"/>
      <c r="CQ12" s="699"/>
      <c r="CR12" s="682">
        <v>311625</v>
      </c>
      <c r="CS12" s="683"/>
      <c r="CT12" s="683"/>
      <c r="CU12" s="683"/>
      <c r="CV12" s="683"/>
      <c r="CW12" s="683"/>
      <c r="CX12" s="683"/>
      <c r="CY12" s="684"/>
      <c r="CZ12" s="685">
        <v>1</v>
      </c>
      <c r="DA12" s="685"/>
      <c r="DB12" s="685"/>
      <c r="DC12" s="685"/>
      <c r="DD12" s="691">
        <v>86067</v>
      </c>
      <c r="DE12" s="683"/>
      <c r="DF12" s="683"/>
      <c r="DG12" s="683"/>
      <c r="DH12" s="683"/>
      <c r="DI12" s="683"/>
      <c r="DJ12" s="683"/>
      <c r="DK12" s="683"/>
      <c r="DL12" s="683"/>
      <c r="DM12" s="683"/>
      <c r="DN12" s="683"/>
      <c r="DO12" s="683"/>
      <c r="DP12" s="684"/>
      <c r="DQ12" s="691">
        <v>234099</v>
      </c>
      <c r="DR12" s="683"/>
      <c r="DS12" s="683"/>
      <c r="DT12" s="683"/>
      <c r="DU12" s="683"/>
      <c r="DV12" s="683"/>
      <c r="DW12" s="683"/>
      <c r="DX12" s="683"/>
      <c r="DY12" s="683"/>
      <c r="DZ12" s="683"/>
      <c r="EA12" s="683"/>
      <c r="EB12" s="683"/>
      <c r="EC12" s="692"/>
    </row>
    <row r="13" spans="2:143" ht="11.25" customHeight="1">
      <c r="B13" s="679" t="s">
        <v>252</v>
      </c>
      <c r="C13" s="680"/>
      <c r="D13" s="680"/>
      <c r="E13" s="680"/>
      <c r="F13" s="680"/>
      <c r="G13" s="680"/>
      <c r="H13" s="680"/>
      <c r="I13" s="680"/>
      <c r="J13" s="680"/>
      <c r="K13" s="680"/>
      <c r="L13" s="680"/>
      <c r="M13" s="680"/>
      <c r="N13" s="680"/>
      <c r="O13" s="680"/>
      <c r="P13" s="680"/>
      <c r="Q13" s="681"/>
      <c r="R13" s="682" t="s">
        <v>235</v>
      </c>
      <c r="S13" s="683"/>
      <c r="T13" s="683"/>
      <c r="U13" s="683"/>
      <c r="V13" s="683"/>
      <c r="W13" s="683"/>
      <c r="X13" s="683"/>
      <c r="Y13" s="684"/>
      <c r="Z13" s="685" t="s">
        <v>179</v>
      </c>
      <c r="AA13" s="685"/>
      <c r="AB13" s="685"/>
      <c r="AC13" s="685"/>
      <c r="AD13" s="686" t="s">
        <v>179</v>
      </c>
      <c r="AE13" s="686"/>
      <c r="AF13" s="686"/>
      <c r="AG13" s="686"/>
      <c r="AH13" s="686"/>
      <c r="AI13" s="686"/>
      <c r="AJ13" s="686"/>
      <c r="AK13" s="686"/>
      <c r="AL13" s="687" t="s">
        <v>235</v>
      </c>
      <c r="AM13" s="688"/>
      <c r="AN13" s="688"/>
      <c r="AO13" s="689"/>
      <c r="AP13" s="679" t="s">
        <v>253</v>
      </c>
      <c r="AQ13" s="680"/>
      <c r="AR13" s="680"/>
      <c r="AS13" s="680"/>
      <c r="AT13" s="680"/>
      <c r="AU13" s="680"/>
      <c r="AV13" s="680"/>
      <c r="AW13" s="680"/>
      <c r="AX13" s="680"/>
      <c r="AY13" s="680"/>
      <c r="AZ13" s="680"/>
      <c r="BA13" s="680"/>
      <c r="BB13" s="680"/>
      <c r="BC13" s="680"/>
      <c r="BD13" s="680"/>
      <c r="BE13" s="680"/>
      <c r="BF13" s="681"/>
      <c r="BG13" s="682">
        <v>3415737</v>
      </c>
      <c r="BH13" s="683"/>
      <c r="BI13" s="683"/>
      <c r="BJ13" s="683"/>
      <c r="BK13" s="683"/>
      <c r="BL13" s="683"/>
      <c r="BM13" s="683"/>
      <c r="BN13" s="684"/>
      <c r="BO13" s="685">
        <v>45</v>
      </c>
      <c r="BP13" s="685"/>
      <c r="BQ13" s="685"/>
      <c r="BR13" s="685"/>
      <c r="BS13" s="691" t="s">
        <v>179</v>
      </c>
      <c r="BT13" s="683"/>
      <c r="BU13" s="683"/>
      <c r="BV13" s="683"/>
      <c r="BW13" s="683"/>
      <c r="BX13" s="683"/>
      <c r="BY13" s="683"/>
      <c r="BZ13" s="683"/>
      <c r="CA13" s="683"/>
      <c r="CB13" s="692"/>
      <c r="CD13" s="697" t="s">
        <v>254</v>
      </c>
      <c r="CE13" s="698"/>
      <c r="CF13" s="698"/>
      <c r="CG13" s="698"/>
      <c r="CH13" s="698"/>
      <c r="CI13" s="698"/>
      <c r="CJ13" s="698"/>
      <c r="CK13" s="698"/>
      <c r="CL13" s="698"/>
      <c r="CM13" s="698"/>
      <c r="CN13" s="698"/>
      <c r="CO13" s="698"/>
      <c r="CP13" s="698"/>
      <c r="CQ13" s="699"/>
      <c r="CR13" s="682">
        <v>2921750</v>
      </c>
      <c r="CS13" s="683"/>
      <c r="CT13" s="683"/>
      <c r="CU13" s="683"/>
      <c r="CV13" s="683"/>
      <c r="CW13" s="683"/>
      <c r="CX13" s="683"/>
      <c r="CY13" s="684"/>
      <c r="CZ13" s="685">
        <v>9</v>
      </c>
      <c r="DA13" s="685"/>
      <c r="DB13" s="685"/>
      <c r="DC13" s="685"/>
      <c r="DD13" s="691">
        <v>2654620</v>
      </c>
      <c r="DE13" s="683"/>
      <c r="DF13" s="683"/>
      <c r="DG13" s="683"/>
      <c r="DH13" s="683"/>
      <c r="DI13" s="683"/>
      <c r="DJ13" s="683"/>
      <c r="DK13" s="683"/>
      <c r="DL13" s="683"/>
      <c r="DM13" s="683"/>
      <c r="DN13" s="683"/>
      <c r="DO13" s="683"/>
      <c r="DP13" s="684"/>
      <c r="DQ13" s="691">
        <v>690943</v>
      </c>
      <c r="DR13" s="683"/>
      <c r="DS13" s="683"/>
      <c r="DT13" s="683"/>
      <c r="DU13" s="683"/>
      <c r="DV13" s="683"/>
      <c r="DW13" s="683"/>
      <c r="DX13" s="683"/>
      <c r="DY13" s="683"/>
      <c r="DZ13" s="683"/>
      <c r="EA13" s="683"/>
      <c r="EB13" s="683"/>
      <c r="EC13" s="692"/>
    </row>
    <row r="14" spans="2:143" ht="11.25" customHeight="1">
      <c r="B14" s="679" t="s">
        <v>255</v>
      </c>
      <c r="C14" s="680"/>
      <c r="D14" s="680"/>
      <c r="E14" s="680"/>
      <c r="F14" s="680"/>
      <c r="G14" s="680"/>
      <c r="H14" s="680"/>
      <c r="I14" s="680"/>
      <c r="J14" s="680"/>
      <c r="K14" s="680"/>
      <c r="L14" s="680"/>
      <c r="M14" s="680"/>
      <c r="N14" s="680"/>
      <c r="O14" s="680"/>
      <c r="P14" s="680"/>
      <c r="Q14" s="681"/>
      <c r="R14" s="682">
        <v>23528</v>
      </c>
      <c r="S14" s="683"/>
      <c r="T14" s="683"/>
      <c r="U14" s="683"/>
      <c r="V14" s="683"/>
      <c r="W14" s="683"/>
      <c r="X14" s="683"/>
      <c r="Y14" s="684"/>
      <c r="Z14" s="685">
        <v>0.1</v>
      </c>
      <c r="AA14" s="685"/>
      <c r="AB14" s="685"/>
      <c r="AC14" s="685"/>
      <c r="AD14" s="686">
        <v>23528</v>
      </c>
      <c r="AE14" s="686"/>
      <c r="AF14" s="686"/>
      <c r="AG14" s="686"/>
      <c r="AH14" s="686"/>
      <c r="AI14" s="686"/>
      <c r="AJ14" s="686"/>
      <c r="AK14" s="686"/>
      <c r="AL14" s="687">
        <v>0.1</v>
      </c>
      <c r="AM14" s="688"/>
      <c r="AN14" s="688"/>
      <c r="AO14" s="689"/>
      <c r="AP14" s="679" t="s">
        <v>256</v>
      </c>
      <c r="AQ14" s="680"/>
      <c r="AR14" s="680"/>
      <c r="AS14" s="680"/>
      <c r="AT14" s="680"/>
      <c r="AU14" s="680"/>
      <c r="AV14" s="680"/>
      <c r="AW14" s="680"/>
      <c r="AX14" s="680"/>
      <c r="AY14" s="680"/>
      <c r="AZ14" s="680"/>
      <c r="BA14" s="680"/>
      <c r="BB14" s="680"/>
      <c r="BC14" s="680"/>
      <c r="BD14" s="680"/>
      <c r="BE14" s="680"/>
      <c r="BF14" s="681"/>
      <c r="BG14" s="682">
        <v>249588</v>
      </c>
      <c r="BH14" s="683"/>
      <c r="BI14" s="683"/>
      <c r="BJ14" s="683"/>
      <c r="BK14" s="683"/>
      <c r="BL14" s="683"/>
      <c r="BM14" s="683"/>
      <c r="BN14" s="684"/>
      <c r="BO14" s="685">
        <v>3.3</v>
      </c>
      <c r="BP14" s="685"/>
      <c r="BQ14" s="685"/>
      <c r="BR14" s="685"/>
      <c r="BS14" s="691" t="s">
        <v>179</v>
      </c>
      <c r="BT14" s="683"/>
      <c r="BU14" s="683"/>
      <c r="BV14" s="683"/>
      <c r="BW14" s="683"/>
      <c r="BX14" s="683"/>
      <c r="BY14" s="683"/>
      <c r="BZ14" s="683"/>
      <c r="CA14" s="683"/>
      <c r="CB14" s="692"/>
      <c r="CD14" s="697" t="s">
        <v>257</v>
      </c>
      <c r="CE14" s="698"/>
      <c r="CF14" s="698"/>
      <c r="CG14" s="698"/>
      <c r="CH14" s="698"/>
      <c r="CI14" s="698"/>
      <c r="CJ14" s="698"/>
      <c r="CK14" s="698"/>
      <c r="CL14" s="698"/>
      <c r="CM14" s="698"/>
      <c r="CN14" s="698"/>
      <c r="CO14" s="698"/>
      <c r="CP14" s="698"/>
      <c r="CQ14" s="699"/>
      <c r="CR14" s="682">
        <v>1009229</v>
      </c>
      <c r="CS14" s="683"/>
      <c r="CT14" s="683"/>
      <c r="CU14" s="683"/>
      <c r="CV14" s="683"/>
      <c r="CW14" s="683"/>
      <c r="CX14" s="683"/>
      <c r="CY14" s="684"/>
      <c r="CZ14" s="685">
        <v>3.1</v>
      </c>
      <c r="DA14" s="685"/>
      <c r="DB14" s="685"/>
      <c r="DC14" s="685"/>
      <c r="DD14" s="691">
        <v>189674</v>
      </c>
      <c r="DE14" s="683"/>
      <c r="DF14" s="683"/>
      <c r="DG14" s="683"/>
      <c r="DH14" s="683"/>
      <c r="DI14" s="683"/>
      <c r="DJ14" s="683"/>
      <c r="DK14" s="683"/>
      <c r="DL14" s="683"/>
      <c r="DM14" s="683"/>
      <c r="DN14" s="683"/>
      <c r="DO14" s="683"/>
      <c r="DP14" s="684"/>
      <c r="DQ14" s="691">
        <v>902475</v>
      </c>
      <c r="DR14" s="683"/>
      <c r="DS14" s="683"/>
      <c r="DT14" s="683"/>
      <c r="DU14" s="683"/>
      <c r="DV14" s="683"/>
      <c r="DW14" s="683"/>
      <c r="DX14" s="683"/>
      <c r="DY14" s="683"/>
      <c r="DZ14" s="683"/>
      <c r="EA14" s="683"/>
      <c r="EB14" s="683"/>
      <c r="EC14" s="692"/>
    </row>
    <row r="15" spans="2:143" ht="11.25" customHeight="1">
      <c r="B15" s="679" t="s">
        <v>258</v>
      </c>
      <c r="C15" s="680"/>
      <c r="D15" s="680"/>
      <c r="E15" s="680"/>
      <c r="F15" s="680"/>
      <c r="G15" s="680"/>
      <c r="H15" s="680"/>
      <c r="I15" s="680"/>
      <c r="J15" s="680"/>
      <c r="K15" s="680"/>
      <c r="L15" s="680"/>
      <c r="M15" s="680"/>
      <c r="N15" s="680"/>
      <c r="O15" s="680"/>
      <c r="P15" s="680"/>
      <c r="Q15" s="681"/>
      <c r="R15" s="682" t="s">
        <v>179</v>
      </c>
      <c r="S15" s="683"/>
      <c r="T15" s="683"/>
      <c r="U15" s="683"/>
      <c r="V15" s="683"/>
      <c r="W15" s="683"/>
      <c r="X15" s="683"/>
      <c r="Y15" s="684"/>
      <c r="Z15" s="685" t="s">
        <v>179</v>
      </c>
      <c r="AA15" s="685"/>
      <c r="AB15" s="685"/>
      <c r="AC15" s="685"/>
      <c r="AD15" s="686" t="s">
        <v>235</v>
      </c>
      <c r="AE15" s="686"/>
      <c r="AF15" s="686"/>
      <c r="AG15" s="686"/>
      <c r="AH15" s="686"/>
      <c r="AI15" s="686"/>
      <c r="AJ15" s="686"/>
      <c r="AK15" s="686"/>
      <c r="AL15" s="687" t="s">
        <v>235</v>
      </c>
      <c r="AM15" s="688"/>
      <c r="AN15" s="688"/>
      <c r="AO15" s="689"/>
      <c r="AP15" s="679" t="s">
        <v>259</v>
      </c>
      <c r="AQ15" s="680"/>
      <c r="AR15" s="680"/>
      <c r="AS15" s="680"/>
      <c r="AT15" s="680"/>
      <c r="AU15" s="680"/>
      <c r="AV15" s="680"/>
      <c r="AW15" s="680"/>
      <c r="AX15" s="680"/>
      <c r="AY15" s="680"/>
      <c r="AZ15" s="680"/>
      <c r="BA15" s="680"/>
      <c r="BB15" s="680"/>
      <c r="BC15" s="680"/>
      <c r="BD15" s="680"/>
      <c r="BE15" s="680"/>
      <c r="BF15" s="681"/>
      <c r="BG15" s="682">
        <v>428814</v>
      </c>
      <c r="BH15" s="683"/>
      <c r="BI15" s="683"/>
      <c r="BJ15" s="683"/>
      <c r="BK15" s="683"/>
      <c r="BL15" s="683"/>
      <c r="BM15" s="683"/>
      <c r="BN15" s="684"/>
      <c r="BO15" s="685">
        <v>5.7</v>
      </c>
      <c r="BP15" s="685"/>
      <c r="BQ15" s="685"/>
      <c r="BR15" s="685"/>
      <c r="BS15" s="691" t="s">
        <v>235</v>
      </c>
      <c r="BT15" s="683"/>
      <c r="BU15" s="683"/>
      <c r="BV15" s="683"/>
      <c r="BW15" s="683"/>
      <c r="BX15" s="683"/>
      <c r="BY15" s="683"/>
      <c r="BZ15" s="683"/>
      <c r="CA15" s="683"/>
      <c r="CB15" s="692"/>
      <c r="CD15" s="697" t="s">
        <v>260</v>
      </c>
      <c r="CE15" s="698"/>
      <c r="CF15" s="698"/>
      <c r="CG15" s="698"/>
      <c r="CH15" s="698"/>
      <c r="CI15" s="698"/>
      <c r="CJ15" s="698"/>
      <c r="CK15" s="698"/>
      <c r="CL15" s="698"/>
      <c r="CM15" s="698"/>
      <c r="CN15" s="698"/>
      <c r="CO15" s="698"/>
      <c r="CP15" s="698"/>
      <c r="CQ15" s="699"/>
      <c r="CR15" s="682">
        <v>3775563</v>
      </c>
      <c r="CS15" s="683"/>
      <c r="CT15" s="683"/>
      <c r="CU15" s="683"/>
      <c r="CV15" s="683"/>
      <c r="CW15" s="683"/>
      <c r="CX15" s="683"/>
      <c r="CY15" s="684"/>
      <c r="CZ15" s="685">
        <v>11.6</v>
      </c>
      <c r="DA15" s="685"/>
      <c r="DB15" s="685"/>
      <c r="DC15" s="685"/>
      <c r="DD15" s="691">
        <v>1727621</v>
      </c>
      <c r="DE15" s="683"/>
      <c r="DF15" s="683"/>
      <c r="DG15" s="683"/>
      <c r="DH15" s="683"/>
      <c r="DI15" s="683"/>
      <c r="DJ15" s="683"/>
      <c r="DK15" s="683"/>
      <c r="DL15" s="683"/>
      <c r="DM15" s="683"/>
      <c r="DN15" s="683"/>
      <c r="DO15" s="683"/>
      <c r="DP15" s="684"/>
      <c r="DQ15" s="691">
        <v>2117765</v>
      </c>
      <c r="DR15" s="683"/>
      <c r="DS15" s="683"/>
      <c r="DT15" s="683"/>
      <c r="DU15" s="683"/>
      <c r="DV15" s="683"/>
      <c r="DW15" s="683"/>
      <c r="DX15" s="683"/>
      <c r="DY15" s="683"/>
      <c r="DZ15" s="683"/>
      <c r="EA15" s="683"/>
      <c r="EB15" s="683"/>
      <c r="EC15" s="692"/>
    </row>
    <row r="16" spans="2:143" ht="11.25" customHeight="1">
      <c r="B16" s="679" t="s">
        <v>261</v>
      </c>
      <c r="C16" s="680"/>
      <c r="D16" s="680"/>
      <c r="E16" s="680"/>
      <c r="F16" s="680"/>
      <c r="G16" s="680"/>
      <c r="H16" s="680"/>
      <c r="I16" s="680"/>
      <c r="J16" s="680"/>
      <c r="K16" s="680"/>
      <c r="L16" s="680"/>
      <c r="M16" s="680"/>
      <c r="N16" s="680"/>
      <c r="O16" s="680"/>
      <c r="P16" s="680"/>
      <c r="Q16" s="681"/>
      <c r="R16" s="682">
        <v>6601</v>
      </c>
      <c r="S16" s="683"/>
      <c r="T16" s="683"/>
      <c r="U16" s="683"/>
      <c r="V16" s="683"/>
      <c r="W16" s="683"/>
      <c r="X16" s="683"/>
      <c r="Y16" s="684"/>
      <c r="Z16" s="685">
        <v>0</v>
      </c>
      <c r="AA16" s="685"/>
      <c r="AB16" s="685"/>
      <c r="AC16" s="685"/>
      <c r="AD16" s="686">
        <v>6601</v>
      </c>
      <c r="AE16" s="686"/>
      <c r="AF16" s="686"/>
      <c r="AG16" s="686"/>
      <c r="AH16" s="686"/>
      <c r="AI16" s="686"/>
      <c r="AJ16" s="686"/>
      <c r="AK16" s="686"/>
      <c r="AL16" s="687">
        <v>0</v>
      </c>
      <c r="AM16" s="688"/>
      <c r="AN16" s="688"/>
      <c r="AO16" s="689"/>
      <c r="AP16" s="679" t="s">
        <v>262</v>
      </c>
      <c r="AQ16" s="680"/>
      <c r="AR16" s="680"/>
      <c r="AS16" s="680"/>
      <c r="AT16" s="680"/>
      <c r="AU16" s="680"/>
      <c r="AV16" s="680"/>
      <c r="AW16" s="680"/>
      <c r="AX16" s="680"/>
      <c r="AY16" s="680"/>
      <c r="AZ16" s="680"/>
      <c r="BA16" s="680"/>
      <c r="BB16" s="680"/>
      <c r="BC16" s="680"/>
      <c r="BD16" s="680"/>
      <c r="BE16" s="680"/>
      <c r="BF16" s="681"/>
      <c r="BG16" s="682" t="s">
        <v>179</v>
      </c>
      <c r="BH16" s="683"/>
      <c r="BI16" s="683"/>
      <c r="BJ16" s="683"/>
      <c r="BK16" s="683"/>
      <c r="BL16" s="683"/>
      <c r="BM16" s="683"/>
      <c r="BN16" s="684"/>
      <c r="BO16" s="685" t="s">
        <v>179</v>
      </c>
      <c r="BP16" s="685"/>
      <c r="BQ16" s="685"/>
      <c r="BR16" s="685"/>
      <c r="BS16" s="691" t="s">
        <v>179</v>
      </c>
      <c r="BT16" s="683"/>
      <c r="BU16" s="683"/>
      <c r="BV16" s="683"/>
      <c r="BW16" s="683"/>
      <c r="BX16" s="683"/>
      <c r="BY16" s="683"/>
      <c r="BZ16" s="683"/>
      <c r="CA16" s="683"/>
      <c r="CB16" s="692"/>
      <c r="CD16" s="697" t="s">
        <v>263</v>
      </c>
      <c r="CE16" s="698"/>
      <c r="CF16" s="698"/>
      <c r="CG16" s="698"/>
      <c r="CH16" s="698"/>
      <c r="CI16" s="698"/>
      <c r="CJ16" s="698"/>
      <c r="CK16" s="698"/>
      <c r="CL16" s="698"/>
      <c r="CM16" s="698"/>
      <c r="CN16" s="698"/>
      <c r="CO16" s="698"/>
      <c r="CP16" s="698"/>
      <c r="CQ16" s="699"/>
      <c r="CR16" s="682">
        <v>355040</v>
      </c>
      <c r="CS16" s="683"/>
      <c r="CT16" s="683"/>
      <c r="CU16" s="683"/>
      <c r="CV16" s="683"/>
      <c r="CW16" s="683"/>
      <c r="CX16" s="683"/>
      <c r="CY16" s="684"/>
      <c r="CZ16" s="685">
        <v>1.1000000000000001</v>
      </c>
      <c r="DA16" s="685"/>
      <c r="DB16" s="685"/>
      <c r="DC16" s="685"/>
      <c r="DD16" s="691" t="s">
        <v>179</v>
      </c>
      <c r="DE16" s="683"/>
      <c r="DF16" s="683"/>
      <c r="DG16" s="683"/>
      <c r="DH16" s="683"/>
      <c r="DI16" s="683"/>
      <c r="DJ16" s="683"/>
      <c r="DK16" s="683"/>
      <c r="DL16" s="683"/>
      <c r="DM16" s="683"/>
      <c r="DN16" s="683"/>
      <c r="DO16" s="683"/>
      <c r="DP16" s="684"/>
      <c r="DQ16" s="691">
        <v>275011</v>
      </c>
      <c r="DR16" s="683"/>
      <c r="DS16" s="683"/>
      <c r="DT16" s="683"/>
      <c r="DU16" s="683"/>
      <c r="DV16" s="683"/>
      <c r="DW16" s="683"/>
      <c r="DX16" s="683"/>
      <c r="DY16" s="683"/>
      <c r="DZ16" s="683"/>
      <c r="EA16" s="683"/>
      <c r="EB16" s="683"/>
      <c r="EC16" s="692"/>
    </row>
    <row r="17" spans="2:133" ht="11.25" customHeight="1">
      <c r="B17" s="679" t="s">
        <v>264</v>
      </c>
      <c r="C17" s="680"/>
      <c r="D17" s="680"/>
      <c r="E17" s="680"/>
      <c r="F17" s="680"/>
      <c r="G17" s="680"/>
      <c r="H17" s="680"/>
      <c r="I17" s="680"/>
      <c r="J17" s="680"/>
      <c r="K17" s="680"/>
      <c r="L17" s="680"/>
      <c r="M17" s="680"/>
      <c r="N17" s="680"/>
      <c r="O17" s="680"/>
      <c r="P17" s="680"/>
      <c r="Q17" s="681"/>
      <c r="R17" s="682">
        <v>184156</v>
      </c>
      <c r="S17" s="683"/>
      <c r="T17" s="683"/>
      <c r="U17" s="683"/>
      <c r="V17" s="683"/>
      <c r="W17" s="683"/>
      <c r="X17" s="683"/>
      <c r="Y17" s="684"/>
      <c r="Z17" s="685">
        <v>0.5</v>
      </c>
      <c r="AA17" s="685"/>
      <c r="AB17" s="685"/>
      <c r="AC17" s="685"/>
      <c r="AD17" s="686">
        <v>184156</v>
      </c>
      <c r="AE17" s="686"/>
      <c r="AF17" s="686"/>
      <c r="AG17" s="686"/>
      <c r="AH17" s="686"/>
      <c r="AI17" s="686"/>
      <c r="AJ17" s="686"/>
      <c r="AK17" s="686"/>
      <c r="AL17" s="687">
        <v>1.1000000000000001</v>
      </c>
      <c r="AM17" s="688"/>
      <c r="AN17" s="688"/>
      <c r="AO17" s="689"/>
      <c r="AP17" s="679" t="s">
        <v>265</v>
      </c>
      <c r="AQ17" s="680"/>
      <c r="AR17" s="680"/>
      <c r="AS17" s="680"/>
      <c r="AT17" s="680"/>
      <c r="AU17" s="680"/>
      <c r="AV17" s="680"/>
      <c r="AW17" s="680"/>
      <c r="AX17" s="680"/>
      <c r="AY17" s="680"/>
      <c r="AZ17" s="680"/>
      <c r="BA17" s="680"/>
      <c r="BB17" s="680"/>
      <c r="BC17" s="680"/>
      <c r="BD17" s="680"/>
      <c r="BE17" s="680"/>
      <c r="BF17" s="681"/>
      <c r="BG17" s="682" t="s">
        <v>235</v>
      </c>
      <c r="BH17" s="683"/>
      <c r="BI17" s="683"/>
      <c r="BJ17" s="683"/>
      <c r="BK17" s="683"/>
      <c r="BL17" s="683"/>
      <c r="BM17" s="683"/>
      <c r="BN17" s="684"/>
      <c r="BO17" s="685" t="s">
        <v>235</v>
      </c>
      <c r="BP17" s="685"/>
      <c r="BQ17" s="685"/>
      <c r="BR17" s="685"/>
      <c r="BS17" s="691" t="s">
        <v>179</v>
      </c>
      <c r="BT17" s="683"/>
      <c r="BU17" s="683"/>
      <c r="BV17" s="683"/>
      <c r="BW17" s="683"/>
      <c r="BX17" s="683"/>
      <c r="BY17" s="683"/>
      <c r="BZ17" s="683"/>
      <c r="CA17" s="683"/>
      <c r="CB17" s="692"/>
      <c r="CD17" s="697" t="s">
        <v>266</v>
      </c>
      <c r="CE17" s="698"/>
      <c r="CF17" s="698"/>
      <c r="CG17" s="698"/>
      <c r="CH17" s="698"/>
      <c r="CI17" s="698"/>
      <c r="CJ17" s="698"/>
      <c r="CK17" s="698"/>
      <c r="CL17" s="698"/>
      <c r="CM17" s="698"/>
      <c r="CN17" s="698"/>
      <c r="CO17" s="698"/>
      <c r="CP17" s="698"/>
      <c r="CQ17" s="699"/>
      <c r="CR17" s="682">
        <v>3732394</v>
      </c>
      <c r="CS17" s="683"/>
      <c r="CT17" s="683"/>
      <c r="CU17" s="683"/>
      <c r="CV17" s="683"/>
      <c r="CW17" s="683"/>
      <c r="CX17" s="683"/>
      <c r="CY17" s="684"/>
      <c r="CZ17" s="685">
        <v>11.4</v>
      </c>
      <c r="DA17" s="685"/>
      <c r="DB17" s="685"/>
      <c r="DC17" s="685"/>
      <c r="DD17" s="691" t="s">
        <v>235</v>
      </c>
      <c r="DE17" s="683"/>
      <c r="DF17" s="683"/>
      <c r="DG17" s="683"/>
      <c r="DH17" s="683"/>
      <c r="DI17" s="683"/>
      <c r="DJ17" s="683"/>
      <c r="DK17" s="683"/>
      <c r="DL17" s="683"/>
      <c r="DM17" s="683"/>
      <c r="DN17" s="683"/>
      <c r="DO17" s="683"/>
      <c r="DP17" s="684"/>
      <c r="DQ17" s="691">
        <v>3607370</v>
      </c>
      <c r="DR17" s="683"/>
      <c r="DS17" s="683"/>
      <c r="DT17" s="683"/>
      <c r="DU17" s="683"/>
      <c r="DV17" s="683"/>
      <c r="DW17" s="683"/>
      <c r="DX17" s="683"/>
      <c r="DY17" s="683"/>
      <c r="DZ17" s="683"/>
      <c r="EA17" s="683"/>
      <c r="EB17" s="683"/>
      <c r="EC17" s="692"/>
    </row>
    <row r="18" spans="2:133" ht="11.25" customHeight="1">
      <c r="B18" s="679" t="s">
        <v>267</v>
      </c>
      <c r="C18" s="680"/>
      <c r="D18" s="680"/>
      <c r="E18" s="680"/>
      <c r="F18" s="680"/>
      <c r="G18" s="680"/>
      <c r="H18" s="680"/>
      <c r="I18" s="680"/>
      <c r="J18" s="680"/>
      <c r="K18" s="680"/>
      <c r="L18" s="680"/>
      <c r="M18" s="680"/>
      <c r="N18" s="680"/>
      <c r="O18" s="680"/>
      <c r="P18" s="680"/>
      <c r="Q18" s="681"/>
      <c r="R18" s="682">
        <v>89795</v>
      </c>
      <c r="S18" s="683"/>
      <c r="T18" s="683"/>
      <c r="U18" s="683"/>
      <c r="V18" s="683"/>
      <c r="W18" s="683"/>
      <c r="X18" s="683"/>
      <c r="Y18" s="684"/>
      <c r="Z18" s="685">
        <v>0.3</v>
      </c>
      <c r="AA18" s="685"/>
      <c r="AB18" s="685"/>
      <c r="AC18" s="685"/>
      <c r="AD18" s="686">
        <v>89795</v>
      </c>
      <c r="AE18" s="686"/>
      <c r="AF18" s="686"/>
      <c r="AG18" s="686"/>
      <c r="AH18" s="686"/>
      <c r="AI18" s="686"/>
      <c r="AJ18" s="686"/>
      <c r="AK18" s="686"/>
      <c r="AL18" s="687">
        <v>0.6</v>
      </c>
      <c r="AM18" s="688"/>
      <c r="AN18" s="688"/>
      <c r="AO18" s="689"/>
      <c r="AP18" s="679" t="s">
        <v>268</v>
      </c>
      <c r="AQ18" s="680"/>
      <c r="AR18" s="680"/>
      <c r="AS18" s="680"/>
      <c r="AT18" s="680"/>
      <c r="AU18" s="680"/>
      <c r="AV18" s="680"/>
      <c r="AW18" s="680"/>
      <c r="AX18" s="680"/>
      <c r="AY18" s="680"/>
      <c r="AZ18" s="680"/>
      <c r="BA18" s="680"/>
      <c r="BB18" s="680"/>
      <c r="BC18" s="680"/>
      <c r="BD18" s="680"/>
      <c r="BE18" s="680"/>
      <c r="BF18" s="681"/>
      <c r="BG18" s="682" t="s">
        <v>235</v>
      </c>
      <c r="BH18" s="683"/>
      <c r="BI18" s="683"/>
      <c r="BJ18" s="683"/>
      <c r="BK18" s="683"/>
      <c r="BL18" s="683"/>
      <c r="BM18" s="683"/>
      <c r="BN18" s="684"/>
      <c r="BO18" s="685" t="s">
        <v>179</v>
      </c>
      <c r="BP18" s="685"/>
      <c r="BQ18" s="685"/>
      <c r="BR18" s="685"/>
      <c r="BS18" s="691" t="s">
        <v>235</v>
      </c>
      <c r="BT18" s="683"/>
      <c r="BU18" s="683"/>
      <c r="BV18" s="683"/>
      <c r="BW18" s="683"/>
      <c r="BX18" s="683"/>
      <c r="BY18" s="683"/>
      <c r="BZ18" s="683"/>
      <c r="CA18" s="683"/>
      <c r="CB18" s="692"/>
      <c r="CD18" s="697" t="s">
        <v>269</v>
      </c>
      <c r="CE18" s="698"/>
      <c r="CF18" s="698"/>
      <c r="CG18" s="698"/>
      <c r="CH18" s="698"/>
      <c r="CI18" s="698"/>
      <c r="CJ18" s="698"/>
      <c r="CK18" s="698"/>
      <c r="CL18" s="698"/>
      <c r="CM18" s="698"/>
      <c r="CN18" s="698"/>
      <c r="CO18" s="698"/>
      <c r="CP18" s="698"/>
      <c r="CQ18" s="699"/>
      <c r="CR18" s="682" t="s">
        <v>235</v>
      </c>
      <c r="CS18" s="683"/>
      <c r="CT18" s="683"/>
      <c r="CU18" s="683"/>
      <c r="CV18" s="683"/>
      <c r="CW18" s="683"/>
      <c r="CX18" s="683"/>
      <c r="CY18" s="684"/>
      <c r="CZ18" s="685" t="s">
        <v>235</v>
      </c>
      <c r="DA18" s="685"/>
      <c r="DB18" s="685"/>
      <c r="DC18" s="685"/>
      <c r="DD18" s="691" t="s">
        <v>179</v>
      </c>
      <c r="DE18" s="683"/>
      <c r="DF18" s="683"/>
      <c r="DG18" s="683"/>
      <c r="DH18" s="683"/>
      <c r="DI18" s="683"/>
      <c r="DJ18" s="683"/>
      <c r="DK18" s="683"/>
      <c r="DL18" s="683"/>
      <c r="DM18" s="683"/>
      <c r="DN18" s="683"/>
      <c r="DO18" s="683"/>
      <c r="DP18" s="684"/>
      <c r="DQ18" s="691" t="s">
        <v>235</v>
      </c>
      <c r="DR18" s="683"/>
      <c r="DS18" s="683"/>
      <c r="DT18" s="683"/>
      <c r="DU18" s="683"/>
      <c r="DV18" s="683"/>
      <c r="DW18" s="683"/>
      <c r="DX18" s="683"/>
      <c r="DY18" s="683"/>
      <c r="DZ18" s="683"/>
      <c r="EA18" s="683"/>
      <c r="EB18" s="683"/>
      <c r="EC18" s="692"/>
    </row>
    <row r="19" spans="2:133" ht="11.25" customHeight="1">
      <c r="B19" s="679" t="s">
        <v>270</v>
      </c>
      <c r="C19" s="680"/>
      <c r="D19" s="680"/>
      <c r="E19" s="680"/>
      <c r="F19" s="680"/>
      <c r="G19" s="680"/>
      <c r="H19" s="680"/>
      <c r="I19" s="680"/>
      <c r="J19" s="680"/>
      <c r="K19" s="680"/>
      <c r="L19" s="680"/>
      <c r="M19" s="680"/>
      <c r="N19" s="680"/>
      <c r="O19" s="680"/>
      <c r="P19" s="680"/>
      <c r="Q19" s="681"/>
      <c r="R19" s="682">
        <v>3010</v>
      </c>
      <c r="S19" s="683"/>
      <c r="T19" s="683"/>
      <c r="U19" s="683"/>
      <c r="V19" s="683"/>
      <c r="W19" s="683"/>
      <c r="X19" s="683"/>
      <c r="Y19" s="684"/>
      <c r="Z19" s="685">
        <v>0</v>
      </c>
      <c r="AA19" s="685"/>
      <c r="AB19" s="685"/>
      <c r="AC19" s="685"/>
      <c r="AD19" s="686">
        <v>3010</v>
      </c>
      <c r="AE19" s="686"/>
      <c r="AF19" s="686"/>
      <c r="AG19" s="686"/>
      <c r="AH19" s="686"/>
      <c r="AI19" s="686"/>
      <c r="AJ19" s="686"/>
      <c r="AK19" s="686"/>
      <c r="AL19" s="687">
        <v>0</v>
      </c>
      <c r="AM19" s="688"/>
      <c r="AN19" s="688"/>
      <c r="AO19" s="689"/>
      <c r="AP19" s="679" t="s">
        <v>271</v>
      </c>
      <c r="AQ19" s="680"/>
      <c r="AR19" s="680"/>
      <c r="AS19" s="680"/>
      <c r="AT19" s="680"/>
      <c r="AU19" s="680"/>
      <c r="AV19" s="680"/>
      <c r="AW19" s="680"/>
      <c r="AX19" s="680"/>
      <c r="AY19" s="680"/>
      <c r="AZ19" s="680"/>
      <c r="BA19" s="680"/>
      <c r="BB19" s="680"/>
      <c r="BC19" s="680"/>
      <c r="BD19" s="680"/>
      <c r="BE19" s="680"/>
      <c r="BF19" s="681"/>
      <c r="BG19" s="682">
        <v>195195</v>
      </c>
      <c r="BH19" s="683"/>
      <c r="BI19" s="683"/>
      <c r="BJ19" s="683"/>
      <c r="BK19" s="683"/>
      <c r="BL19" s="683"/>
      <c r="BM19" s="683"/>
      <c r="BN19" s="684"/>
      <c r="BO19" s="685">
        <v>2.6</v>
      </c>
      <c r="BP19" s="685"/>
      <c r="BQ19" s="685"/>
      <c r="BR19" s="685"/>
      <c r="BS19" s="691" t="s">
        <v>179</v>
      </c>
      <c r="BT19" s="683"/>
      <c r="BU19" s="683"/>
      <c r="BV19" s="683"/>
      <c r="BW19" s="683"/>
      <c r="BX19" s="683"/>
      <c r="BY19" s="683"/>
      <c r="BZ19" s="683"/>
      <c r="CA19" s="683"/>
      <c r="CB19" s="692"/>
      <c r="CD19" s="697" t="s">
        <v>272</v>
      </c>
      <c r="CE19" s="698"/>
      <c r="CF19" s="698"/>
      <c r="CG19" s="698"/>
      <c r="CH19" s="698"/>
      <c r="CI19" s="698"/>
      <c r="CJ19" s="698"/>
      <c r="CK19" s="698"/>
      <c r="CL19" s="698"/>
      <c r="CM19" s="698"/>
      <c r="CN19" s="698"/>
      <c r="CO19" s="698"/>
      <c r="CP19" s="698"/>
      <c r="CQ19" s="699"/>
      <c r="CR19" s="682" t="s">
        <v>179</v>
      </c>
      <c r="CS19" s="683"/>
      <c r="CT19" s="683"/>
      <c r="CU19" s="683"/>
      <c r="CV19" s="683"/>
      <c r="CW19" s="683"/>
      <c r="CX19" s="683"/>
      <c r="CY19" s="684"/>
      <c r="CZ19" s="685" t="s">
        <v>235</v>
      </c>
      <c r="DA19" s="685"/>
      <c r="DB19" s="685"/>
      <c r="DC19" s="685"/>
      <c r="DD19" s="691" t="s">
        <v>235</v>
      </c>
      <c r="DE19" s="683"/>
      <c r="DF19" s="683"/>
      <c r="DG19" s="683"/>
      <c r="DH19" s="683"/>
      <c r="DI19" s="683"/>
      <c r="DJ19" s="683"/>
      <c r="DK19" s="683"/>
      <c r="DL19" s="683"/>
      <c r="DM19" s="683"/>
      <c r="DN19" s="683"/>
      <c r="DO19" s="683"/>
      <c r="DP19" s="684"/>
      <c r="DQ19" s="691" t="s">
        <v>235</v>
      </c>
      <c r="DR19" s="683"/>
      <c r="DS19" s="683"/>
      <c r="DT19" s="683"/>
      <c r="DU19" s="683"/>
      <c r="DV19" s="683"/>
      <c r="DW19" s="683"/>
      <c r="DX19" s="683"/>
      <c r="DY19" s="683"/>
      <c r="DZ19" s="683"/>
      <c r="EA19" s="683"/>
      <c r="EB19" s="683"/>
      <c r="EC19" s="692"/>
    </row>
    <row r="20" spans="2:133" ht="11.25" customHeight="1">
      <c r="B20" s="679" t="s">
        <v>273</v>
      </c>
      <c r="C20" s="680"/>
      <c r="D20" s="680"/>
      <c r="E20" s="680"/>
      <c r="F20" s="680"/>
      <c r="G20" s="680"/>
      <c r="H20" s="680"/>
      <c r="I20" s="680"/>
      <c r="J20" s="680"/>
      <c r="K20" s="680"/>
      <c r="L20" s="680"/>
      <c r="M20" s="680"/>
      <c r="N20" s="680"/>
      <c r="O20" s="680"/>
      <c r="P20" s="680"/>
      <c r="Q20" s="681"/>
      <c r="R20" s="682">
        <v>1221</v>
      </c>
      <c r="S20" s="683"/>
      <c r="T20" s="683"/>
      <c r="U20" s="683"/>
      <c r="V20" s="683"/>
      <c r="W20" s="683"/>
      <c r="X20" s="683"/>
      <c r="Y20" s="684"/>
      <c r="Z20" s="685">
        <v>0</v>
      </c>
      <c r="AA20" s="685"/>
      <c r="AB20" s="685"/>
      <c r="AC20" s="685"/>
      <c r="AD20" s="686">
        <v>1221</v>
      </c>
      <c r="AE20" s="686"/>
      <c r="AF20" s="686"/>
      <c r="AG20" s="686"/>
      <c r="AH20" s="686"/>
      <c r="AI20" s="686"/>
      <c r="AJ20" s="686"/>
      <c r="AK20" s="686"/>
      <c r="AL20" s="687">
        <v>0</v>
      </c>
      <c r="AM20" s="688"/>
      <c r="AN20" s="688"/>
      <c r="AO20" s="689"/>
      <c r="AP20" s="679" t="s">
        <v>274</v>
      </c>
      <c r="AQ20" s="680"/>
      <c r="AR20" s="680"/>
      <c r="AS20" s="680"/>
      <c r="AT20" s="680"/>
      <c r="AU20" s="680"/>
      <c r="AV20" s="680"/>
      <c r="AW20" s="680"/>
      <c r="AX20" s="680"/>
      <c r="AY20" s="680"/>
      <c r="AZ20" s="680"/>
      <c r="BA20" s="680"/>
      <c r="BB20" s="680"/>
      <c r="BC20" s="680"/>
      <c r="BD20" s="680"/>
      <c r="BE20" s="680"/>
      <c r="BF20" s="681"/>
      <c r="BG20" s="682">
        <v>195195</v>
      </c>
      <c r="BH20" s="683"/>
      <c r="BI20" s="683"/>
      <c r="BJ20" s="683"/>
      <c r="BK20" s="683"/>
      <c r="BL20" s="683"/>
      <c r="BM20" s="683"/>
      <c r="BN20" s="684"/>
      <c r="BO20" s="685">
        <v>2.6</v>
      </c>
      <c r="BP20" s="685"/>
      <c r="BQ20" s="685"/>
      <c r="BR20" s="685"/>
      <c r="BS20" s="691" t="s">
        <v>179</v>
      </c>
      <c r="BT20" s="683"/>
      <c r="BU20" s="683"/>
      <c r="BV20" s="683"/>
      <c r="BW20" s="683"/>
      <c r="BX20" s="683"/>
      <c r="BY20" s="683"/>
      <c r="BZ20" s="683"/>
      <c r="CA20" s="683"/>
      <c r="CB20" s="692"/>
      <c r="CD20" s="697" t="s">
        <v>275</v>
      </c>
      <c r="CE20" s="698"/>
      <c r="CF20" s="698"/>
      <c r="CG20" s="698"/>
      <c r="CH20" s="698"/>
      <c r="CI20" s="698"/>
      <c r="CJ20" s="698"/>
      <c r="CK20" s="698"/>
      <c r="CL20" s="698"/>
      <c r="CM20" s="698"/>
      <c r="CN20" s="698"/>
      <c r="CO20" s="698"/>
      <c r="CP20" s="698"/>
      <c r="CQ20" s="699"/>
      <c r="CR20" s="682">
        <v>32632013</v>
      </c>
      <c r="CS20" s="683"/>
      <c r="CT20" s="683"/>
      <c r="CU20" s="683"/>
      <c r="CV20" s="683"/>
      <c r="CW20" s="683"/>
      <c r="CX20" s="683"/>
      <c r="CY20" s="684"/>
      <c r="CZ20" s="685">
        <v>100</v>
      </c>
      <c r="DA20" s="685"/>
      <c r="DB20" s="685"/>
      <c r="DC20" s="685"/>
      <c r="DD20" s="691">
        <v>5965751</v>
      </c>
      <c r="DE20" s="683"/>
      <c r="DF20" s="683"/>
      <c r="DG20" s="683"/>
      <c r="DH20" s="683"/>
      <c r="DI20" s="683"/>
      <c r="DJ20" s="683"/>
      <c r="DK20" s="683"/>
      <c r="DL20" s="683"/>
      <c r="DM20" s="683"/>
      <c r="DN20" s="683"/>
      <c r="DO20" s="683"/>
      <c r="DP20" s="684"/>
      <c r="DQ20" s="691">
        <v>19123773</v>
      </c>
      <c r="DR20" s="683"/>
      <c r="DS20" s="683"/>
      <c r="DT20" s="683"/>
      <c r="DU20" s="683"/>
      <c r="DV20" s="683"/>
      <c r="DW20" s="683"/>
      <c r="DX20" s="683"/>
      <c r="DY20" s="683"/>
      <c r="DZ20" s="683"/>
      <c r="EA20" s="683"/>
      <c r="EB20" s="683"/>
      <c r="EC20" s="692"/>
    </row>
    <row r="21" spans="2:133" ht="11.25" customHeight="1">
      <c r="B21" s="679" t="s">
        <v>276</v>
      </c>
      <c r="C21" s="680"/>
      <c r="D21" s="680"/>
      <c r="E21" s="680"/>
      <c r="F21" s="680"/>
      <c r="G21" s="680"/>
      <c r="H21" s="680"/>
      <c r="I21" s="680"/>
      <c r="J21" s="680"/>
      <c r="K21" s="680"/>
      <c r="L21" s="680"/>
      <c r="M21" s="680"/>
      <c r="N21" s="680"/>
      <c r="O21" s="680"/>
      <c r="P21" s="680"/>
      <c r="Q21" s="681"/>
      <c r="R21" s="682">
        <v>90130</v>
      </c>
      <c r="S21" s="683"/>
      <c r="T21" s="683"/>
      <c r="U21" s="683"/>
      <c r="V21" s="683"/>
      <c r="W21" s="683"/>
      <c r="X21" s="683"/>
      <c r="Y21" s="684"/>
      <c r="Z21" s="685">
        <v>0.3</v>
      </c>
      <c r="AA21" s="685"/>
      <c r="AB21" s="685"/>
      <c r="AC21" s="685"/>
      <c r="AD21" s="686">
        <v>90130</v>
      </c>
      <c r="AE21" s="686"/>
      <c r="AF21" s="686"/>
      <c r="AG21" s="686"/>
      <c r="AH21" s="686"/>
      <c r="AI21" s="686"/>
      <c r="AJ21" s="686"/>
      <c r="AK21" s="686"/>
      <c r="AL21" s="687">
        <v>0.6</v>
      </c>
      <c r="AM21" s="688"/>
      <c r="AN21" s="688"/>
      <c r="AO21" s="689"/>
      <c r="AP21" s="701" t="s">
        <v>277</v>
      </c>
      <c r="AQ21" s="702"/>
      <c r="AR21" s="702"/>
      <c r="AS21" s="702"/>
      <c r="AT21" s="702"/>
      <c r="AU21" s="702"/>
      <c r="AV21" s="702"/>
      <c r="AW21" s="702"/>
      <c r="AX21" s="702"/>
      <c r="AY21" s="702"/>
      <c r="AZ21" s="702"/>
      <c r="BA21" s="702"/>
      <c r="BB21" s="702"/>
      <c r="BC21" s="702"/>
      <c r="BD21" s="702"/>
      <c r="BE21" s="702"/>
      <c r="BF21" s="703"/>
      <c r="BG21" s="682">
        <v>3396</v>
      </c>
      <c r="BH21" s="683"/>
      <c r="BI21" s="683"/>
      <c r="BJ21" s="683"/>
      <c r="BK21" s="683"/>
      <c r="BL21" s="683"/>
      <c r="BM21" s="683"/>
      <c r="BN21" s="684"/>
      <c r="BO21" s="685">
        <v>0</v>
      </c>
      <c r="BP21" s="685"/>
      <c r="BQ21" s="685"/>
      <c r="BR21" s="685"/>
      <c r="BS21" s="691" t="s">
        <v>179</v>
      </c>
      <c r="BT21" s="683"/>
      <c r="BU21" s="683"/>
      <c r="BV21" s="683"/>
      <c r="BW21" s="683"/>
      <c r="BX21" s="683"/>
      <c r="BY21" s="683"/>
      <c r="BZ21" s="683"/>
      <c r="CA21" s="683"/>
      <c r="CB21" s="692"/>
      <c r="CD21" s="707"/>
      <c r="CE21" s="708"/>
      <c r="CF21" s="708"/>
      <c r="CG21" s="708"/>
      <c r="CH21" s="708"/>
      <c r="CI21" s="708"/>
      <c r="CJ21" s="708"/>
      <c r="CK21" s="708"/>
      <c r="CL21" s="708"/>
      <c r="CM21" s="708"/>
      <c r="CN21" s="708"/>
      <c r="CO21" s="708"/>
      <c r="CP21" s="708"/>
      <c r="CQ21" s="709"/>
      <c r="CR21" s="710"/>
      <c r="CS21" s="705"/>
      <c r="CT21" s="705"/>
      <c r="CU21" s="705"/>
      <c r="CV21" s="705"/>
      <c r="CW21" s="705"/>
      <c r="CX21" s="705"/>
      <c r="CY21" s="711"/>
      <c r="CZ21" s="712"/>
      <c r="DA21" s="712"/>
      <c r="DB21" s="712"/>
      <c r="DC21" s="712"/>
      <c r="DD21" s="704"/>
      <c r="DE21" s="705"/>
      <c r="DF21" s="705"/>
      <c r="DG21" s="705"/>
      <c r="DH21" s="705"/>
      <c r="DI21" s="705"/>
      <c r="DJ21" s="705"/>
      <c r="DK21" s="705"/>
      <c r="DL21" s="705"/>
      <c r="DM21" s="705"/>
      <c r="DN21" s="705"/>
      <c r="DO21" s="705"/>
      <c r="DP21" s="711"/>
      <c r="DQ21" s="704"/>
      <c r="DR21" s="705"/>
      <c r="DS21" s="705"/>
      <c r="DT21" s="705"/>
      <c r="DU21" s="705"/>
      <c r="DV21" s="705"/>
      <c r="DW21" s="705"/>
      <c r="DX21" s="705"/>
      <c r="DY21" s="705"/>
      <c r="DZ21" s="705"/>
      <c r="EA21" s="705"/>
      <c r="EB21" s="705"/>
      <c r="EC21" s="706"/>
    </row>
    <row r="22" spans="2:133" ht="11.25" customHeight="1">
      <c r="B22" s="679" t="s">
        <v>278</v>
      </c>
      <c r="C22" s="680"/>
      <c r="D22" s="680"/>
      <c r="E22" s="680"/>
      <c r="F22" s="680"/>
      <c r="G22" s="680"/>
      <c r="H22" s="680"/>
      <c r="I22" s="680"/>
      <c r="J22" s="680"/>
      <c r="K22" s="680"/>
      <c r="L22" s="680"/>
      <c r="M22" s="680"/>
      <c r="N22" s="680"/>
      <c r="O22" s="680"/>
      <c r="P22" s="680"/>
      <c r="Q22" s="681"/>
      <c r="R22" s="682">
        <v>7490524</v>
      </c>
      <c r="S22" s="683"/>
      <c r="T22" s="683"/>
      <c r="U22" s="683"/>
      <c r="V22" s="683"/>
      <c r="W22" s="683"/>
      <c r="X22" s="683"/>
      <c r="Y22" s="684"/>
      <c r="Z22" s="685">
        <v>22.4</v>
      </c>
      <c r="AA22" s="685"/>
      <c r="AB22" s="685"/>
      <c r="AC22" s="685"/>
      <c r="AD22" s="686">
        <v>7043245</v>
      </c>
      <c r="AE22" s="686"/>
      <c r="AF22" s="686"/>
      <c r="AG22" s="686"/>
      <c r="AH22" s="686"/>
      <c r="AI22" s="686"/>
      <c r="AJ22" s="686"/>
      <c r="AK22" s="686"/>
      <c r="AL22" s="687">
        <v>43.1</v>
      </c>
      <c r="AM22" s="688"/>
      <c r="AN22" s="688"/>
      <c r="AO22" s="689"/>
      <c r="AP22" s="701" t="s">
        <v>279</v>
      </c>
      <c r="AQ22" s="702"/>
      <c r="AR22" s="702"/>
      <c r="AS22" s="702"/>
      <c r="AT22" s="702"/>
      <c r="AU22" s="702"/>
      <c r="AV22" s="702"/>
      <c r="AW22" s="702"/>
      <c r="AX22" s="702"/>
      <c r="AY22" s="702"/>
      <c r="AZ22" s="702"/>
      <c r="BA22" s="702"/>
      <c r="BB22" s="702"/>
      <c r="BC22" s="702"/>
      <c r="BD22" s="702"/>
      <c r="BE22" s="702"/>
      <c r="BF22" s="703"/>
      <c r="BG22" s="682" t="s">
        <v>179</v>
      </c>
      <c r="BH22" s="683"/>
      <c r="BI22" s="683"/>
      <c r="BJ22" s="683"/>
      <c r="BK22" s="683"/>
      <c r="BL22" s="683"/>
      <c r="BM22" s="683"/>
      <c r="BN22" s="684"/>
      <c r="BO22" s="685" t="s">
        <v>179</v>
      </c>
      <c r="BP22" s="685"/>
      <c r="BQ22" s="685"/>
      <c r="BR22" s="685"/>
      <c r="BS22" s="691" t="s">
        <v>235</v>
      </c>
      <c r="BT22" s="683"/>
      <c r="BU22" s="683"/>
      <c r="BV22" s="683"/>
      <c r="BW22" s="683"/>
      <c r="BX22" s="683"/>
      <c r="BY22" s="683"/>
      <c r="BZ22" s="683"/>
      <c r="CA22" s="683"/>
      <c r="CB22" s="692"/>
      <c r="CD22" s="664" t="s">
        <v>280</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c r="B23" s="679" t="s">
        <v>281</v>
      </c>
      <c r="C23" s="680"/>
      <c r="D23" s="680"/>
      <c r="E23" s="680"/>
      <c r="F23" s="680"/>
      <c r="G23" s="680"/>
      <c r="H23" s="680"/>
      <c r="I23" s="680"/>
      <c r="J23" s="680"/>
      <c r="K23" s="680"/>
      <c r="L23" s="680"/>
      <c r="M23" s="680"/>
      <c r="N23" s="680"/>
      <c r="O23" s="680"/>
      <c r="P23" s="680"/>
      <c r="Q23" s="681"/>
      <c r="R23" s="682">
        <v>7043245</v>
      </c>
      <c r="S23" s="683"/>
      <c r="T23" s="683"/>
      <c r="U23" s="683"/>
      <c r="V23" s="683"/>
      <c r="W23" s="683"/>
      <c r="X23" s="683"/>
      <c r="Y23" s="684"/>
      <c r="Z23" s="685">
        <v>21</v>
      </c>
      <c r="AA23" s="685"/>
      <c r="AB23" s="685"/>
      <c r="AC23" s="685"/>
      <c r="AD23" s="686">
        <v>7043245</v>
      </c>
      <c r="AE23" s="686"/>
      <c r="AF23" s="686"/>
      <c r="AG23" s="686"/>
      <c r="AH23" s="686"/>
      <c r="AI23" s="686"/>
      <c r="AJ23" s="686"/>
      <c r="AK23" s="686"/>
      <c r="AL23" s="687">
        <v>43.1</v>
      </c>
      <c r="AM23" s="688"/>
      <c r="AN23" s="688"/>
      <c r="AO23" s="689"/>
      <c r="AP23" s="701" t="s">
        <v>282</v>
      </c>
      <c r="AQ23" s="702"/>
      <c r="AR23" s="702"/>
      <c r="AS23" s="702"/>
      <c r="AT23" s="702"/>
      <c r="AU23" s="702"/>
      <c r="AV23" s="702"/>
      <c r="AW23" s="702"/>
      <c r="AX23" s="702"/>
      <c r="AY23" s="702"/>
      <c r="AZ23" s="702"/>
      <c r="BA23" s="702"/>
      <c r="BB23" s="702"/>
      <c r="BC23" s="702"/>
      <c r="BD23" s="702"/>
      <c r="BE23" s="702"/>
      <c r="BF23" s="703"/>
      <c r="BG23" s="682">
        <v>191799</v>
      </c>
      <c r="BH23" s="683"/>
      <c r="BI23" s="683"/>
      <c r="BJ23" s="683"/>
      <c r="BK23" s="683"/>
      <c r="BL23" s="683"/>
      <c r="BM23" s="683"/>
      <c r="BN23" s="684"/>
      <c r="BO23" s="685">
        <v>2.5</v>
      </c>
      <c r="BP23" s="685"/>
      <c r="BQ23" s="685"/>
      <c r="BR23" s="685"/>
      <c r="BS23" s="691" t="s">
        <v>235</v>
      </c>
      <c r="BT23" s="683"/>
      <c r="BU23" s="683"/>
      <c r="BV23" s="683"/>
      <c r="BW23" s="683"/>
      <c r="BX23" s="683"/>
      <c r="BY23" s="683"/>
      <c r="BZ23" s="683"/>
      <c r="CA23" s="683"/>
      <c r="CB23" s="692"/>
      <c r="CD23" s="664" t="s">
        <v>221</v>
      </c>
      <c r="CE23" s="665"/>
      <c r="CF23" s="665"/>
      <c r="CG23" s="665"/>
      <c r="CH23" s="665"/>
      <c r="CI23" s="665"/>
      <c r="CJ23" s="665"/>
      <c r="CK23" s="665"/>
      <c r="CL23" s="665"/>
      <c r="CM23" s="665"/>
      <c r="CN23" s="665"/>
      <c r="CO23" s="665"/>
      <c r="CP23" s="665"/>
      <c r="CQ23" s="666"/>
      <c r="CR23" s="664" t="s">
        <v>283</v>
      </c>
      <c r="CS23" s="665"/>
      <c r="CT23" s="665"/>
      <c r="CU23" s="665"/>
      <c r="CV23" s="665"/>
      <c r="CW23" s="665"/>
      <c r="CX23" s="665"/>
      <c r="CY23" s="666"/>
      <c r="CZ23" s="664" t="s">
        <v>284</v>
      </c>
      <c r="DA23" s="665"/>
      <c r="DB23" s="665"/>
      <c r="DC23" s="666"/>
      <c r="DD23" s="664" t="s">
        <v>285</v>
      </c>
      <c r="DE23" s="665"/>
      <c r="DF23" s="665"/>
      <c r="DG23" s="665"/>
      <c r="DH23" s="665"/>
      <c r="DI23" s="665"/>
      <c r="DJ23" s="665"/>
      <c r="DK23" s="666"/>
      <c r="DL23" s="713" t="s">
        <v>286</v>
      </c>
      <c r="DM23" s="714"/>
      <c r="DN23" s="714"/>
      <c r="DO23" s="714"/>
      <c r="DP23" s="714"/>
      <c r="DQ23" s="714"/>
      <c r="DR23" s="714"/>
      <c r="DS23" s="714"/>
      <c r="DT23" s="714"/>
      <c r="DU23" s="714"/>
      <c r="DV23" s="715"/>
      <c r="DW23" s="664" t="s">
        <v>287</v>
      </c>
      <c r="DX23" s="665"/>
      <c r="DY23" s="665"/>
      <c r="DZ23" s="665"/>
      <c r="EA23" s="665"/>
      <c r="EB23" s="665"/>
      <c r="EC23" s="666"/>
    </row>
    <row r="24" spans="2:133" ht="11.25" customHeight="1">
      <c r="B24" s="679" t="s">
        <v>288</v>
      </c>
      <c r="C24" s="680"/>
      <c r="D24" s="680"/>
      <c r="E24" s="680"/>
      <c r="F24" s="680"/>
      <c r="G24" s="680"/>
      <c r="H24" s="680"/>
      <c r="I24" s="680"/>
      <c r="J24" s="680"/>
      <c r="K24" s="680"/>
      <c r="L24" s="680"/>
      <c r="M24" s="680"/>
      <c r="N24" s="680"/>
      <c r="O24" s="680"/>
      <c r="P24" s="680"/>
      <c r="Q24" s="681"/>
      <c r="R24" s="682">
        <v>447279</v>
      </c>
      <c r="S24" s="683"/>
      <c r="T24" s="683"/>
      <c r="U24" s="683"/>
      <c r="V24" s="683"/>
      <c r="W24" s="683"/>
      <c r="X24" s="683"/>
      <c r="Y24" s="684"/>
      <c r="Z24" s="685">
        <v>1.3</v>
      </c>
      <c r="AA24" s="685"/>
      <c r="AB24" s="685"/>
      <c r="AC24" s="685"/>
      <c r="AD24" s="686" t="s">
        <v>179</v>
      </c>
      <c r="AE24" s="686"/>
      <c r="AF24" s="686"/>
      <c r="AG24" s="686"/>
      <c r="AH24" s="686"/>
      <c r="AI24" s="686"/>
      <c r="AJ24" s="686"/>
      <c r="AK24" s="686"/>
      <c r="AL24" s="687" t="s">
        <v>235</v>
      </c>
      <c r="AM24" s="688"/>
      <c r="AN24" s="688"/>
      <c r="AO24" s="689"/>
      <c r="AP24" s="701" t="s">
        <v>289</v>
      </c>
      <c r="AQ24" s="702"/>
      <c r="AR24" s="702"/>
      <c r="AS24" s="702"/>
      <c r="AT24" s="702"/>
      <c r="AU24" s="702"/>
      <c r="AV24" s="702"/>
      <c r="AW24" s="702"/>
      <c r="AX24" s="702"/>
      <c r="AY24" s="702"/>
      <c r="AZ24" s="702"/>
      <c r="BA24" s="702"/>
      <c r="BB24" s="702"/>
      <c r="BC24" s="702"/>
      <c r="BD24" s="702"/>
      <c r="BE24" s="702"/>
      <c r="BF24" s="703"/>
      <c r="BG24" s="682" t="s">
        <v>235</v>
      </c>
      <c r="BH24" s="683"/>
      <c r="BI24" s="683"/>
      <c r="BJ24" s="683"/>
      <c r="BK24" s="683"/>
      <c r="BL24" s="683"/>
      <c r="BM24" s="683"/>
      <c r="BN24" s="684"/>
      <c r="BO24" s="685" t="s">
        <v>235</v>
      </c>
      <c r="BP24" s="685"/>
      <c r="BQ24" s="685"/>
      <c r="BR24" s="685"/>
      <c r="BS24" s="691" t="s">
        <v>235</v>
      </c>
      <c r="BT24" s="683"/>
      <c r="BU24" s="683"/>
      <c r="BV24" s="683"/>
      <c r="BW24" s="683"/>
      <c r="BX24" s="683"/>
      <c r="BY24" s="683"/>
      <c r="BZ24" s="683"/>
      <c r="CA24" s="683"/>
      <c r="CB24" s="692"/>
      <c r="CD24" s="693" t="s">
        <v>290</v>
      </c>
      <c r="CE24" s="694"/>
      <c r="CF24" s="694"/>
      <c r="CG24" s="694"/>
      <c r="CH24" s="694"/>
      <c r="CI24" s="694"/>
      <c r="CJ24" s="694"/>
      <c r="CK24" s="694"/>
      <c r="CL24" s="694"/>
      <c r="CM24" s="694"/>
      <c r="CN24" s="694"/>
      <c r="CO24" s="694"/>
      <c r="CP24" s="694"/>
      <c r="CQ24" s="695"/>
      <c r="CR24" s="671">
        <v>17127601</v>
      </c>
      <c r="CS24" s="672"/>
      <c r="CT24" s="672"/>
      <c r="CU24" s="672"/>
      <c r="CV24" s="672"/>
      <c r="CW24" s="672"/>
      <c r="CX24" s="672"/>
      <c r="CY24" s="673"/>
      <c r="CZ24" s="676">
        <v>52.5</v>
      </c>
      <c r="DA24" s="677"/>
      <c r="DB24" s="677"/>
      <c r="DC24" s="696"/>
      <c r="DD24" s="721">
        <v>10331066</v>
      </c>
      <c r="DE24" s="672"/>
      <c r="DF24" s="672"/>
      <c r="DG24" s="672"/>
      <c r="DH24" s="672"/>
      <c r="DI24" s="672"/>
      <c r="DJ24" s="672"/>
      <c r="DK24" s="673"/>
      <c r="DL24" s="721">
        <v>10255610</v>
      </c>
      <c r="DM24" s="672"/>
      <c r="DN24" s="672"/>
      <c r="DO24" s="672"/>
      <c r="DP24" s="672"/>
      <c r="DQ24" s="672"/>
      <c r="DR24" s="672"/>
      <c r="DS24" s="672"/>
      <c r="DT24" s="672"/>
      <c r="DU24" s="672"/>
      <c r="DV24" s="673"/>
      <c r="DW24" s="676">
        <v>60.2</v>
      </c>
      <c r="DX24" s="677"/>
      <c r="DY24" s="677"/>
      <c r="DZ24" s="677"/>
      <c r="EA24" s="677"/>
      <c r="EB24" s="677"/>
      <c r="EC24" s="678"/>
    </row>
    <row r="25" spans="2:133" ht="11.25" customHeight="1">
      <c r="B25" s="679" t="s">
        <v>291</v>
      </c>
      <c r="C25" s="680"/>
      <c r="D25" s="680"/>
      <c r="E25" s="680"/>
      <c r="F25" s="680"/>
      <c r="G25" s="680"/>
      <c r="H25" s="680"/>
      <c r="I25" s="680"/>
      <c r="J25" s="680"/>
      <c r="K25" s="680"/>
      <c r="L25" s="680"/>
      <c r="M25" s="680"/>
      <c r="N25" s="680"/>
      <c r="O25" s="680"/>
      <c r="P25" s="680"/>
      <c r="Q25" s="681"/>
      <c r="R25" s="682" t="s">
        <v>179</v>
      </c>
      <c r="S25" s="683"/>
      <c r="T25" s="683"/>
      <c r="U25" s="683"/>
      <c r="V25" s="683"/>
      <c r="W25" s="683"/>
      <c r="X25" s="683"/>
      <c r="Y25" s="684"/>
      <c r="Z25" s="685" t="s">
        <v>179</v>
      </c>
      <c r="AA25" s="685"/>
      <c r="AB25" s="685"/>
      <c r="AC25" s="685"/>
      <c r="AD25" s="686" t="s">
        <v>179</v>
      </c>
      <c r="AE25" s="686"/>
      <c r="AF25" s="686"/>
      <c r="AG25" s="686"/>
      <c r="AH25" s="686"/>
      <c r="AI25" s="686"/>
      <c r="AJ25" s="686"/>
      <c r="AK25" s="686"/>
      <c r="AL25" s="687" t="s">
        <v>179</v>
      </c>
      <c r="AM25" s="688"/>
      <c r="AN25" s="688"/>
      <c r="AO25" s="689"/>
      <c r="AP25" s="701" t="s">
        <v>292</v>
      </c>
      <c r="AQ25" s="702"/>
      <c r="AR25" s="702"/>
      <c r="AS25" s="702"/>
      <c r="AT25" s="702"/>
      <c r="AU25" s="702"/>
      <c r="AV25" s="702"/>
      <c r="AW25" s="702"/>
      <c r="AX25" s="702"/>
      <c r="AY25" s="702"/>
      <c r="AZ25" s="702"/>
      <c r="BA25" s="702"/>
      <c r="BB25" s="702"/>
      <c r="BC25" s="702"/>
      <c r="BD25" s="702"/>
      <c r="BE25" s="702"/>
      <c r="BF25" s="703"/>
      <c r="BG25" s="682" t="s">
        <v>235</v>
      </c>
      <c r="BH25" s="683"/>
      <c r="BI25" s="683"/>
      <c r="BJ25" s="683"/>
      <c r="BK25" s="683"/>
      <c r="BL25" s="683"/>
      <c r="BM25" s="683"/>
      <c r="BN25" s="684"/>
      <c r="BO25" s="685" t="s">
        <v>179</v>
      </c>
      <c r="BP25" s="685"/>
      <c r="BQ25" s="685"/>
      <c r="BR25" s="685"/>
      <c r="BS25" s="691" t="s">
        <v>179</v>
      </c>
      <c r="BT25" s="683"/>
      <c r="BU25" s="683"/>
      <c r="BV25" s="683"/>
      <c r="BW25" s="683"/>
      <c r="BX25" s="683"/>
      <c r="BY25" s="683"/>
      <c r="BZ25" s="683"/>
      <c r="CA25" s="683"/>
      <c r="CB25" s="692"/>
      <c r="CD25" s="697" t="s">
        <v>293</v>
      </c>
      <c r="CE25" s="698"/>
      <c r="CF25" s="698"/>
      <c r="CG25" s="698"/>
      <c r="CH25" s="698"/>
      <c r="CI25" s="698"/>
      <c r="CJ25" s="698"/>
      <c r="CK25" s="698"/>
      <c r="CL25" s="698"/>
      <c r="CM25" s="698"/>
      <c r="CN25" s="698"/>
      <c r="CO25" s="698"/>
      <c r="CP25" s="698"/>
      <c r="CQ25" s="699"/>
      <c r="CR25" s="682">
        <v>4411129</v>
      </c>
      <c r="CS25" s="718"/>
      <c r="CT25" s="718"/>
      <c r="CU25" s="718"/>
      <c r="CV25" s="718"/>
      <c r="CW25" s="718"/>
      <c r="CX25" s="718"/>
      <c r="CY25" s="719"/>
      <c r="CZ25" s="687">
        <v>13.5</v>
      </c>
      <c r="DA25" s="716"/>
      <c r="DB25" s="716"/>
      <c r="DC25" s="720"/>
      <c r="DD25" s="691">
        <v>4082418</v>
      </c>
      <c r="DE25" s="718"/>
      <c r="DF25" s="718"/>
      <c r="DG25" s="718"/>
      <c r="DH25" s="718"/>
      <c r="DI25" s="718"/>
      <c r="DJ25" s="718"/>
      <c r="DK25" s="719"/>
      <c r="DL25" s="691">
        <v>4033408</v>
      </c>
      <c r="DM25" s="718"/>
      <c r="DN25" s="718"/>
      <c r="DO25" s="718"/>
      <c r="DP25" s="718"/>
      <c r="DQ25" s="718"/>
      <c r="DR25" s="718"/>
      <c r="DS25" s="718"/>
      <c r="DT25" s="718"/>
      <c r="DU25" s="718"/>
      <c r="DV25" s="719"/>
      <c r="DW25" s="687">
        <v>23.7</v>
      </c>
      <c r="DX25" s="716"/>
      <c r="DY25" s="716"/>
      <c r="DZ25" s="716"/>
      <c r="EA25" s="716"/>
      <c r="EB25" s="716"/>
      <c r="EC25" s="717"/>
    </row>
    <row r="26" spans="2:133" ht="11.25" customHeight="1">
      <c r="B26" s="679" t="s">
        <v>294</v>
      </c>
      <c r="C26" s="680"/>
      <c r="D26" s="680"/>
      <c r="E26" s="680"/>
      <c r="F26" s="680"/>
      <c r="G26" s="680"/>
      <c r="H26" s="680"/>
      <c r="I26" s="680"/>
      <c r="J26" s="680"/>
      <c r="K26" s="680"/>
      <c r="L26" s="680"/>
      <c r="M26" s="680"/>
      <c r="N26" s="680"/>
      <c r="O26" s="680"/>
      <c r="P26" s="680"/>
      <c r="Q26" s="681"/>
      <c r="R26" s="682">
        <v>16893488</v>
      </c>
      <c r="S26" s="683"/>
      <c r="T26" s="683"/>
      <c r="U26" s="683"/>
      <c r="V26" s="683"/>
      <c r="W26" s="683"/>
      <c r="X26" s="683"/>
      <c r="Y26" s="684"/>
      <c r="Z26" s="685">
        <v>50.4</v>
      </c>
      <c r="AA26" s="685"/>
      <c r="AB26" s="685"/>
      <c r="AC26" s="685"/>
      <c r="AD26" s="686">
        <v>16254410</v>
      </c>
      <c r="AE26" s="686"/>
      <c r="AF26" s="686"/>
      <c r="AG26" s="686"/>
      <c r="AH26" s="686"/>
      <c r="AI26" s="686"/>
      <c r="AJ26" s="686"/>
      <c r="AK26" s="686"/>
      <c r="AL26" s="687">
        <v>99.6</v>
      </c>
      <c r="AM26" s="688"/>
      <c r="AN26" s="688"/>
      <c r="AO26" s="689"/>
      <c r="AP26" s="701" t="s">
        <v>295</v>
      </c>
      <c r="AQ26" s="731"/>
      <c r="AR26" s="731"/>
      <c r="AS26" s="731"/>
      <c r="AT26" s="731"/>
      <c r="AU26" s="731"/>
      <c r="AV26" s="731"/>
      <c r="AW26" s="731"/>
      <c r="AX26" s="731"/>
      <c r="AY26" s="731"/>
      <c r="AZ26" s="731"/>
      <c r="BA26" s="731"/>
      <c r="BB26" s="731"/>
      <c r="BC26" s="731"/>
      <c r="BD26" s="731"/>
      <c r="BE26" s="731"/>
      <c r="BF26" s="703"/>
      <c r="BG26" s="682" t="s">
        <v>179</v>
      </c>
      <c r="BH26" s="683"/>
      <c r="BI26" s="683"/>
      <c r="BJ26" s="683"/>
      <c r="BK26" s="683"/>
      <c r="BL26" s="683"/>
      <c r="BM26" s="683"/>
      <c r="BN26" s="684"/>
      <c r="BO26" s="685" t="s">
        <v>179</v>
      </c>
      <c r="BP26" s="685"/>
      <c r="BQ26" s="685"/>
      <c r="BR26" s="685"/>
      <c r="BS26" s="691" t="s">
        <v>179</v>
      </c>
      <c r="BT26" s="683"/>
      <c r="BU26" s="683"/>
      <c r="BV26" s="683"/>
      <c r="BW26" s="683"/>
      <c r="BX26" s="683"/>
      <c r="BY26" s="683"/>
      <c r="BZ26" s="683"/>
      <c r="CA26" s="683"/>
      <c r="CB26" s="692"/>
      <c r="CD26" s="697" t="s">
        <v>296</v>
      </c>
      <c r="CE26" s="698"/>
      <c r="CF26" s="698"/>
      <c r="CG26" s="698"/>
      <c r="CH26" s="698"/>
      <c r="CI26" s="698"/>
      <c r="CJ26" s="698"/>
      <c r="CK26" s="698"/>
      <c r="CL26" s="698"/>
      <c r="CM26" s="698"/>
      <c r="CN26" s="698"/>
      <c r="CO26" s="698"/>
      <c r="CP26" s="698"/>
      <c r="CQ26" s="699"/>
      <c r="CR26" s="682">
        <v>2723654</v>
      </c>
      <c r="CS26" s="683"/>
      <c r="CT26" s="683"/>
      <c r="CU26" s="683"/>
      <c r="CV26" s="683"/>
      <c r="CW26" s="683"/>
      <c r="CX26" s="683"/>
      <c r="CY26" s="684"/>
      <c r="CZ26" s="687">
        <v>8.3000000000000007</v>
      </c>
      <c r="DA26" s="716"/>
      <c r="DB26" s="716"/>
      <c r="DC26" s="720"/>
      <c r="DD26" s="691">
        <v>2547573</v>
      </c>
      <c r="DE26" s="683"/>
      <c r="DF26" s="683"/>
      <c r="DG26" s="683"/>
      <c r="DH26" s="683"/>
      <c r="DI26" s="683"/>
      <c r="DJ26" s="683"/>
      <c r="DK26" s="684"/>
      <c r="DL26" s="691" t="s">
        <v>179</v>
      </c>
      <c r="DM26" s="683"/>
      <c r="DN26" s="683"/>
      <c r="DO26" s="683"/>
      <c r="DP26" s="683"/>
      <c r="DQ26" s="683"/>
      <c r="DR26" s="683"/>
      <c r="DS26" s="683"/>
      <c r="DT26" s="683"/>
      <c r="DU26" s="683"/>
      <c r="DV26" s="684"/>
      <c r="DW26" s="687" t="s">
        <v>235</v>
      </c>
      <c r="DX26" s="716"/>
      <c r="DY26" s="716"/>
      <c r="DZ26" s="716"/>
      <c r="EA26" s="716"/>
      <c r="EB26" s="716"/>
      <c r="EC26" s="717"/>
    </row>
    <row r="27" spans="2:133" ht="11.25" customHeight="1">
      <c r="B27" s="679" t="s">
        <v>297</v>
      </c>
      <c r="C27" s="680"/>
      <c r="D27" s="680"/>
      <c r="E27" s="680"/>
      <c r="F27" s="680"/>
      <c r="G27" s="680"/>
      <c r="H27" s="680"/>
      <c r="I27" s="680"/>
      <c r="J27" s="680"/>
      <c r="K27" s="680"/>
      <c r="L27" s="680"/>
      <c r="M27" s="680"/>
      <c r="N27" s="680"/>
      <c r="O27" s="680"/>
      <c r="P27" s="680"/>
      <c r="Q27" s="681"/>
      <c r="R27" s="682">
        <v>13540</v>
      </c>
      <c r="S27" s="683"/>
      <c r="T27" s="683"/>
      <c r="U27" s="683"/>
      <c r="V27" s="683"/>
      <c r="W27" s="683"/>
      <c r="X27" s="683"/>
      <c r="Y27" s="684"/>
      <c r="Z27" s="685">
        <v>0</v>
      </c>
      <c r="AA27" s="685"/>
      <c r="AB27" s="685"/>
      <c r="AC27" s="685"/>
      <c r="AD27" s="686">
        <v>13540</v>
      </c>
      <c r="AE27" s="686"/>
      <c r="AF27" s="686"/>
      <c r="AG27" s="686"/>
      <c r="AH27" s="686"/>
      <c r="AI27" s="686"/>
      <c r="AJ27" s="686"/>
      <c r="AK27" s="686"/>
      <c r="AL27" s="687">
        <v>0.1</v>
      </c>
      <c r="AM27" s="688"/>
      <c r="AN27" s="688"/>
      <c r="AO27" s="689"/>
      <c r="AP27" s="679" t="s">
        <v>298</v>
      </c>
      <c r="AQ27" s="680"/>
      <c r="AR27" s="680"/>
      <c r="AS27" s="680"/>
      <c r="AT27" s="680"/>
      <c r="AU27" s="680"/>
      <c r="AV27" s="680"/>
      <c r="AW27" s="680"/>
      <c r="AX27" s="680"/>
      <c r="AY27" s="680"/>
      <c r="AZ27" s="680"/>
      <c r="BA27" s="680"/>
      <c r="BB27" s="680"/>
      <c r="BC27" s="680"/>
      <c r="BD27" s="680"/>
      <c r="BE27" s="680"/>
      <c r="BF27" s="681"/>
      <c r="BG27" s="682">
        <v>7584221</v>
      </c>
      <c r="BH27" s="683"/>
      <c r="BI27" s="683"/>
      <c r="BJ27" s="683"/>
      <c r="BK27" s="683"/>
      <c r="BL27" s="683"/>
      <c r="BM27" s="683"/>
      <c r="BN27" s="684"/>
      <c r="BO27" s="685">
        <v>100</v>
      </c>
      <c r="BP27" s="685"/>
      <c r="BQ27" s="685"/>
      <c r="BR27" s="685"/>
      <c r="BS27" s="691" t="s">
        <v>235</v>
      </c>
      <c r="BT27" s="683"/>
      <c r="BU27" s="683"/>
      <c r="BV27" s="683"/>
      <c r="BW27" s="683"/>
      <c r="BX27" s="683"/>
      <c r="BY27" s="683"/>
      <c r="BZ27" s="683"/>
      <c r="CA27" s="683"/>
      <c r="CB27" s="692"/>
      <c r="CD27" s="697" t="s">
        <v>299</v>
      </c>
      <c r="CE27" s="698"/>
      <c r="CF27" s="698"/>
      <c r="CG27" s="698"/>
      <c r="CH27" s="698"/>
      <c r="CI27" s="698"/>
      <c r="CJ27" s="698"/>
      <c r="CK27" s="698"/>
      <c r="CL27" s="698"/>
      <c r="CM27" s="698"/>
      <c r="CN27" s="698"/>
      <c r="CO27" s="698"/>
      <c r="CP27" s="698"/>
      <c r="CQ27" s="699"/>
      <c r="CR27" s="682">
        <v>8984078</v>
      </c>
      <c r="CS27" s="718"/>
      <c r="CT27" s="718"/>
      <c r="CU27" s="718"/>
      <c r="CV27" s="718"/>
      <c r="CW27" s="718"/>
      <c r="CX27" s="718"/>
      <c r="CY27" s="719"/>
      <c r="CZ27" s="687">
        <v>27.5</v>
      </c>
      <c r="DA27" s="716"/>
      <c r="DB27" s="716"/>
      <c r="DC27" s="720"/>
      <c r="DD27" s="691">
        <v>2641278</v>
      </c>
      <c r="DE27" s="718"/>
      <c r="DF27" s="718"/>
      <c r="DG27" s="718"/>
      <c r="DH27" s="718"/>
      <c r="DI27" s="718"/>
      <c r="DJ27" s="718"/>
      <c r="DK27" s="719"/>
      <c r="DL27" s="691">
        <v>2614832</v>
      </c>
      <c r="DM27" s="718"/>
      <c r="DN27" s="718"/>
      <c r="DO27" s="718"/>
      <c r="DP27" s="718"/>
      <c r="DQ27" s="718"/>
      <c r="DR27" s="718"/>
      <c r="DS27" s="718"/>
      <c r="DT27" s="718"/>
      <c r="DU27" s="718"/>
      <c r="DV27" s="719"/>
      <c r="DW27" s="687">
        <v>15.4</v>
      </c>
      <c r="DX27" s="716"/>
      <c r="DY27" s="716"/>
      <c r="DZ27" s="716"/>
      <c r="EA27" s="716"/>
      <c r="EB27" s="716"/>
      <c r="EC27" s="717"/>
    </row>
    <row r="28" spans="2:133" ht="11.25" customHeight="1">
      <c r="B28" s="679" t="s">
        <v>300</v>
      </c>
      <c r="C28" s="680"/>
      <c r="D28" s="680"/>
      <c r="E28" s="680"/>
      <c r="F28" s="680"/>
      <c r="G28" s="680"/>
      <c r="H28" s="680"/>
      <c r="I28" s="680"/>
      <c r="J28" s="680"/>
      <c r="K28" s="680"/>
      <c r="L28" s="680"/>
      <c r="M28" s="680"/>
      <c r="N28" s="680"/>
      <c r="O28" s="680"/>
      <c r="P28" s="680"/>
      <c r="Q28" s="681"/>
      <c r="R28" s="682">
        <v>160422</v>
      </c>
      <c r="S28" s="683"/>
      <c r="T28" s="683"/>
      <c r="U28" s="683"/>
      <c r="V28" s="683"/>
      <c r="W28" s="683"/>
      <c r="X28" s="683"/>
      <c r="Y28" s="684"/>
      <c r="Z28" s="685">
        <v>0.5</v>
      </c>
      <c r="AA28" s="685"/>
      <c r="AB28" s="685"/>
      <c r="AC28" s="685"/>
      <c r="AD28" s="686">
        <v>3217</v>
      </c>
      <c r="AE28" s="686"/>
      <c r="AF28" s="686"/>
      <c r="AG28" s="686"/>
      <c r="AH28" s="686"/>
      <c r="AI28" s="686"/>
      <c r="AJ28" s="686"/>
      <c r="AK28" s="686"/>
      <c r="AL28" s="687">
        <v>0</v>
      </c>
      <c r="AM28" s="688"/>
      <c r="AN28" s="688"/>
      <c r="AO28" s="689"/>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685"/>
      <c r="BP28" s="685"/>
      <c r="BQ28" s="685"/>
      <c r="BR28" s="685"/>
      <c r="BS28" s="691"/>
      <c r="BT28" s="683"/>
      <c r="BU28" s="683"/>
      <c r="BV28" s="683"/>
      <c r="BW28" s="683"/>
      <c r="BX28" s="683"/>
      <c r="BY28" s="683"/>
      <c r="BZ28" s="683"/>
      <c r="CA28" s="683"/>
      <c r="CB28" s="692"/>
      <c r="CD28" s="697" t="s">
        <v>301</v>
      </c>
      <c r="CE28" s="698"/>
      <c r="CF28" s="698"/>
      <c r="CG28" s="698"/>
      <c r="CH28" s="698"/>
      <c r="CI28" s="698"/>
      <c r="CJ28" s="698"/>
      <c r="CK28" s="698"/>
      <c r="CL28" s="698"/>
      <c r="CM28" s="698"/>
      <c r="CN28" s="698"/>
      <c r="CO28" s="698"/>
      <c r="CP28" s="698"/>
      <c r="CQ28" s="699"/>
      <c r="CR28" s="682">
        <v>3732394</v>
      </c>
      <c r="CS28" s="683"/>
      <c r="CT28" s="683"/>
      <c r="CU28" s="683"/>
      <c r="CV28" s="683"/>
      <c r="CW28" s="683"/>
      <c r="CX28" s="683"/>
      <c r="CY28" s="684"/>
      <c r="CZ28" s="687">
        <v>11.4</v>
      </c>
      <c r="DA28" s="716"/>
      <c r="DB28" s="716"/>
      <c r="DC28" s="720"/>
      <c r="DD28" s="691">
        <v>3607370</v>
      </c>
      <c r="DE28" s="683"/>
      <c r="DF28" s="683"/>
      <c r="DG28" s="683"/>
      <c r="DH28" s="683"/>
      <c r="DI28" s="683"/>
      <c r="DJ28" s="683"/>
      <c r="DK28" s="684"/>
      <c r="DL28" s="691">
        <v>3607370</v>
      </c>
      <c r="DM28" s="683"/>
      <c r="DN28" s="683"/>
      <c r="DO28" s="683"/>
      <c r="DP28" s="683"/>
      <c r="DQ28" s="683"/>
      <c r="DR28" s="683"/>
      <c r="DS28" s="683"/>
      <c r="DT28" s="683"/>
      <c r="DU28" s="683"/>
      <c r="DV28" s="684"/>
      <c r="DW28" s="687">
        <v>21.2</v>
      </c>
      <c r="DX28" s="716"/>
      <c r="DY28" s="716"/>
      <c r="DZ28" s="716"/>
      <c r="EA28" s="716"/>
      <c r="EB28" s="716"/>
      <c r="EC28" s="717"/>
    </row>
    <row r="29" spans="2:133" ht="11.25" customHeight="1">
      <c r="B29" s="679" t="s">
        <v>302</v>
      </c>
      <c r="C29" s="680"/>
      <c r="D29" s="680"/>
      <c r="E29" s="680"/>
      <c r="F29" s="680"/>
      <c r="G29" s="680"/>
      <c r="H29" s="680"/>
      <c r="I29" s="680"/>
      <c r="J29" s="680"/>
      <c r="K29" s="680"/>
      <c r="L29" s="680"/>
      <c r="M29" s="680"/>
      <c r="N29" s="680"/>
      <c r="O29" s="680"/>
      <c r="P29" s="680"/>
      <c r="Q29" s="681"/>
      <c r="R29" s="682">
        <v>397195</v>
      </c>
      <c r="S29" s="683"/>
      <c r="T29" s="683"/>
      <c r="U29" s="683"/>
      <c r="V29" s="683"/>
      <c r="W29" s="683"/>
      <c r="X29" s="683"/>
      <c r="Y29" s="684"/>
      <c r="Z29" s="685">
        <v>1.2</v>
      </c>
      <c r="AA29" s="685"/>
      <c r="AB29" s="685"/>
      <c r="AC29" s="685"/>
      <c r="AD29" s="686">
        <v>31241</v>
      </c>
      <c r="AE29" s="686"/>
      <c r="AF29" s="686"/>
      <c r="AG29" s="686"/>
      <c r="AH29" s="686"/>
      <c r="AI29" s="686"/>
      <c r="AJ29" s="686"/>
      <c r="AK29" s="686"/>
      <c r="AL29" s="687">
        <v>0.2</v>
      </c>
      <c r="AM29" s="688"/>
      <c r="AN29" s="688"/>
      <c r="AO29" s="689"/>
      <c r="AP29" s="732"/>
      <c r="AQ29" s="733"/>
      <c r="AR29" s="733"/>
      <c r="AS29" s="733"/>
      <c r="AT29" s="733"/>
      <c r="AU29" s="733"/>
      <c r="AV29" s="733"/>
      <c r="AW29" s="733"/>
      <c r="AX29" s="733"/>
      <c r="AY29" s="733"/>
      <c r="AZ29" s="733"/>
      <c r="BA29" s="733"/>
      <c r="BB29" s="733"/>
      <c r="BC29" s="733"/>
      <c r="BD29" s="733"/>
      <c r="BE29" s="733"/>
      <c r="BF29" s="734"/>
      <c r="BG29" s="682"/>
      <c r="BH29" s="683"/>
      <c r="BI29" s="683"/>
      <c r="BJ29" s="683"/>
      <c r="BK29" s="683"/>
      <c r="BL29" s="683"/>
      <c r="BM29" s="683"/>
      <c r="BN29" s="684"/>
      <c r="BO29" s="685"/>
      <c r="BP29" s="685"/>
      <c r="BQ29" s="685"/>
      <c r="BR29" s="685"/>
      <c r="BS29" s="686"/>
      <c r="BT29" s="686"/>
      <c r="BU29" s="686"/>
      <c r="BV29" s="686"/>
      <c r="BW29" s="686"/>
      <c r="BX29" s="686"/>
      <c r="BY29" s="686"/>
      <c r="BZ29" s="686"/>
      <c r="CA29" s="686"/>
      <c r="CB29" s="690"/>
      <c r="CD29" s="722" t="s">
        <v>303</v>
      </c>
      <c r="CE29" s="723"/>
      <c r="CF29" s="697" t="s">
        <v>304</v>
      </c>
      <c r="CG29" s="698"/>
      <c r="CH29" s="698"/>
      <c r="CI29" s="698"/>
      <c r="CJ29" s="698"/>
      <c r="CK29" s="698"/>
      <c r="CL29" s="698"/>
      <c r="CM29" s="698"/>
      <c r="CN29" s="698"/>
      <c r="CO29" s="698"/>
      <c r="CP29" s="698"/>
      <c r="CQ29" s="699"/>
      <c r="CR29" s="682">
        <v>3732113</v>
      </c>
      <c r="CS29" s="718"/>
      <c r="CT29" s="718"/>
      <c r="CU29" s="718"/>
      <c r="CV29" s="718"/>
      <c r="CW29" s="718"/>
      <c r="CX29" s="718"/>
      <c r="CY29" s="719"/>
      <c r="CZ29" s="687">
        <v>11.4</v>
      </c>
      <c r="DA29" s="716"/>
      <c r="DB29" s="716"/>
      <c r="DC29" s="720"/>
      <c r="DD29" s="691">
        <v>3607089</v>
      </c>
      <c r="DE29" s="718"/>
      <c r="DF29" s="718"/>
      <c r="DG29" s="718"/>
      <c r="DH29" s="718"/>
      <c r="DI29" s="718"/>
      <c r="DJ29" s="718"/>
      <c r="DK29" s="719"/>
      <c r="DL29" s="691">
        <v>3607089</v>
      </c>
      <c r="DM29" s="718"/>
      <c r="DN29" s="718"/>
      <c r="DO29" s="718"/>
      <c r="DP29" s="718"/>
      <c r="DQ29" s="718"/>
      <c r="DR29" s="718"/>
      <c r="DS29" s="718"/>
      <c r="DT29" s="718"/>
      <c r="DU29" s="718"/>
      <c r="DV29" s="719"/>
      <c r="DW29" s="687">
        <v>21.2</v>
      </c>
      <c r="DX29" s="716"/>
      <c r="DY29" s="716"/>
      <c r="DZ29" s="716"/>
      <c r="EA29" s="716"/>
      <c r="EB29" s="716"/>
      <c r="EC29" s="717"/>
    </row>
    <row r="30" spans="2:133" ht="11.25" customHeight="1">
      <c r="B30" s="679" t="s">
        <v>305</v>
      </c>
      <c r="C30" s="680"/>
      <c r="D30" s="680"/>
      <c r="E30" s="680"/>
      <c r="F30" s="680"/>
      <c r="G30" s="680"/>
      <c r="H30" s="680"/>
      <c r="I30" s="680"/>
      <c r="J30" s="680"/>
      <c r="K30" s="680"/>
      <c r="L30" s="680"/>
      <c r="M30" s="680"/>
      <c r="N30" s="680"/>
      <c r="O30" s="680"/>
      <c r="P30" s="680"/>
      <c r="Q30" s="681"/>
      <c r="R30" s="682">
        <v>199031</v>
      </c>
      <c r="S30" s="683"/>
      <c r="T30" s="683"/>
      <c r="U30" s="683"/>
      <c r="V30" s="683"/>
      <c r="W30" s="683"/>
      <c r="X30" s="683"/>
      <c r="Y30" s="684"/>
      <c r="Z30" s="685">
        <v>0.6</v>
      </c>
      <c r="AA30" s="685"/>
      <c r="AB30" s="685"/>
      <c r="AC30" s="685"/>
      <c r="AD30" s="686">
        <v>3</v>
      </c>
      <c r="AE30" s="686"/>
      <c r="AF30" s="686"/>
      <c r="AG30" s="686"/>
      <c r="AH30" s="686"/>
      <c r="AI30" s="686"/>
      <c r="AJ30" s="686"/>
      <c r="AK30" s="686"/>
      <c r="AL30" s="687">
        <v>0</v>
      </c>
      <c r="AM30" s="688"/>
      <c r="AN30" s="688"/>
      <c r="AO30" s="689"/>
      <c r="AP30" s="661" t="s">
        <v>221</v>
      </c>
      <c r="AQ30" s="662"/>
      <c r="AR30" s="662"/>
      <c r="AS30" s="662"/>
      <c r="AT30" s="662"/>
      <c r="AU30" s="662"/>
      <c r="AV30" s="662"/>
      <c r="AW30" s="662"/>
      <c r="AX30" s="662"/>
      <c r="AY30" s="662"/>
      <c r="AZ30" s="662"/>
      <c r="BA30" s="662"/>
      <c r="BB30" s="662"/>
      <c r="BC30" s="662"/>
      <c r="BD30" s="662"/>
      <c r="BE30" s="662"/>
      <c r="BF30" s="663"/>
      <c r="BG30" s="661" t="s">
        <v>306</v>
      </c>
      <c r="BH30" s="735"/>
      <c r="BI30" s="735"/>
      <c r="BJ30" s="735"/>
      <c r="BK30" s="735"/>
      <c r="BL30" s="735"/>
      <c r="BM30" s="735"/>
      <c r="BN30" s="735"/>
      <c r="BO30" s="735"/>
      <c r="BP30" s="735"/>
      <c r="BQ30" s="736"/>
      <c r="BR30" s="661" t="s">
        <v>307</v>
      </c>
      <c r="BS30" s="735"/>
      <c r="BT30" s="735"/>
      <c r="BU30" s="735"/>
      <c r="BV30" s="735"/>
      <c r="BW30" s="735"/>
      <c r="BX30" s="735"/>
      <c r="BY30" s="735"/>
      <c r="BZ30" s="735"/>
      <c r="CA30" s="735"/>
      <c r="CB30" s="736"/>
      <c r="CD30" s="724"/>
      <c r="CE30" s="725"/>
      <c r="CF30" s="697" t="s">
        <v>308</v>
      </c>
      <c r="CG30" s="698"/>
      <c r="CH30" s="698"/>
      <c r="CI30" s="698"/>
      <c r="CJ30" s="698"/>
      <c r="CK30" s="698"/>
      <c r="CL30" s="698"/>
      <c r="CM30" s="698"/>
      <c r="CN30" s="698"/>
      <c r="CO30" s="698"/>
      <c r="CP30" s="698"/>
      <c r="CQ30" s="699"/>
      <c r="CR30" s="682">
        <v>3548026</v>
      </c>
      <c r="CS30" s="683"/>
      <c r="CT30" s="683"/>
      <c r="CU30" s="683"/>
      <c r="CV30" s="683"/>
      <c r="CW30" s="683"/>
      <c r="CX30" s="683"/>
      <c r="CY30" s="684"/>
      <c r="CZ30" s="687">
        <v>10.9</v>
      </c>
      <c r="DA30" s="716"/>
      <c r="DB30" s="716"/>
      <c r="DC30" s="720"/>
      <c r="DD30" s="691">
        <v>3423002</v>
      </c>
      <c r="DE30" s="683"/>
      <c r="DF30" s="683"/>
      <c r="DG30" s="683"/>
      <c r="DH30" s="683"/>
      <c r="DI30" s="683"/>
      <c r="DJ30" s="683"/>
      <c r="DK30" s="684"/>
      <c r="DL30" s="691">
        <v>3423002</v>
      </c>
      <c r="DM30" s="683"/>
      <c r="DN30" s="683"/>
      <c r="DO30" s="683"/>
      <c r="DP30" s="683"/>
      <c r="DQ30" s="683"/>
      <c r="DR30" s="683"/>
      <c r="DS30" s="683"/>
      <c r="DT30" s="683"/>
      <c r="DU30" s="683"/>
      <c r="DV30" s="684"/>
      <c r="DW30" s="687">
        <v>20.100000000000001</v>
      </c>
      <c r="DX30" s="716"/>
      <c r="DY30" s="716"/>
      <c r="DZ30" s="716"/>
      <c r="EA30" s="716"/>
      <c r="EB30" s="716"/>
      <c r="EC30" s="717"/>
    </row>
    <row r="31" spans="2:133" ht="11.25" customHeight="1">
      <c r="B31" s="679" t="s">
        <v>309</v>
      </c>
      <c r="C31" s="680"/>
      <c r="D31" s="680"/>
      <c r="E31" s="680"/>
      <c r="F31" s="680"/>
      <c r="G31" s="680"/>
      <c r="H31" s="680"/>
      <c r="I31" s="680"/>
      <c r="J31" s="680"/>
      <c r="K31" s="680"/>
      <c r="L31" s="680"/>
      <c r="M31" s="680"/>
      <c r="N31" s="680"/>
      <c r="O31" s="680"/>
      <c r="P31" s="680"/>
      <c r="Q31" s="681"/>
      <c r="R31" s="682">
        <v>5919053</v>
      </c>
      <c r="S31" s="683"/>
      <c r="T31" s="683"/>
      <c r="U31" s="683"/>
      <c r="V31" s="683"/>
      <c r="W31" s="683"/>
      <c r="X31" s="683"/>
      <c r="Y31" s="684"/>
      <c r="Z31" s="685">
        <v>17.7</v>
      </c>
      <c r="AA31" s="685"/>
      <c r="AB31" s="685"/>
      <c r="AC31" s="685"/>
      <c r="AD31" s="686" t="s">
        <v>179</v>
      </c>
      <c r="AE31" s="686"/>
      <c r="AF31" s="686"/>
      <c r="AG31" s="686"/>
      <c r="AH31" s="686"/>
      <c r="AI31" s="686"/>
      <c r="AJ31" s="686"/>
      <c r="AK31" s="686"/>
      <c r="AL31" s="687" t="s">
        <v>235</v>
      </c>
      <c r="AM31" s="688"/>
      <c r="AN31" s="688"/>
      <c r="AO31" s="689"/>
      <c r="AP31" s="739" t="s">
        <v>310</v>
      </c>
      <c r="AQ31" s="740"/>
      <c r="AR31" s="740"/>
      <c r="AS31" s="740"/>
      <c r="AT31" s="745" t="s">
        <v>311</v>
      </c>
      <c r="AU31" s="227"/>
      <c r="AV31" s="227"/>
      <c r="AW31" s="227"/>
      <c r="AX31" s="668" t="s">
        <v>187</v>
      </c>
      <c r="AY31" s="669"/>
      <c r="AZ31" s="669"/>
      <c r="BA31" s="669"/>
      <c r="BB31" s="669"/>
      <c r="BC31" s="669"/>
      <c r="BD31" s="669"/>
      <c r="BE31" s="669"/>
      <c r="BF31" s="670"/>
      <c r="BG31" s="750">
        <v>98.8</v>
      </c>
      <c r="BH31" s="737"/>
      <c r="BI31" s="737"/>
      <c r="BJ31" s="737"/>
      <c r="BK31" s="737"/>
      <c r="BL31" s="737"/>
      <c r="BM31" s="677">
        <v>95.5</v>
      </c>
      <c r="BN31" s="737"/>
      <c r="BO31" s="737"/>
      <c r="BP31" s="737"/>
      <c r="BQ31" s="738"/>
      <c r="BR31" s="750">
        <v>98.7</v>
      </c>
      <c r="BS31" s="737"/>
      <c r="BT31" s="737"/>
      <c r="BU31" s="737"/>
      <c r="BV31" s="737"/>
      <c r="BW31" s="737"/>
      <c r="BX31" s="677">
        <v>95.2</v>
      </c>
      <c r="BY31" s="737"/>
      <c r="BZ31" s="737"/>
      <c r="CA31" s="737"/>
      <c r="CB31" s="738"/>
      <c r="CD31" s="724"/>
      <c r="CE31" s="725"/>
      <c r="CF31" s="697" t="s">
        <v>312</v>
      </c>
      <c r="CG31" s="698"/>
      <c r="CH31" s="698"/>
      <c r="CI31" s="698"/>
      <c r="CJ31" s="698"/>
      <c r="CK31" s="698"/>
      <c r="CL31" s="698"/>
      <c r="CM31" s="698"/>
      <c r="CN31" s="698"/>
      <c r="CO31" s="698"/>
      <c r="CP31" s="698"/>
      <c r="CQ31" s="699"/>
      <c r="CR31" s="682">
        <v>184087</v>
      </c>
      <c r="CS31" s="718"/>
      <c r="CT31" s="718"/>
      <c r="CU31" s="718"/>
      <c r="CV31" s="718"/>
      <c r="CW31" s="718"/>
      <c r="CX31" s="718"/>
      <c r="CY31" s="719"/>
      <c r="CZ31" s="687">
        <v>0.6</v>
      </c>
      <c r="DA31" s="716"/>
      <c r="DB31" s="716"/>
      <c r="DC31" s="720"/>
      <c r="DD31" s="691">
        <v>184087</v>
      </c>
      <c r="DE31" s="718"/>
      <c r="DF31" s="718"/>
      <c r="DG31" s="718"/>
      <c r="DH31" s="718"/>
      <c r="DI31" s="718"/>
      <c r="DJ31" s="718"/>
      <c r="DK31" s="719"/>
      <c r="DL31" s="691">
        <v>184087</v>
      </c>
      <c r="DM31" s="718"/>
      <c r="DN31" s="718"/>
      <c r="DO31" s="718"/>
      <c r="DP31" s="718"/>
      <c r="DQ31" s="718"/>
      <c r="DR31" s="718"/>
      <c r="DS31" s="718"/>
      <c r="DT31" s="718"/>
      <c r="DU31" s="718"/>
      <c r="DV31" s="719"/>
      <c r="DW31" s="687">
        <v>1.1000000000000001</v>
      </c>
      <c r="DX31" s="716"/>
      <c r="DY31" s="716"/>
      <c r="DZ31" s="716"/>
      <c r="EA31" s="716"/>
      <c r="EB31" s="716"/>
      <c r="EC31" s="717"/>
    </row>
    <row r="32" spans="2:133" ht="11.25" customHeight="1">
      <c r="B32" s="728" t="s">
        <v>313</v>
      </c>
      <c r="C32" s="729"/>
      <c r="D32" s="729"/>
      <c r="E32" s="729"/>
      <c r="F32" s="729"/>
      <c r="G32" s="729"/>
      <c r="H32" s="729"/>
      <c r="I32" s="729"/>
      <c r="J32" s="729"/>
      <c r="K32" s="729"/>
      <c r="L32" s="729"/>
      <c r="M32" s="729"/>
      <c r="N32" s="729"/>
      <c r="O32" s="729"/>
      <c r="P32" s="729"/>
      <c r="Q32" s="730"/>
      <c r="R32" s="682" t="s">
        <v>235</v>
      </c>
      <c r="S32" s="683"/>
      <c r="T32" s="683"/>
      <c r="U32" s="683"/>
      <c r="V32" s="683"/>
      <c r="W32" s="683"/>
      <c r="X32" s="683"/>
      <c r="Y32" s="684"/>
      <c r="Z32" s="685" t="s">
        <v>235</v>
      </c>
      <c r="AA32" s="685"/>
      <c r="AB32" s="685"/>
      <c r="AC32" s="685"/>
      <c r="AD32" s="686" t="s">
        <v>179</v>
      </c>
      <c r="AE32" s="686"/>
      <c r="AF32" s="686"/>
      <c r="AG32" s="686"/>
      <c r="AH32" s="686"/>
      <c r="AI32" s="686"/>
      <c r="AJ32" s="686"/>
      <c r="AK32" s="686"/>
      <c r="AL32" s="687" t="s">
        <v>179</v>
      </c>
      <c r="AM32" s="688"/>
      <c r="AN32" s="688"/>
      <c r="AO32" s="689"/>
      <c r="AP32" s="741"/>
      <c r="AQ32" s="742"/>
      <c r="AR32" s="742"/>
      <c r="AS32" s="742"/>
      <c r="AT32" s="746"/>
      <c r="AU32" s="226" t="s">
        <v>314</v>
      </c>
      <c r="AV32" s="226"/>
      <c r="AW32" s="226"/>
      <c r="AX32" s="679" t="s">
        <v>315</v>
      </c>
      <c r="AY32" s="680"/>
      <c r="AZ32" s="680"/>
      <c r="BA32" s="680"/>
      <c r="BB32" s="680"/>
      <c r="BC32" s="680"/>
      <c r="BD32" s="680"/>
      <c r="BE32" s="680"/>
      <c r="BF32" s="681"/>
      <c r="BG32" s="751">
        <v>99</v>
      </c>
      <c r="BH32" s="718"/>
      <c r="BI32" s="718"/>
      <c r="BJ32" s="718"/>
      <c r="BK32" s="718"/>
      <c r="BL32" s="718"/>
      <c r="BM32" s="688">
        <v>97</v>
      </c>
      <c r="BN32" s="748"/>
      <c r="BO32" s="748"/>
      <c r="BP32" s="748"/>
      <c r="BQ32" s="749"/>
      <c r="BR32" s="751">
        <v>98.8</v>
      </c>
      <c r="BS32" s="718"/>
      <c r="BT32" s="718"/>
      <c r="BU32" s="718"/>
      <c r="BV32" s="718"/>
      <c r="BW32" s="718"/>
      <c r="BX32" s="688">
        <v>96.1</v>
      </c>
      <c r="BY32" s="748"/>
      <c r="BZ32" s="748"/>
      <c r="CA32" s="748"/>
      <c r="CB32" s="749"/>
      <c r="CD32" s="726"/>
      <c r="CE32" s="727"/>
      <c r="CF32" s="697" t="s">
        <v>316</v>
      </c>
      <c r="CG32" s="698"/>
      <c r="CH32" s="698"/>
      <c r="CI32" s="698"/>
      <c r="CJ32" s="698"/>
      <c r="CK32" s="698"/>
      <c r="CL32" s="698"/>
      <c r="CM32" s="698"/>
      <c r="CN32" s="698"/>
      <c r="CO32" s="698"/>
      <c r="CP32" s="698"/>
      <c r="CQ32" s="699"/>
      <c r="CR32" s="682">
        <v>281</v>
      </c>
      <c r="CS32" s="683"/>
      <c r="CT32" s="683"/>
      <c r="CU32" s="683"/>
      <c r="CV32" s="683"/>
      <c r="CW32" s="683"/>
      <c r="CX32" s="683"/>
      <c r="CY32" s="684"/>
      <c r="CZ32" s="687">
        <v>0</v>
      </c>
      <c r="DA32" s="716"/>
      <c r="DB32" s="716"/>
      <c r="DC32" s="720"/>
      <c r="DD32" s="691">
        <v>281</v>
      </c>
      <c r="DE32" s="683"/>
      <c r="DF32" s="683"/>
      <c r="DG32" s="683"/>
      <c r="DH32" s="683"/>
      <c r="DI32" s="683"/>
      <c r="DJ32" s="683"/>
      <c r="DK32" s="684"/>
      <c r="DL32" s="691">
        <v>281</v>
      </c>
      <c r="DM32" s="683"/>
      <c r="DN32" s="683"/>
      <c r="DO32" s="683"/>
      <c r="DP32" s="683"/>
      <c r="DQ32" s="683"/>
      <c r="DR32" s="683"/>
      <c r="DS32" s="683"/>
      <c r="DT32" s="683"/>
      <c r="DU32" s="683"/>
      <c r="DV32" s="684"/>
      <c r="DW32" s="687">
        <v>0</v>
      </c>
      <c r="DX32" s="716"/>
      <c r="DY32" s="716"/>
      <c r="DZ32" s="716"/>
      <c r="EA32" s="716"/>
      <c r="EB32" s="716"/>
      <c r="EC32" s="717"/>
    </row>
    <row r="33" spans="2:133" ht="11.25" customHeight="1">
      <c r="B33" s="679" t="s">
        <v>317</v>
      </c>
      <c r="C33" s="680"/>
      <c r="D33" s="680"/>
      <c r="E33" s="680"/>
      <c r="F33" s="680"/>
      <c r="G33" s="680"/>
      <c r="H33" s="680"/>
      <c r="I33" s="680"/>
      <c r="J33" s="680"/>
      <c r="K33" s="680"/>
      <c r="L33" s="680"/>
      <c r="M33" s="680"/>
      <c r="N33" s="680"/>
      <c r="O33" s="680"/>
      <c r="P33" s="680"/>
      <c r="Q33" s="681"/>
      <c r="R33" s="682">
        <v>2665877</v>
      </c>
      <c r="S33" s="683"/>
      <c r="T33" s="683"/>
      <c r="U33" s="683"/>
      <c r="V33" s="683"/>
      <c r="W33" s="683"/>
      <c r="X33" s="683"/>
      <c r="Y33" s="684"/>
      <c r="Z33" s="685">
        <v>8</v>
      </c>
      <c r="AA33" s="685"/>
      <c r="AB33" s="685"/>
      <c r="AC33" s="685"/>
      <c r="AD33" s="686" t="s">
        <v>179</v>
      </c>
      <c r="AE33" s="686"/>
      <c r="AF33" s="686"/>
      <c r="AG33" s="686"/>
      <c r="AH33" s="686"/>
      <c r="AI33" s="686"/>
      <c r="AJ33" s="686"/>
      <c r="AK33" s="686"/>
      <c r="AL33" s="687" t="s">
        <v>179</v>
      </c>
      <c r="AM33" s="688"/>
      <c r="AN33" s="688"/>
      <c r="AO33" s="689"/>
      <c r="AP33" s="743"/>
      <c r="AQ33" s="744"/>
      <c r="AR33" s="744"/>
      <c r="AS33" s="744"/>
      <c r="AT33" s="747"/>
      <c r="AU33" s="228"/>
      <c r="AV33" s="228"/>
      <c r="AW33" s="228"/>
      <c r="AX33" s="732" t="s">
        <v>318</v>
      </c>
      <c r="AY33" s="733"/>
      <c r="AZ33" s="733"/>
      <c r="BA33" s="733"/>
      <c r="BB33" s="733"/>
      <c r="BC33" s="733"/>
      <c r="BD33" s="733"/>
      <c r="BE33" s="733"/>
      <c r="BF33" s="734"/>
      <c r="BG33" s="752">
        <v>98.5</v>
      </c>
      <c r="BH33" s="753"/>
      <c r="BI33" s="753"/>
      <c r="BJ33" s="753"/>
      <c r="BK33" s="753"/>
      <c r="BL33" s="753"/>
      <c r="BM33" s="754">
        <v>93.9</v>
      </c>
      <c r="BN33" s="753"/>
      <c r="BO33" s="753"/>
      <c r="BP33" s="753"/>
      <c r="BQ33" s="755"/>
      <c r="BR33" s="752">
        <v>98.5</v>
      </c>
      <c r="BS33" s="753"/>
      <c r="BT33" s="753"/>
      <c r="BU33" s="753"/>
      <c r="BV33" s="753"/>
      <c r="BW33" s="753"/>
      <c r="BX33" s="754">
        <v>94</v>
      </c>
      <c r="BY33" s="753"/>
      <c r="BZ33" s="753"/>
      <c r="CA33" s="753"/>
      <c r="CB33" s="755"/>
      <c r="CD33" s="697" t="s">
        <v>319</v>
      </c>
      <c r="CE33" s="698"/>
      <c r="CF33" s="698"/>
      <c r="CG33" s="698"/>
      <c r="CH33" s="698"/>
      <c r="CI33" s="698"/>
      <c r="CJ33" s="698"/>
      <c r="CK33" s="698"/>
      <c r="CL33" s="698"/>
      <c r="CM33" s="698"/>
      <c r="CN33" s="698"/>
      <c r="CO33" s="698"/>
      <c r="CP33" s="698"/>
      <c r="CQ33" s="699"/>
      <c r="CR33" s="682">
        <v>9183621</v>
      </c>
      <c r="CS33" s="718"/>
      <c r="CT33" s="718"/>
      <c r="CU33" s="718"/>
      <c r="CV33" s="718"/>
      <c r="CW33" s="718"/>
      <c r="CX33" s="718"/>
      <c r="CY33" s="719"/>
      <c r="CZ33" s="687">
        <v>28.1</v>
      </c>
      <c r="DA33" s="716"/>
      <c r="DB33" s="716"/>
      <c r="DC33" s="720"/>
      <c r="DD33" s="691">
        <v>7093957</v>
      </c>
      <c r="DE33" s="718"/>
      <c r="DF33" s="718"/>
      <c r="DG33" s="718"/>
      <c r="DH33" s="718"/>
      <c r="DI33" s="718"/>
      <c r="DJ33" s="718"/>
      <c r="DK33" s="719"/>
      <c r="DL33" s="691">
        <v>6229495</v>
      </c>
      <c r="DM33" s="718"/>
      <c r="DN33" s="718"/>
      <c r="DO33" s="718"/>
      <c r="DP33" s="718"/>
      <c r="DQ33" s="718"/>
      <c r="DR33" s="718"/>
      <c r="DS33" s="718"/>
      <c r="DT33" s="718"/>
      <c r="DU33" s="718"/>
      <c r="DV33" s="719"/>
      <c r="DW33" s="687">
        <v>36.6</v>
      </c>
      <c r="DX33" s="716"/>
      <c r="DY33" s="716"/>
      <c r="DZ33" s="716"/>
      <c r="EA33" s="716"/>
      <c r="EB33" s="716"/>
      <c r="EC33" s="717"/>
    </row>
    <row r="34" spans="2:133" ht="11.25" customHeight="1">
      <c r="B34" s="679" t="s">
        <v>320</v>
      </c>
      <c r="C34" s="680"/>
      <c r="D34" s="680"/>
      <c r="E34" s="680"/>
      <c r="F34" s="680"/>
      <c r="G34" s="680"/>
      <c r="H34" s="680"/>
      <c r="I34" s="680"/>
      <c r="J34" s="680"/>
      <c r="K34" s="680"/>
      <c r="L34" s="680"/>
      <c r="M34" s="680"/>
      <c r="N34" s="680"/>
      <c r="O34" s="680"/>
      <c r="P34" s="680"/>
      <c r="Q34" s="681"/>
      <c r="R34" s="682">
        <v>81638</v>
      </c>
      <c r="S34" s="683"/>
      <c r="T34" s="683"/>
      <c r="U34" s="683"/>
      <c r="V34" s="683"/>
      <c r="W34" s="683"/>
      <c r="X34" s="683"/>
      <c r="Y34" s="684"/>
      <c r="Z34" s="685">
        <v>0.2</v>
      </c>
      <c r="AA34" s="685"/>
      <c r="AB34" s="685"/>
      <c r="AC34" s="685"/>
      <c r="AD34" s="686">
        <v>21738</v>
      </c>
      <c r="AE34" s="686"/>
      <c r="AF34" s="686"/>
      <c r="AG34" s="686"/>
      <c r="AH34" s="686"/>
      <c r="AI34" s="686"/>
      <c r="AJ34" s="686"/>
      <c r="AK34" s="686"/>
      <c r="AL34" s="687">
        <v>0.1</v>
      </c>
      <c r="AM34" s="688"/>
      <c r="AN34" s="688"/>
      <c r="AO34" s="689"/>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97" t="s">
        <v>321</v>
      </c>
      <c r="CE34" s="698"/>
      <c r="CF34" s="698"/>
      <c r="CG34" s="698"/>
      <c r="CH34" s="698"/>
      <c r="CI34" s="698"/>
      <c r="CJ34" s="698"/>
      <c r="CK34" s="698"/>
      <c r="CL34" s="698"/>
      <c r="CM34" s="698"/>
      <c r="CN34" s="698"/>
      <c r="CO34" s="698"/>
      <c r="CP34" s="698"/>
      <c r="CQ34" s="699"/>
      <c r="CR34" s="682">
        <v>3988037</v>
      </c>
      <c r="CS34" s="683"/>
      <c r="CT34" s="683"/>
      <c r="CU34" s="683"/>
      <c r="CV34" s="683"/>
      <c r="CW34" s="683"/>
      <c r="CX34" s="683"/>
      <c r="CY34" s="684"/>
      <c r="CZ34" s="687">
        <v>12.2</v>
      </c>
      <c r="DA34" s="716"/>
      <c r="DB34" s="716"/>
      <c r="DC34" s="720"/>
      <c r="DD34" s="691">
        <v>3362635</v>
      </c>
      <c r="DE34" s="683"/>
      <c r="DF34" s="683"/>
      <c r="DG34" s="683"/>
      <c r="DH34" s="683"/>
      <c r="DI34" s="683"/>
      <c r="DJ34" s="683"/>
      <c r="DK34" s="684"/>
      <c r="DL34" s="691">
        <v>3159202</v>
      </c>
      <c r="DM34" s="683"/>
      <c r="DN34" s="683"/>
      <c r="DO34" s="683"/>
      <c r="DP34" s="683"/>
      <c r="DQ34" s="683"/>
      <c r="DR34" s="683"/>
      <c r="DS34" s="683"/>
      <c r="DT34" s="683"/>
      <c r="DU34" s="683"/>
      <c r="DV34" s="684"/>
      <c r="DW34" s="687">
        <v>18.5</v>
      </c>
      <c r="DX34" s="716"/>
      <c r="DY34" s="716"/>
      <c r="DZ34" s="716"/>
      <c r="EA34" s="716"/>
      <c r="EB34" s="716"/>
      <c r="EC34" s="717"/>
    </row>
    <row r="35" spans="2:133" ht="11.25" customHeight="1">
      <c r="B35" s="679" t="s">
        <v>322</v>
      </c>
      <c r="C35" s="680"/>
      <c r="D35" s="680"/>
      <c r="E35" s="680"/>
      <c r="F35" s="680"/>
      <c r="G35" s="680"/>
      <c r="H35" s="680"/>
      <c r="I35" s="680"/>
      <c r="J35" s="680"/>
      <c r="K35" s="680"/>
      <c r="L35" s="680"/>
      <c r="M35" s="680"/>
      <c r="N35" s="680"/>
      <c r="O35" s="680"/>
      <c r="P35" s="680"/>
      <c r="Q35" s="681"/>
      <c r="R35" s="682">
        <v>138946</v>
      </c>
      <c r="S35" s="683"/>
      <c r="T35" s="683"/>
      <c r="U35" s="683"/>
      <c r="V35" s="683"/>
      <c r="W35" s="683"/>
      <c r="X35" s="683"/>
      <c r="Y35" s="684"/>
      <c r="Z35" s="685">
        <v>0.4</v>
      </c>
      <c r="AA35" s="685"/>
      <c r="AB35" s="685"/>
      <c r="AC35" s="685"/>
      <c r="AD35" s="686" t="s">
        <v>179</v>
      </c>
      <c r="AE35" s="686"/>
      <c r="AF35" s="686"/>
      <c r="AG35" s="686"/>
      <c r="AH35" s="686"/>
      <c r="AI35" s="686"/>
      <c r="AJ35" s="686"/>
      <c r="AK35" s="686"/>
      <c r="AL35" s="687" t="s">
        <v>179</v>
      </c>
      <c r="AM35" s="688"/>
      <c r="AN35" s="688"/>
      <c r="AO35" s="689"/>
      <c r="AP35" s="231"/>
      <c r="AQ35" s="661" t="s">
        <v>323</v>
      </c>
      <c r="AR35" s="662"/>
      <c r="AS35" s="662"/>
      <c r="AT35" s="662"/>
      <c r="AU35" s="662"/>
      <c r="AV35" s="662"/>
      <c r="AW35" s="662"/>
      <c r="AX35" s="662"/>
      <c r="AY35" s="662"/>
      <c r="AZ35" s="662"/>
      <c r="BA35" s="662"/>
      <c r="BB35" s="662"/>
      <c r="BC35" s="662"/>
      <c r="BD35" s="662"/>
      <c r="BE35" s="662"/>
      <c r="BF35" s="663"/>
      <c r="BG35" s="661" t="s">
        <v>324</v>
      </c>
      <c r="BH35" s="662"/>
      <c r="BI35" s="662"/>
      <c r="BJ35" s="662"/>
      <c r="BK35" s="662"/>
      <c r="BL35" s="662"/>
      <c r="BM35" s="662"/>
      <c r="BN35" s="662"/>
      <c r="BO35" s="662"/>
      <c r="BP35" s="662"/>
      <c r="BQ35" s="662"/>
      <c r="BR35" s="662"/>
      <c r="BS35" s="662"/>
      <c r="BT35" s="662"/>
      <c r="BU35" s="662"/>
      <c r="BV35" s="662"/>
      <c r="BW35" s="662"/>
      <c r="BX35" s="662"/>
      <c r="BY35" s="662"/>
      <c r="BZ35" s="662"/>
      <c r="CA35" s="662"/>
      <c r="CB35" s="663"/>
      <c r="CD35" s="697" t="s">
        <v>325</v>
      </c>
      <c r="CE35" s="698"/>
      <c r="CF35" s="698"/>
      <c r="CG35" s="698"/>
      <c r="CH35" s="698"/>
      <c r="CI35" s="698"/>
      <c r="CJ35" s="698"/>
      <c r="CK35" s="698"/>
      <c r="CL35" s="698"/>
      <c r="CM35" s="698"/>
      <c r="CN35" s="698"/>
      <c r="CO35" s="698"/>
      <c r="CP35" s="698"/>
      <c r="CQ35" s="699"/>
      <c r="CR35" s="682">
        <v>145623</v>
      </c>
      <c r="CS35" s="718"/>
      <c r="CT35" s="718"/>
      <c r="CU35" s="718"/>
      <c r="CV35" s="718"/>
      <c r="CW35" s="718"/>
      <c r="CX35" s="718"/>
      <c r="CY35" s="719"/>
      <c r="CZ35" s="687">
        <v>0.4</v>
      </c>
      <c r="DA35" s="716"/>
      <c r="DB35" s="716"/>
      <c r="DC35" s="720"/>
      <c r="DD35" s="691">
        <v>112352</v>
      </c>
      <c r="DE35" s="718"/>
      <c r="DF35" s="718"/>
      <c r="DG35" s="718"/>
      <c r="DH35" s="718"/>
      <c r="DI35" s="718"/>
      <c r="DJ35" s="718"/>
      <c r="DK35" s="719"/>
      <c r="DL35" s="691">
        <v>112352</v>
      </c>
      <c r="DM35" s="718"/>
      <c r="DN35" s="718"/>
      <c r="DO35" s="718"/>
      <c r="DP35" s="718"/>
      <c r="DQ35" s="718"/>
      <c r="DR35" s="718"/>
      <c r="DS35" s="718"/>
      <c r="DT35" s="718"/>
      <c r="DU35" s="718"/>
      <c r="DV35" s="719"/>
      <c r="DW35" s="687">
        <v>0.7</v>
      </c>
      <c r="DX35" s="716"/>
      <c r="DY35" s="716"/>
      <c r="DZ35" s="716"/>
      <c r="EA35" s="716"/>
      <c r="EB35" s="716"/>
      <c r="EC35" s="717"/>
    </row>
    <row r="36" spans="2:133" ht="11.25" customHeight="1">
      <c r="B36" s="679" t="s">
        <v>326</v>
      </c>
      <c r="C36" s="680"/>
      <c r="D36" s="680"/>
      <c r="E36" s="680"/>
      <c r="F36" s="680"/>
      <c r="G36" s="680"/>
      <c r="H36" s="680"/>
      <c r="I36" s="680"/>
      <c r="J36" s="680"/>
      <c r="K36" s="680"/>
      <c r="L36" s="680"/>
      <c r="M36" s="680"/>
      <c r="N36" s="680"/>
      <c r="O36" s="680"/>
      <c r="P36" s="680"/>
      <c r="Q36" s="681"/>
      <c r="R36" s="682">
        <v>1931031</v>
      </c>
      <c r="S36" s="683"/>
      <c r="T36" s="683"/>
      <c r="U36" s="683"/>
      <c r="V36" s="683"/>
      <c r="W36" s="683"/>
      <c r="X36" s="683"/>
      <c r="Y36" s="684"/>
      <c r="Z36" s="685">
        <v>5.8</v>
      </c>
      <c r="AA36" s="685"/>
      <c r="AB36" s="685"/>
      <c r="AC36" s="685"/>
      <c r="AD36" s="686" t="s">
        <v>235</v>
      </c>
      <c r="AE36" s="686"/>
      <c r="AF36" s="686"/>
      <c r="AG36" s="686"/>
      <c r="AH36" s="686"/>
      <c r="AI36" s="686"/>
      <c r="AJ36" s="686"/>
      <c r="AK36" s="686"/>
      <c r="AL36" s="687" t="s">
        <v>179</v>
      </c>
      <c r="AM36" s="688"/>
      <c r="AN36" s="688"/>
      <c r="AO36" s="689"/>
      <c r="AP36" s="231"/>
      <c r="AQ36" s="756" t="s">
        <v>327</v>
      </c>
      <c r="AR36" s="757"/>
      <c r="AS36" s="757"/>
      <c r="AT36" s="757"/>
      <c r="AU36" s="757"/>
      <c r="AV36" s="757"/>
      <c r="AW36" s="757"/>
      <c r="AX36" s="757"/>
      <c r="AY36" s="758"/>
      <c r="AZ36" s="671">
        <v>3466932</v>
      </c>
      <c r="BA36" s="672"/>
      <c r="BB36" s="672"/>
      <c r="BC36" s="672"/>
      <c r="BD36" s="672"/>
      <c r="BE36" s="672"/>
      <c r="BF36" s="759"/>
      <c r="BG36" s="693" t="s">
        <v>328</v>
      </c>
      <c r="BH36" s="694"/>
      <c r="BI36" s="694"/>
      <c r="BJ36" s="694"/>
      <c r="BK36" s="694"/>
      <c r="BL36" s="694"/>
      <c r="BM36" s="694"/>
      <c r="BN36" s="694"/>
      <c r="BO36" s="694"/>
      <c r="BP36" s="694"/>
      <c r="BQ36" s="694"/>
      <c r="BR36" s="694"/>
      <c r="BS36" s="694"/>
      <c r="BT36" s="694"/>
      <c r="BU36" s="695"/>
      <c r="BV36" s="671">
        <v>321000</v>
      </c>
      <c r="BW36" s="672"/>
      <c r="BX36" s="672"/>
      <c r="BY36" s="672"/>
      <c r="BZ36" s="672"/>
      <c r="CA36" s="672"/>
      <c r="CB36" s="759"/>
      <c r="CD36" s="697" t="s">
        <v>329</v>
      </c>
      <c r="CE36" s="698"/>
      <c r="CF36" s="698"/>
      <c r="CG36" s="698"/>
      <c r="CH36" s="698"/>
      <c r="CI36" s="698"/>
      <c r="CJ36" s="698"/>
      <c r="CK36" s="698"/>
      <c r="CL36" s="698"/>
      <c r="CM36" s="698"/>
      <c r="CN36" s="698"/>
      <c r="CO36" s="698"/>
      <c r="CP36" s="698"/>
      <c r="CQ36" s="699"/>
      <c r="CR36" s="682">
        <v>1488333</v>
      </c>
      <c r="CS36" s="683"/>
      <c r="CT36" s="683"/>
      <c r="CU36" s="683"/>
      <c r="CV36" s="683"/>
      <c r="CW36" s="683"/>
      <c r="CX36" s="683"/>
      <c r="CY36" s="684"/>
      <c r="CZ36" s="687">
        <v>4.5999999999999996</v>
      </c>
      <c r="DA36" s="716"/>
      <c r="DB36" s="716"/>
      <c r="DC36" s="720"/>
      <c r="DD36" s="691">
        <v>875522</v>
      </c>
      <c r="DE36" s="683"/>
      <c r="DF36" s="683"/>
      <c r="DG36" s="683"/>
      <c r="DH36" s="683"/>
      <c r="DI36" s="683"/>
      <c r="DJ36" s="683"/>
      <c r="DK36" s="684"/>
      <c r="DL36" s="691">
        <v>524874</v>
      </c>
      <c r="DM36" s="683"/>
      <c r="DN36" s="683"/>
      <c r="DO36" s="683"/>
      <c r="DP36" s="683"/>
      <c r="DQ36" s="683"/>
      <c r="DR36" s="683"/>
      <c r="DS36" s="683"/>
      <c r="DT36" s="683"/>
      <c r="DU36" s="683"/>
      <c r="DV36" s="684"/>
      <c r="DW36" s="687">
        <v>3.1</v>
      </c>
      <c r="DX36" s="716"/>
      <c r="DY36" s="716"/>
      <c r="DZ36" s="716"/>
      <c r="EA36" s="716"/>
      <c r="EB36" s="716"/>
      <c r="EC36" s="717"/>
    </row>
    <row r="37" spans="2:133" ht="11.25" customHeight="1">
      <c r="B37" s="679" t="s">
        <v>330</v>
      </c>
      <c r="C37" s="680"/>
      <c r="D37" s="680"/>
      <c r="E37" s="680"/>
      <c r="F37" s="680"/>
      <c r="G37" s="680"/>
      <c r="H37" s="680"/>
      <c r="I37" s="680"/>
      <c r="J37" s="680"/>
      <c r="K37" s="680"/>
      <c r="L37" s="680"/>
      <c r="M37" s="680"/>
      <c r="N37" s="680"/>
      <c r="O37" s="680"/>
      <c r="P37" s="680"/>
      <c r="Q37" s="681"/>
      <c r="R37" s="682">
        <v>737570</v>
      </c>
      <c r="S37" s="683"/>
      <c r="T37" s="683"/>
      <c r="U37" s="683"/>
      <c r="V37" s="683"/>
      <c r="W37" s="683"/>
      <c r="X37" s="683"/>
      <c r="Y37" s="684"/>
      <c r="Z37" s="685">
        <v>2.2000000000000002</v>
      </c>
      <c r="AA37" s="685"/>
      <c r="AB37" s="685"/>
      <c r="AC37" s="685"/>
      <c r="AD37" s="686" t="s">
        <v>235</v>
      </c>
      <c r="AE37" s="686"/>
      <c r="AF37" s="686"/>
      <c r="AG37" s="686"/>
      <c r="AH37" s="686"/>
      <c r="AI37" s="686"/>
      <c r="AJ37" s="686"/>
      <c r="AK37" s="686"/>
      <c r="AL37" s="687" t="s">
        <v>179</v>
      </c>
      <c r="AM37" s="688"/>
      <c r="AN37" s="688"/>
      <c r="AO37" s="689"/>
      <c r="AQ37" s="760" t="s">
        <v>331</v>
      </c>
      <c r="AR37" s="761"/>
      <c r="AS37" s="761"/>
      <c r="AT37" s="761"/>
      <c r="AU37" s="761"/>
      <c r="AV37" s="761"/>
      <c r="AW37" s="761"/>
      <c r="AX37" s="761"/>
      <c r="AY37" s="762"/>
      <c r="AZ37" s="682">
        <v>104614</v>
      </c>
      <c r="BA37" s="683"/>
      <c r="BB37" s="683"/>
      <c r="BC37" s="683"/>
      <c r="BD37" s="718"/>
      <c r="BE37" s="718"/>
      <c r="BF37" s="749"/>
      <c r="BG37" s="697" t="s">
        <v>332</v>
      </c>
      <c r="BH37" s="698"/>
      <c r="BI37" s="698"/>
      <c r="BJ37" s="698"/>
      <c r="BK37" s="698"/>
      <c r="BL37" s="698"/>
      <c r="BM37" s="698"/>
      <c r="BN37" s="698"/>
      <c r="BO37" s="698"/>
      <c r="BP37" s="698"/>
      <c r="BQ37" s="698"/>
      <c r="BR37" s="698"/>
      <c r="BS37" s="698"/>
      <c r="BT37" s="698"/>
      <c r="BU37" s="699"/>
      <c r="BV37" s="682">
        <v>99867</v>
      </c>
      <c r="BW37" s="683"/>
      <c r="BX37" s="683"/>
      <c r="BY37" s="683"/>
      <c r="BZ37" s="683"/>
      <c r="CA37" s="683"/>
      <c r="CB37" s="692"/>
      <c r="CD37" s="697" t="s">
        <v>333</v>
      </c>
      <c r="CE37" s="698"/>
      <c r="CF37" s="698"/>
      <c r="CG37" s="698"/>
      <c r="CH37" s="698"/>
      <c r="CI37" s="698"/>
      <c r="CJ37" s="698"/>
      <c r="CK37" s="698"/>
      <c r="CL37" s="698"/>
      <c r="CM37" s="698"/>
      <c r="CN37" s="698"/>
      <c r="CO37" s="698"/>
      <c r="CP37" s="698"/>
      <c r="CQ37" s="699"/>
      <c r="CR37" s="682">
        <v>18398</v>
      </c>
      <c r="CS37" s="718"/>
      <c r="CT37" s="718"/>
      <c r="CU37" s="718"/>
      <c r="CV37" s="718"/>
      <c r="CW37" s="718"/>
      <c r="CX37" s="718"/>
      <c r="CY37" s="719"/>
      <c r="CZ37" s="687">
        <v>0.1</v>
      </c>
      <c r="DA37" s="716"/>
      <c r="DB37" s="716"/>
      <c r="DC37" s="720"/>
      <c r="DD37" s="691">
        <v>18398</v>
      </c>
      <c r="DE37" s="718"/>
      <c r="DF37" s="718"/>
      <c r="DG37" s="718"/>
      <c r="DH37" s="718"/>
      <c r="DI37" s="718"/>
      <c r="DJ37" s="718"/>
      <c r="DK37" s="719"/>
      <c r="DL37" s="691">
        <v>5918</v>
      </c>
      <c r="DM37" s="718"/>
      <c r="DN37" s="718"/>
      <c r="DO37" s="718"/>
      <c r="DP37" s="718"/>
      <c r="DQ37" s="718"/>
      <c r="DR37" s="718"/>
      <c r="DS37" s="718"/>
      <c r="DT37" s="718"/>
      <c r="DU37" s="718"/>
      <c r="DV37" s="719"/>
      <c r="DW37" s="687">
        <v>0</v>
      </c>
      <c r="DX37" s="716"/>
      <c r="DY37" s="716"/>
      <c r="DZ37" s="716"/>
      <c r="EA37" s="716"/>
      <c r="EB37" s="716"/>
      <c r="EC37" s="717"/>
    </row>
    <row r="38" spans="2:133" ht="11.25" customHeight="1">
      <c r="B38" s="679" t="s">
        <v>334</v>
      </c>
      <c r="C38" s="680"/>
      <c r="D38" s="680"/>
      <c r="E38" s="680"/>
      <c r="F38" s="680"/>
      <c r="G38" s="680"/>
      <c r="H38" s="680"/>
      <c r="I38" s="680"/>
      <c r="J38" s="680"/>
      <c r="K38" s="680"/>
      <c r="L38" s="680"/>
      <c r="M38" s="680"/>
      <c r="N38" s="680"/>
      <c r="O38" s="680"/>
      <c r="P38" s="680"/>
      <c r="Q38" s="681"/>
      <c r="R38" s="682">
        <v>467326</v>
      </c>
      <c r="S38" s="683"/>
      <c r="T38" s="683"/>
      <c r="U38" s="683"/>
      <c r="V38" s="683"/>
      <c r="W38" s="683"/>
      <c r="X38" s="683"/>
      <c r="Y38" s="684"/>
      <c r="Z38" s="685">
        <v>1.4</v>
      </c>
      <c r="AA38" s="685"/>
      <c r="AB38" s="685"/>
      <c r="AC38" s="685"/>
      <c r="AD38" s="686">
        <v>318</v>
      </c>
      <c r="AE38" s="686"/>
      <c r="AF38" s="686"/>
      <c r="AG38" s="686"/>
      <c r="AH38" s="686"/>
      <c r="AI38" s="686"/>
      <c r="AJ38" s="686"/>
      <c r="AK38" s="686"/>
      <c r="AL38" s="687">
        <v>0</v>
      </c>
      <c r="AM38" s="688"/>
      <c r="AN38" s="688"/>
      <c r="AO38" s="689"/>
      <c r="AQ38" s="760" t="s">
        <v>335</v>
      </c>
      <c r="AR38" s="761"/>
      <c r="AS38" s="761"/>
      <c r="AT38" s="761"/>
      <c r="AU38" s="761"/>
      <c r="AV38" s="761"/>
      <c r="AW38" s="761"/>
      <c r="AX38" s="761"/>
      <c r="AY38" s="762"/>
      <c r="AZ38" s="682">
        <v>47452</v>
      </c>
      <c r="BA38" s="683"/>
      <c r="BB38" s="683"/>
      <c r="BC38" s="683"/>
      <c r="BD38" s="718"/>
      <c r="BE38" s="718"/>
      <c r="BF38" s="749"/>
      <c r="BG38" s="697" t="s">
        <v>336</v>
      </c>
      <c r="BH38" s="698"/>
      <c r="BI38" s="698"/>
      <c r="BJ38" s="698"/>
      <c r="BK38" s="698"/>
      <c r="BL38" s="698"/>
      <c r="BM38" s="698"/>
      <c r="BN38" s="698"/>
      <c r="BO38" s="698"/>
      <c r="BP38" s="698"/>
      <c r="BQ38" s="698"/>
      <c r="BR38" s="698"/>
      <c r="BS38" s="698"/>
      <c r="BT38" s="698"/>
      <c r="BU38" s="699"/>
      <c r="BV38" s="682">
        <v>10507</v>
      </c>
      <c r="BW38" s="683"/>
      <c r="BX38" s="683"/>
      <c r="BY38" s="683"/>
      <c r="BZ38" s="683"/>
      <c r="CA38" s="683"/>
      <c r="CB38" s="692"/>
      <c r="CD38" s="697" t="s">
        <v>337</v>
      </c>
      <c r="CE38" s="698"/>
      <c r="CF38" s="698"/>
      <c r="CG38" s="698"/>
      <c r="CH38" s="698"/>
      <c r="CI38" s="698"/>
      <c r="CJ38" s="698"/>
      <c r="CK38" s="698"/>
      <c r="CL38" s="698"/>
      <c r="CM38" s="698"/>
      <c r="CN38" s="698"/>
      <c r="CO38" s="698"/>
      <c r="CP38" s="698"/>
      <c r="CQ38" s="699"/>
      <c r="CR38" s="682">
        <v>3362318</v>
      </c>
      <c r="CS38" s="683"/>
      <c r="CT38" s="683"/>
      <c r="CU38" s="683"/>
      <c r="CV38" s="683"/>
      <c r="CW38" s="683"/>
      <c r="CX38" s="683"/>
      <c r="CY38" s="684"/>
      <c r="CZ38" s="687">
        <v>10.3</v>
      </c>
      <c r="DA38" s="716"/>
      <c r="DB38" s="716"/>
      <c r="DC38" s="720"/>
      <c r="DD38" s="691">
        <v>2724256</v>
      </c>
      <c r="DE38" s="683"/>
      <c r="DF38" s="683"/>
      <c r="DG38" s="683"/>
      <c r="DH38" s="683"/>
      <c r="DI38" s="683"/>
      <c r="DJ38" s="683"/>
      <c r="DK38" s="684"/>
      <c r="DL38" s="691">
        <v>2433067</v>
      </c>
      <c r="DM38" s="683"/>
      <c r="DN38" s="683"/>
      <c r="DO38" s="683"/>
      <c r="DP38" s="683"/>
      <c r="DQ38" s="683"/>
      <c r="DR38" s="683"/>
      <c r="DS38" s="683"/>
      <c r="DT38" s="683"/>
      <c r="DU38" s="683"/>
      <c r="DV38" s="684"/>
      <c r="DW38" s="687">
        <v>14.3</v>
      </c>
      <c r="DX38" s="716"/>
      <c r="DY38" s="716"/>
      <c r="DZ38" s="716"/>
      <c r="EA38" s="716"/>
      <c r="EB38" s="716"/>
      <c r="EC38" s="717"/>
    </row>
    <row r="39" spans="2:133" ht="11.25" customHeight="1">
      <c r="B39" s="679" t="s">
        <v>338</v>
      </c>
      <c r="C39" s="680"/>
      <c r="D39" s="680"/>
      <c r="E39" s="680"/>
      <c r="F39" s="680"/>
      <c r="G39" s="680"/>
      <c r="H39" s="680"/>
      <c r="I39" s="680"/>
      <c r="J39" s="680"/>
      <c r="K39" s="680"/>
      <c r="L39" s="680"/>
      <c r="M39" s="680"/>
      <c r="N39" s="680"/>
      <c r="O39" s="680"/>
      <c r="P39" s="680"/>
      <c r="Q39" s="681"/>
      <c r="R39" s="682">
        <v>3897600</v>
      </c>
      <c r="S39" s="683"/>
      <c r="T39" s="683"/>
      <c r="U39" s="683"/>
      <c r="V39" s="683"/>
      <c r="W39" s="683"/>
      <c r="X39" s="683"/>
      <c r="Y39" s="684"/>
      <c r="Z39" s="685">
        <v>11.6</v>
      </c>
      <c r="AA39" s="685"/>
      <c r="AB39" s="685"/>
      <c r="AC39" s="685"/>
      <c r="AD39" s="686" t="s">
        <v>179</v>
      </c>
      <c r="AE39" s="686"/>
      <c r="AF39" s="686"/>
      <c r="AG39" s="686"/>
      <c r="AH39" s="686"/>
      <c r="AI39" s="686"/>
      <c r="AJ39" s="686"/>
      <c r="AK39" s="686"/>
      <c r="AL39" s="687" t="s">
        <v>235</v>
      </c>
      <c r="AM39" s="688"/>
      <c r="AN39" s="688"/>
      <c r="AO39" s="689"/>
      <c r="AQ39" s="760" t="s">
        <v>339</v>
      </c>
      <c r="AR39" s="761"/>
      <c r="AS39" s="761"/>
      <c r="AT39" s="761"/>
      <c r="AU39" s="761"/>
      <c r="AV39" s="761"/>
      <c r="AW39" s="761"/>
      <c r="AX39" s="761"/>
      <c r="AY39" s="762"/>
      <c r="AZ39" s="682" t="s">
        <v>235</v>
      </c>
      <c r="BA39" s="683"/>
      <c r="BB39" s="683"/>
      <c r="BC39" s="683"/>
      <c r="BD39" s="718"/>
      <c r="BE39" s="718"/>
      <c r="BF39" s="749"/>
      <c r="BG39" s="697" t="s">
        <v>340</v>
      </c>
      <c r="BH39" s="698"/>
      <c r="BI39" s="698"/>
      <c r="BJ39" s="698"/>
      <c r="BK39" s="698"/>
      <c r="BL39" s="698"/>
      <c r="BM39" s="698"/>
      <c r="BN39" s="698"/>
      <c r="BO39" s="698"/>
      <c r="BP39" s="698"/>
      <c r="BQ39" s="698"/>
      <c r="BR39" s="698"/>
      <c r="BS39" s="698"/>
      <c r="BT39" s="698"/>
      <c r="BU39" s="699"/>
      <c r="BV39" s="682">
        <v>16230</v>
      </c>
      <c r="BW39" s="683"/>
      <c r="BX39" s="683"/>
      <c r="BY39" s="683"/>
      <c r="BZ39" s="683"/>
      <c r="CA39" s="683"/>
      <c r="CB39" s="692"/>
      <c r="CD39" s="697" t="s">
        <v>341</v>
      </c>
      <c r="CE39" s="698"/>
      <c r="CF39" s="698"/>
      <c r="CG39" s="698"/>
      <c r="CH39" s="698"/>
      <c r="CI39" s="698"/>
      <c r="CJ39" s="698"/>
      <c r="CK39" s="698"/>
      <c r="CL39" s="698"/>
      <c r="CM39" s="698"/>
      <c r="CN39" s="698"/>
      <c r="CO39" s="698"/>
      <c r="CP39" s="698"/>
      <c r="CQ39" s="699"/>
      <c r="CR39" s="682">
        <v>199310</v>
      </c>
      <c r="CS39" s="718"/>
      <c r="CT39" s="718"/>
      <c r="CU39" s="718"/>
      <c r="CV39" s="718"/>
      <c r="CW39" s="718"/>
      <c r="CX39" s="718"/>
      <c r="CY39" s="719"/>
      <c r="CZ39" s="687">
        <v>0.6</v>
      </c>
      <c r="DA39" s="716"/>
      <c r="DB39" s="716"/>
      <c r="DC39" s="720"/>
      <c r="DD39" s="691">
        <v>19192</v>
      </c>
      <c r="DE39" s="718"/>
      <c r="DF39" s="718"/>
      <c r="DG39" s="718"/>
      <c r="DH39" s="718"/>
      <c r="DI39" s="718"/>
      <c r="DJ39" s="718"/>
      <c r="DK39" s="719"/>
      <c r="DL39" s="691" t="s">
        <v>235</v>
      </c>
      <c r="DM39" s="718"/>
      <c r="DN39" s="718"/>
      <c r="DO39" s="718"/>
      <c r="DP39" s="718"/>
      <c r="DQ39" s="718"/>
      <c r="DR39" s="718"/>
      <c r="DS39" s="718"/>
      <c r="DT39" s="718"/>
      <c r="DU39" s="718"/>
      <c r="DV39" s="719"/>
      <c r="DW39" s="687" t="s">
        <v>235</v>
      </c>
      <c r="DX39" s="716"/>
      <c r="DY39" s="716"/>
      <c r="DZ39" s="716"/>
      <c r="EA39" s="716"/>
      <c r="EB39" s="716"/>
      <c r="EC39" s="717"/>
    </row>
    <row r="40" spans="2:133" ht="11.25" customHeight="1">
      <c r="B40" s="679" t="s">
        <v>342</v>
      </c>
      <c r="C40" s="680"/>
      <c r="D40" s="680"/>
      <c r="E40" s="680"/>
      <c r="F40" s="680"/>
      <c r="G40" s="680"/>
      <c r="H40" s="680"/>
      <c r="I40" s="680"/>
      <c r="J40" s="680"/>
      <c r="K40" s="680"/>
      <c r="L40" s="680"/>
      <c r="M40" s="680"/>
      <c r="N40" s="680"/>
      <c r="O40" s="680"/>
      <c r="P40" s="680"/>
      <c r="Q40" s="681"/>
      <c r="R40" s="682" t="s">
        <v>235</v>
      </c>
      <c r="S40" s="683"/>
      <c r="T40" s="683"/>
      <c r="U40" s="683"/>
      <c r="V40" s="683"/>
      <c r="W40" s="683"/>
      <c r="X40" s="683"/>
      <c r="Y40" s="684"/>
      <c r="Z40" s="685" t="s">
        <v>235</v>
      </c>
      <c r="AA40" s="685"/>
      <c r="AB40" s="685"/>
      <c r="AC40" s="685"/>
      <c r="AD40" s="686" t="s">
        <v>179</v>
      </c>
      <c r="AE40" s="686"/>
      <c r="AF40" s="686"/>
      <c r="AG40" s="686"/>
      <c r="AH40" s="686"/>
      <c r="AI40" s="686"/>
      <c r="AJ40" s="686"/>
      <c r="AK40" s="686"/>
      <c r="AL40" s="687" t="s">
        <v>235</v>
      </c>
      <c r="AM40" s="688"/>
      <c r="AN40" s="688"/>
      <c r="AO40" s="689"/>
      <c r="AQ40" s="760" t="s">
        <v>343</v>
      </c>
      <c r="AR40" s="761"/>
      <c r="AS40" s="761"/>
      <c r="AT40" s="761"/>
      <c r="AU40" s="761"/>
      <c r="AV40" s="761"/>
      <c r="AW40" s="761"/>
      <c r="AX40" s="761"/>
      <c r="AY40" s="762"/>
      <c r="AZ40" s="682" t="s">
        <v>179</v>
      </c>
      <c r="BA40" s="683"/>
      <c r="BB40" s="683"/>
      <c r="BC40" s="683"/>
      <c r="BD40" s="718"/>
      <c r="BE40" s="718"/>
      <c r="BF40" s="749"/>
      <c r="BG40" s="763" t="s">
        <v>344</v>
      </c>
      <c r="BH40" s="764"/>
      <c r="BI40" s="764"/>
      <c r="BJ40" s="764"/>
      <c r="BK40" s="764"/>
      <c r="BL40" s="232"/>
      <c r="BM40" s="698" t="s">
        <v>345</v>
      </c>
      <c r="BN40" s="698"/>
      <c r="BO40" s="698"/>
      <c r="BP40" s="698"/>
      <c r="BQ40" s="698"/>
      <c r="BR40" s="698"/>
      <c r="BS40" s="698"/>
      <c r="BT40" s="698"/>
      <c r="BU40" s="699"/>
      <c r="BV40" s="682">
        <v>85</v>
      </c>
      <c r="BW40" s="683"/>
      <c r="BX40" s="683"/>
      <c r="BY40" s="683"/>
      <c r="BZ40" s="683"/>
      <c r="CA40" s="683"/>
      <c r="CB40" s="692"/>
      <c r="CD40" s="697" t="s">
        <v>346</v>
      </c>
      <c r="CE40" s="698"/>
      <c r="CF40" s="698"/>
      <c r="CG40" s="698"/>
      <c r="CH40" s="698"/>
      <c r="CI40" s="698"/>
      <c r="CJ40" s="698"/>
      <c r="CK40" s="698"/>
      <c r="CL40" s="698"/>
      <c r="CM40" s="698"/>
      <c r="CN40" s="698"/>
      <c r="CO40" s="698"/>
      <c r="CP40" s="698"/>
      <c r="CQ40" s="699"/>
      <c r="CR40" s="682" t="s">
        <v>179</v>
      </c>
      <c r="CS40" s="683"/>
      <c r="CT40" s="683"/>
      <c r="CU40" s="683"/>
      <c r="CV40" s="683"/>
      <c r="CW40" s="683"/>
      <c r="CX40" s="683"/>
      <c r="CY40" s="684"/>
      <c r="CZ40" s="687" t="s">
        <v>235</v>
      </c>
      <c r="DA40" s="716"/>
      <c r="DB40" s="716"/>
      <c r="DC40" s="720"/>
      <c r="DD40" s="691" t="s">
        <v>235</v>
      </c>
      <c r="DE40" s="683"/>
      <c r="DF40" s="683"/>
      <c r="DG40" s="683"/>
      <c r="DH40" s="683"/>
      <c r="DI40" s="683"/>
      <c r="DJ40" s="683"/>
      <c r="DK40" s="684"/>
      <c r="DL40" s="691" t="s">
        <v>235</v>
      </c>
      <c r="DM40" s="683"/>
      <c r="DN40" s="683"/>
      <c r="DO40" s="683"/>
      <c r="DP40" s="683"/>
      <c r="DQ40" s="683"/>
      <c r="DR40" s="683"/>
      <c r="DS40" s="683"/>
      <c r="DT40" s="683"/>
      <c r="DU40" s="683"/>
      <c r="DV40" s="684"/>
      <c r="DW40" s="687" t="s">
        <v>235</v>
      </c>
      <c r="DX40" s="716"/>
      <c r="DY40" s="716"/>
      <c r="DZ40" s="716"/>
      <c r="EA40" s="716"/>
      <c r="EB40" s="716"/>
      <c r="EC40" s="717"/>
    </row>
    <row r="41" spans="2:133" ht="11.25" customHeight="1">
      <c r="B41" s="679" t="s">
        <v>347</v>
      </c>
      <c r="C41" s="680"/>
      <c r="D41" s="680"/>
      <c r="E41" s="680"/>
      <c r="F41" s="680"/>
      <c r="G41" s="680"/>
      <c r="H41" s="680"/>
      <c r="I41" s="680"/>
      <c r="J41" s="680"/>
      <c r="K41" s="680"/>
      <c r="L41" s="680"/>
      <c r="M41" s="680"/>
      <c r="N41" s="680"/>
      <c r="O41" s="680"/>
      <c r="P41" s="680"/>
      <c r="Q41" s="681"/>
      <c r="R41" s="682">
        <v>708300</v>
      </c>
      <c r="S41" s="683"/>
      <c r="T41" s="683"/>
      <c r="U41" s="683"/>
      <c r="V41" s="683"/>
      <c r="W41" s="683"/>
      <c r="X41" s="683"/>
      <c r="Y41" s="684"/>
      <c r="Z41" s="685">
        <v>2.1</v>
      </c>
      <c r="AA41" s="685"/>
      <c r="AB41" s="685"/>
      <c r="AC41" s="685"/>
      <c r="AD41" s="686" t="s">
        <v>179</v>
      </c>
      <c r="AE41" s="686"/>
      <c r="AF41" s="686"/>
      <c r="AG41" s="686"/>
      <c r="AH41" s="686"/>
      <c r="AI41" s="686"/>
      <c r="AJ41" s="686"/>
      <c r="AK41" s="686"/>
      <c r="AL41" s="687" t="s">
        <v>235</v>
      </c>
      <c r="AM41" s="688"/>
      <c r="AN41" s="688"/>
      <c r="AO41" s="689"/>
      <c r="AQ41" s="760" t="s">
        <v>348</v>
      </c>
      <c r="AR41" s="761"/>
      <c r="AS41" s="761"/>
      <c r="AT41" s="761"/>
      <c r="AU41" s="761"/>
      <c r="AV41" s="761"/>
      <c r="AW41" s="761"/>
      <c r="AX41" s="761"/>
      <c r="AY41" s="762"/>
      <c r="AZ41" s="682">
        <v>849181</v>
      </c>
      <c r="BA41" s="683"/>
      <c r="BB41" s="683"/>
      <c r="BC41" s="683"/>
      <c r="BD41" s="718"/>
      <c r="BE41" s="718"/>
      <c r="BF41" s="749"/>
      <c r="BG41" s="763"/>
      <c r="BH41" s="764"/>
      <c r="BI41" s="764"/>
      <c r="BJ41" s="764"/>
      <c r="BK41" s="764"/>
      <c r="BL41" s="232"/>
      <c r="BM41" s="698" t="s">
        <v>349</v>
      </c>
      <c r="BN41" s="698"/>
      <c r="BO41" s="698"/>
      <c r="BP41" s="698"/>
      <c r="BQ41" s="698"/>
      <c r="BR41" s="698"/>
      <c r="BS41" s="698"/>
      <c r="BT41" s="698"/>
      <c r="BU41" s="699"/>
      <c r="BV41" s="682" t="s">
        <v>179</v>
      </c>
      <c r="BW41" s="683"/>
      <c r="BX41" s="683"/>
      <c r="BY41" s="683"/>
      <c r="BZ41" s="683"/>
      <c r="CA41" s="683"/>
      <c r="CB41" s="692"/>
      <c r="CD41" s="697" t="s">
        <v>350</v>
      </c>
      <c r="CE41" s="698"/>
      <c r="CF41" s="698"/>
      <c r="CG41" s="698"/>
      <c r="CH41" s="698"/>
      <c r="CI41" s="698"/>
      <c r="CJ41" s="698"/>
      <c r="CK41" s="698"/>
      <c r="CL41" s="698"/>
      <c r="CM41" s="698"/>
      <c r="CN41" s="698"/>
      <c r="CO41" s="698"/>
      <c r="CP41" s="698"/>
      <c r="CQ41" s="699"/>
      <c r="CR41" s="682" t="s">
        <v>179</v>
      </c>
      <c r="CS41" s="718"/>
      <c r="CT41" s="718"/>
      <c r="CU41" s="718"/>
      <c r="CV41" s="718"/>
      <c r="CW41" s="718"/>
      <c r="CX41" s="718"/>
      <c r="CY41" s="719"/>
      <c r="CZ41" s="687" t="s">
        <v>235</v>
      </c>
      <c r="DA41" s="716"/>
      <c r="DB41" s="716"/>
      <c r="DC41" s="720"/>
      <c r="DD41" s="691" t="s">
        <v>179</v>
      </c>
      <c r="DE41" s="718"/>
      <c r="DF41" s="718"/>
      <c r="DG41" s="718"/>
      <c r="DH41" s="718"/>
      <c r="DI41" s="718"/>
      <c r="DJ41" s="718"/>
      <c r="DK41" s="719"/>
      <c r="DL41" s="769"/>
      <c r="DM41" s="770"/>
      <c r="DN41" s="770"/>
      <c r="DO41" s="770"/>
      <c r="DP41" s="770"/>
      <c r="DQ41" s="770"/>
      <c r="DR41" s="770"/>
      <c r="DS41" s="770"/>
      <c r="DT41" s="770"/>
      <c r="DU41" s="770"/>
      <c r="DV41" s="771"/>
      <c r="DW41" s="772"/>
      <c r="DX41" s="773"/>
      <c r="DY41" s="773"/>
      <c r="DZ41" s="773"/>
      <c r="EA41" s="773"/>
      <c r="EB41" s="773"/>
      <c r="EC41" s="774"/>
    </row>
    <row r="42" spans="2:133" ht="11.25" customHeight="1">
      <c r="B42" s="732" t="s">
        <v>351</v>
      </c>
      <c r="C42" s="733"/>
      <c r="D42" s="733"/>
      <c r="E42" s="733"/>
      <c r="F42" s="733"/>
      <c r="G42" s="733"/>
      <c r="H42" s="733"/>
      <c r="I42" s="733"/>
      <c r="J42" s="733"/>
      <c r="K42" s="733"/>
      <c r="L42" s="733"/>
      <c r="M42" s="733"/>
      <c r="N42" s="733"/>
      <c r="O42" s="733"/>
      <c r="P42" s="733"/>
      <c r="Q42" s="734"/>
      <c r="R42" s="767">
        <v>33502717</v>
      </c>
      <c r="S42" s="768"/>
      <c r="T42" s="768"/>
      <c r="U42" s="768"/>
      <c r="V42" s="768"/>
      <c r="W42" s="768"/>
      <c r="X42" s="768"/>
      <c r="Y42" s="776"/>
      <c r="Z42" s="777">
        <v>100</v>
      </c>
      <c r="AA42" s="777"/>
      <c r="AB42" s="777"/>
      <c r="AC42" s="777"/>
      <c r="AD42" s="778">
        <v>16324467</v>
      </c>
      <c r="AE42" s="778"/>
      <c r="AF42" s="778"/>
      <c r="AG42" s="778"/>
      <c r="AH42" s="778"/>
      <c r="AI42" s="778"/>
      <c r="AJ42" s="778"/>
      <c r="AK42" s="778"/>
      <c r="AL42" s="779">
        <v>100</v>
      </c>
      <c r="AM42" s="754"/>
      <c r="AN42" s="754"/>
      <c r="AO42" s="780"/>
      <c r="AQ42" s="781" t="s">
        <v>352</v>
      </c>
      <c r="AR42" s="782"/>
      <c r="AS42" s="782"/>
      <c r="AT42" s="782"/>
      <c r="AU42" s="782"/>
      <c r="AV42" s="782"/>
      <c r="AW42" s="782"/>
      <c r="AX42" s="782"/>
      <c r="AY42" s="783"/>
      <c r="AZ42" s="767">
        <v>2465685</v>
      </c>
      <c r="BA42" s="768"/>
      <c r="BB42" s="768"/>
      <c r="BC42" s="768"/>
      <c r="BD42" s="753"/>
      <c r="BE42" s="753"/>
      <c r="BF42" s="755"/>
      <c r="BG42" s="765"/>
      <c r="BH42" s="766"/>
      <c r="BI42" s="766"/>
      <c r="BJ42" s="766"/>
      <c r="BK42" s="766"/>
      <c r="BL42" s="233"/>
      <c r="BM42" s="708" t="s">
        <v>353</v>
      </c>
      <c r="BN42" s="708"/>
      <c r="BO42" s="708"/>
      <c r="BP42" s="708"/>
      <c r="BQ42" s="708"/>
      <c r="BR42" s="708"/>
      <c r="BS42" s="708"/>
      <c r="BT42" s="708"/>
      <c r="BU42" s="709"/>
      <c r="BV42" s="767">
        <v>420</v>
      </c>
      <c r="BW42" s="768"/>
      <c r="BX42" s="768"/>
      <c r="BY42" s="768"/>
      <c r="BZ42" s="768"/>
      <c r="CA42" s="768"/>
      <c r="CB42" s="775"/>
      <c r="CD42" s="679" t="s">
        <v>354</v>
      </c>
      <c r="CE42" s="680"/>
      <c r="CF42" s="680"/>
      <c r="CG42" s="680"/>
      <c r="CH42" s="680"/>
      <c r="CI42" s="680"/>
      <c r="CJ42" s="680"/>
      <c r="CK42" s="680"/>
      <c r="CL42" s="680"/>
      <c r="CM42" s="680"/>
      <c r="CN42" s="680"/>
      <c r="CO42" s="680"/>
      <c r="CP42" s="680"/>
      <c r="CQ42" s="681"/>
      <c r="CR42" s="682">
        <v>6320791</v>
      </c>
      <c r="CS42" s="683"/>
      <c r="CT42" s="683"/>
      <c r="CU42" s="683"/>
      <c r="CV42" s="683"/>
      <c r="CW42" s="683"/>
      <c r="CX42" s="683"/>
      <c r="CY42" s="684"/>
      <c r="CZ42" s="687">
        <v>19.399999999999999</v>
      </c>
      <c r="DA42" s="688"/>
      <c r="DB42" s="688"/>
      <c r="DC42" s="700"/>
      <c r="DD42" s="691">
        <v>1698750</v>
      </c>
      <c r="DE42" s="683"/>
      <c r="DF42" s="683"/>
      <c r="DG42" s="683"/>
      <c r="DH42" s="683"/>
      <c r="DI42" s="683"/>
      <c r="DJ42" s="683"/>
      <c r="DK42" s="684"/>
      <c r="DL42" s="769"/>
      <c r="DM42" s="770"/>
      <c r="DN42" s="770"/>
      <c r="DO42" s="770"/>
      <c r="DP42" s="770"/>
      <c r="DQ42" s="770"/>
      <c r="DR42" s="770"/>
      <c r="DS42" s="770"/>
      <c r="DT42" s="770"/>
      <c r="DU42" s="770"/>
      <c r="DV42" s="771"/>
      <c r="DW42" s="772"/>
      <c r="DX42" s="773"/>
      <c r="DY42" s="773"/>
      <c r="DZ42" s="773"/>
      <c r="EA42" s="773"/>
      <c r="EB42" s="773"/>
      <c r="EC42" s="774"/>
    </row>
    <row r="43" spans="2:133" ht="11.25" customHeight="1">
      <c r="BV43" s="234"/>
      <c r="BW43" s="234"/>
      <c r="BX43" s="234"/>
      <c r="BY43" s="234"/>
      <c r="BZ43" s="234"/>
      <c r="CA43" s="234"/>
      <c r="CB43" s="234"/>
      <c r="CD43" s="679" t="s">
        <v>355</v>
      </c>
      <c r="CE43" s="680"/>
      <c r="CF43" s="680"/>
      <c r="CG43" s="680"/>
      <c r="CH43" s="680"/>
      <c r="CI43" s="680"/>
      <c r="CJ43" s="680"/>
      <c r="CK43" s="680"/>
      <c r="CL43" s="680"/>
      <c r="CM43" s="680"/>
      <c r="CN43" s="680"/>
      <c r="CO43" s="680"/>
      <c r="CP43" s="680"/>
      <c r="CQ43" s="681"/>
      <c r="CR43" s="682">
        <v>646507</v>
      </c>
      <c r="CS43" s="718"/>
      <c r="CT43" s="718"/>
      <c r="CU43" s="718"/>
      <c r="CV43" s="718"/>
      <c r="CW43" s="718"/>
      <c r="CX43" s="718"/>
      <c r="CY43" s="719"/>
      <c r="CZ43" s="687">
        <v>2</v>
      </c>
      <c r="DA43" s="716"/>
      <c r="DB43" s="716"/>
      <c r="DC43" s="720"/>
      <c r="DD43" s="691">
        <v>639323</v>
      </c>
      <c r="DE43" s="718"/>
      <c r="DF43" s="718"/>
      <c r="DG43" s="718"/>
      <c r="DH43" s="718"/>
      <c r="DI43" s="718"/>
      <c r="DJ43" s="718"/>
      <c r="DK43" s="719"/>
      <c r="DL43" s="769"/>
      <c r="DM43" s="770"/>
      <c r="DN43" s="770"/>
      <c r="DO43" s="770"/>
      <c r="DP43" s="770"/>
      <c r="DQ43" s="770"/>
      <c r="DR43" s="770"/>
      <c r="DS43" s="770"/>
      <c r="DT43" s="770"/>
      <c r="DU43" s="770"/>
      <c r="DV43" s="771"/>
      <c r="DW43" s="772"/>
      <c r="DX43" s="773"/>
      <c r="DY43" s="773"/>
      <c r="DZ43" s="773"/>
      <c r="EA43" s="773"/>
      <c r="EB43" s="773"/>
      <c r="EC43" s="774"/>
    </row>
    <row r="44" spans="2:133" ht="11.25" customHeight="1">
      <c r="CD44" s="794" t="s">
        <v>303</v>
      </c>
      <c r="CE44" s="795"/>
      <c r="CF44" s="679" t="s">
        <v>356</v>
      </c>
      <c r="CG44" s="680"/>
      <c r="CH44" s="680"/>
      <c r="CI44" s="680"/>
      <c r="CJ44" s="680"/>
      <c r="CK44" s="680"/>
      <c r="CL44" s="680"/>
      <c r="CM44" s="680"/>
      <c r="CN44" s="680"/>
      <c r="CO44" s="680"/>
      <c r="CP44" s="680"/>
      <c r="CQ44" s="681"/>
      <c r="CR44" s="682">
        <v>5965751</v>
      </c>
      <c r="CS44" s="683"/>
      <c r="CT44" s="683"/>
      <c r="CU44" s="683"/>
      <c r="CV44" s="683"/>
      <c r="CW44" s="683"/>
      <c r="CX44" s="683"/>
      <c r="CY44" s="684"/>
      <c r="CZ44" s="687">
        <v>18.3</v>
      </c>
      <c r="DA44" s="688"/>
      <c r="DB44" s="688"/>
      <c r="DC44" s="700"/>
      <c r="DD44" s="691">
        <v>1423739</v>
      </c>
      <c r="DE44" s="683"/>
      <c r="DF44" s="683"/>
      <c r="DG44" s="683"/>
      <c r="DH44" s="683"/>
      <c r="DI44" s="683"/>
      <c r="DJ44" s="683"/>
      <c r="DK44" s="684"/>
      <c r="DL44" s="769"/>
      <c r="DM44" s="770"/>
      <c r="DN44" s="770"/>
      <c r="DO44" s="770"/>
      <c r="DP44" s="770"/>
      <c r="DQ44" s="770"/>
      <c r="DR44" s="770"/>
      <c r="DS44" s="770"/>
      <c r="DT44" s="770"/>
      <c r="DU44" s="770"/>
      <c r="DV44" s="771"/>
      <c r="DW44" s="772"/>
      <c r="DX44" s="773"/>
      <c r="DY44" s="773"/>
      <c r="DZ44" s="773"/>
      <c r="EA44" s="773"/>
      <c r="EB44" s="773"/>
      <c r="EC44" s="774"/>
    </row>
    <row r="45" spans="2:133" ht="11.25" customHeight="1">
      <c r="CD45" s="796"/>
      <c r="CE45" s="797"/>
      <c r="CF45" s="679" t="s">
        <v>357</v>
      </c>
      <c r="CG45" s="680"/>
      <c r="CH45" s="680"/>
      <c r="CI45" s="680"/>
      <c r="CJ45" s="680"/>
      <c r="CK45" s="680"/>
      <c r="CL45" s="680"/>
      <c r="CM45" s="680"/>
      <c r="CN45" s="680"/>
      <c r="CO45" s="680"/>
      <c r="CP45" s="680"/>
      <c r="CQ45" s="681"/>
      <c r="CR45" s="682">
        <v>2216663</v>
      </c>
      <c r="CS45" s="718"/>
      <c r="CT45" s="718"/>
      <c r="CU45" s="718"/>
      <c r="CV45" s="718"/>
      <c r="CW45" s="718"/>
      <c r="CX45" s="718"/>
      <c r="CY45" s="719"/>
      <c r="CZ45" s="687">
        <v>6.8</v>
      </c>
      <c r="DA45" s="716"/>
      <c r="DB45" s="716"/>
      <c r="DC45" s="720"/>
      <c r="DD45" s="691">
        <v>126046</v>
      </c>
      <c r="DE45" s="718"/>
      <c r="DF45" s="718"/>
      <c r="DG45" s="718"/>
      <c r="DH45" s="718"/>
      <c r="DI45" s="718"/>
      <c r="DJ45" s="718"/>
      <c r="DK45" s="719"/>
      <c r="DL45" s="769"/>
      <c r="DM45" s="770"/>
      <c r="DN45" s="770"/>
      <c r="DO45" s="770"/>
      <c r="DP45" s="770"/>
      <c r="DQ45" s="770"/>
      <c r="DR45" s="770"/>
      <c r="DS45" s="770"/>
      <c r="DT45" s="770"/>
      <c r="DU45" s="770"/>
      <c r="DV45" s="771"/>
      <c r="DW45" s="772"/>
      <c r="DX45" s="773"/>
      <c r="DY45" s="773"/>
      <c r="DZ45" s="773"/>
      <c r="EA45" s="773"/>
      <c r="EB45" s="773"/>
      <c r="EC45" s="774"/>
    </row>
    <row r="46" spans="2:133" ht="11.25" customHeight="1">
      <c r="B46" s="226" t="s">
        <v>358</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796"/>
      <c r="CE46" s="797"/>
      <c r="CF46" s="679" t="s">
        <v>359</v>
      </c>
      <c r="CG46" s="680"/>
      <c r="CH46" s="680"/>
      <c r="CI46" s="680"/>
      <c r="CJ46" s="680"/>
      <c r="CK46" s="680"/>
      <c r="CL46" s="680"/>
      <c r="CM46" s="680"/>
      <c r="CN46" s="680"/>
      <c r="CO46" s="680"/>
      <c r="CP46" s="680"/>
      <c r="CQ46" s="681"/>
      <c r="CR46" s="682">
        <v>3682224</v>
      </c>
      <c r="CS46" s="683"/>
      <c r="CT46" s="683"/>
      <c r="CU46" s="683"/>
      <c r="CV46" s="683"/>
      <c r="CW46" s="683"/>
      <c r="CX46" s="683"/>
      <c r="CY46" s="684"/>
      <c r="CZ46" s="687">
        <v>11.3</v>
      </c>
      <c r="DA46" s="688"/>
      <c r="DB46" s="688"/>
      <c r="DC46" s="700"/>
      <c r="DD46" s="691">
        <v>1279981</v>
      </c>
      <c r="DE46" s="683"/>
      <c r="DF46" s="683"/>
      <c r="DG46" s="683"/>
      <c r="DH46" s="683"/>
      <c r="DI46" s="683"/>
      <c r="DJ46" s="683"/>
      <c r="DK46" s="684"/>
      <c r="DL46" s="769"/>
      <c r="DM46" s="770"/>
      <c r="DN46" s="770"/>
      <c r="DO46" s="770"/>
      <c r="DP46" s="770"/>
      <c r="DQ46" s="770"/>
      <c r="DR46" s="770"/>
      <c r="DS46" s="770"/>
      <c r="DT46" s="770"/>
      <c r="DU46" s="770"/>
      <c r="DV46" s="771"/>
      <c r="DW46" s="772"/>
      <c r="DX46" s="773"/>
      <c r="DY46" s="773"/>
      <c r="DZ46" s="773"/>
      <c r="EA46" s="773"/>
      <c r="EB46" s="773"/>
      <c r="EC46" s="774"/>
    </row>
    <row r="47" spans="2:133" ht="11.25" customHeight="1">
      <c r="B47" s="236" t="s">
        <v>360</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796"/>
      <c r="CE47" s="797"/>
      <c r="CF47" s="679" t="s">
        <v>361</v>
      </c>
      <c r="CG47" s="680"/>
      <c r="CH47" s="680"/>
      <c r="CI47" s="680"/>
      <c r="CJ47" s="680"/>
      <c r="CK47" s="680"/>
      <c r="CL47" s="680"/>
      <c r="CM47" s="680"/>
      <c r="CN47" s="680"/>
      <c r="CO47" s="680"/>
      <c r="CP47" s="680"/>
      <c r="CQ47" s="681"/>
      <c r="CR47" s="682">
        <v>355040</v>
      </c>
      <c r="CS47" s="718"/>
      <c r="CT47" s="718"/>
      <c r="CU47" s="718"/>
      <c r="CV47" s="718"/>
      <c r="CW47" s="718"/>
      <c r="CX47" s="718"/>
      <c r="CY47" s="719"/>
      <c r="CZ47" s="687">
        <v>1.1000000000000001</v>
      </c>
      <c r="DA47" s="716"/>
      <c r="DB47" s="716"/>
      <c r="DC47" s="720"/>
      <c r="DD47" s="691">
        <v>275011</v>
      </c>
      <c r="DE47" s="718"/>
      <c r="DF47" s="718"/>
      <c r="DG47" s="718"/>
      <c r="DH47" s="718"/>
      <c r="DI47" s="718"/>
      <c r="DJ47" s="718"/>
      <c r="DK47" s="719"/>
      <c r="DL47" s="769"/>
      <c r="DM47" s="770"/>
      <c r="DN47" s="770"/>
      <c r="DO47" s="770"/>
      <c r="DP47" s="770"/>
      <c r="DQ47" s="770"/>
      <c r="DR47" s="770"/>
      <c r="DS47" s="770"/>
      <c r="DT47" s="770"/>
      <c r="DU47" s="770"/>
      <c r="DV47" s="771"/>
      <c r="DW47" s="772"/>
      <c r="DX47" s="773"/>
      <c r="DY47" s="773"/>
      <c r="DZ47" s="773"/>
      <c r="EA47" s="773"/>
      <c r="EB47" s="773"/>
      <c r="EC47" s="774"/>
    </row>
    <row r="48" spans="2:133">
      <c r="B48" s="237" t="s">
        <v>362</v>
      </c>
      <c r="CD48" s="798"/>
      <c r="CE48" s="799"/>
      <c r="CF48" s="679" t="s">
        <v>363</v>
      </c>
      <c r="CG48" s="680"/>
      <c r="CH48" s="680"/>
      <c r="CI48" s="680"/>
      <c r="CJ48" s="680"/>
      <c r="CK48" s="680"/>
      <c r="CL48" s="680"/>
      <c r="CM48" s="680"/>
      <c r="CN48" s="680"/>
      <c r="CO48" s="680"/>
      <c r="CP48" s="680"/>
      <c r="CQ48" s="681"/>
      <c r="CR48" s="682" t="s">
        <v>179</v>
      </c>
      <c r="CS48" s="683"/>
      <c r="CT48" s="683"/>
      <c r="CU48" s="683"/>
      <c r="CV48" s="683"/>
      <c r="CW48" s="683"/>
      <c r="CX48" s="683"/>
      <c r="CY48" s="684"/>
      <c r="CZ48" s="687" t="s">
        <v>179</v>
      </c>
      <c r="DA48" s="688"/>
      <c r="DB48" s="688"/>
      <c r="DC48" s="700"/>
      <c r="DD48" s="691" t="s">
        <v>179</v>
      </c>
      <c r="DE48" s="683"/>
      <c r="DF48" s="683"/>
      <c r="DG48" s="683"/>
      <c r="DH48" s="683"/>
      <c r="DI48" s="683"/>
      <c r="DJ48" s="683"/>
      <c r="DK48" s="684"/>
      <c r="DL48" s="769"/>
      <c r="DM48" s="770"/>
      <c r="DN48" s="770"/>
      <c r="DO48" s="770"/>
      <c r="DP48" s="770"/>
      <c r="DQ48" s="770"/>
      <c r="DR48" s="770"/>
      <c r="DS48" s="770"/>
      <c r="DT48" s="770"/>
      <c r="DU48" s="770"/>
      <c r="DV48" s="771"/>
      <c r="DW48" s="772"/>
      <c r="DX48" s="773"/>
      <c r="DY48" s="773"/>
      <c r="DZ48" s="773"/>
      <c r="EA48" s="773"/>
      <c r="EB48" s="773"/>
      <c r="EC48" s="774"/>
    </row>
    <row r="49" spans="82:133" ht="11.25" customHeight="1">
      <c r="CD49" s="732" t="s">
        <v>364</v>
      </c>
      <c r="CE49" s="733"/>
      <c r="CF49" s="733"/>
      <c r="CG49" s="733"/>
      <c r="CH49" s="733"/>
      <c r="CI49" s="733"/>
      <c r="CJ49" s="733"/>
      <c r="CK49" s="733"/>
      <c r="CL49" s="733"/>
      <c r="CM49" s="733"/>
      <c r="CN49" s="733"/>
      <c r="CO49" s="733"/>
      <c r="CP49" s="733"/>
      <c r="CQ49" s="734"/>
      <c r="CR49" s="767">
        <v>32632013</v>
      </c>
      <c r="CS49" s="753"/>
      <c r="CT49" s="753"/>
      <c r="CU49" s="753"/>
      <c r="CV49" s="753"/>
      <c r="CW49" s="753"/>
      <c r="CX49" s="753"/>
      <c r="CY49" s="784"/>
      <c r="CZ49" s="779">
        <v>100</v>
      </c>
      <c r="DA49" s="785"/>
      <c r="DB49" s="785"/>
      <c r="DC49" s="786"/>
      <c r="DD49" s="787">
        <v>19123773</v>
      </c>
      <c r="DE49" s="753"/>
      <c r="DF49" s="753"/>
      <c r="DG49" s="753"/>
      <c r="DH49" s="753"/>
      <c r="DI49" s="753"/>
      <c r="DJ49" s="753"/>
      <c r="DK49" s="784"/>
      <c r="DL49" s="788"/>
      <c r="DM49" s="789"/>
      <c r="DN49" s="789"/>
      <c r="DO49" s="789"/>
      <c r="DP49" s="789"/>
      <c r="DQ49" s="789"/>
      <c r="DR49" s="789"/>
      <c r="DS49" s="789"/>
      <c r="DT49" s="789"/>
      <c r="DU49" s="789"/>
      <c r="DV49" s="790"/>
      <c r="DW49" s="791"/>
      <c r="DX49" s="792"/>
      <c r="DY49" s="792"/>
      <c r="DZ49" s="792"/>
      <c r="EA49" s="792"/>
      <c r="EB49" s="792"/>
      <c r="EC49" s="793"/>
    </row>
  </sheetData>
  <sheetProtection algorithmName="SHA-512" hashValue="64wOWiLpG+HAKK18YgRucSjXxvTBhGX5sCEafgHreblQK35ba7/RTmMZsDV4DV4ISyaMoPO3eidSSmljtSJOiQ==" saltValue="ZB7PsowqBxaeoh89ZsW/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70" zoomScaleSheetLayoutView="70" workbookViewId="0">
      <selection activeCell="BS9" sqref="BS9:CG9"/>
    </sheetView>
  </sheetViews>
  <sheetFormatPr defaultColWidth="0" defaultRowHeight="13.5" zeroHeight="1"/>
  <cols>
    <col min="1" max="130" width="2.75" style="286" customWidth="1"/>
    <col min="131" max="131" width="1.625" style="286" customWidth="1"/>
    <col min="132" max="16384" width="9" style="286" hidden="1"/>
  </cols>
  <sheetData>
    <row r="1" spans="1:131" s="244" customFormat="1" ht="11.25" customHeight="1" thickBot="1">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c r="A2" s="245" t="s">
        <v>365</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829" t="s">
        <v>366</v>
      </c>
      <c r="DK2" s="830"/>
      <c r="DL2" s="830"/>
      <c r="DM2" s="830"/>
      <c r="DN2" s="830"/>
      <c r="DO2" s="831"/>
      <c r="DP2" s="246"/>
      <c r="DQ2" s="829" t="s">
        <v>367</v>
      </c>
      <c r="DR2" s="830"/>
      <c r="DS2" s="830"/>
      <c r="DT2" s="830"/>
      <c r="DU2" s="830"/>
      <c r="DV2" s="830"/>
      <c r="DW2" s="830"/>
      <c r="DX2" s="830"/>
      <c r="DY2" s="830"/>
      <c r="DZ2" s="831"/>
      <c r="EA2" s="247"/>
    </row>
    <row r="3" spans="1:131" s="244" customFormat="1" ht="11.25" customHeight="1">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c r="A4" s="832" t="s">
        <v>368</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49"/>
      <c r="BA4" s="249"/>
      <c r="BB4" s="249"/>
      <c r="BC4" s="249"/>
      <c r="BD4" s="249"/>
      <c r="BE4" s="250"/>
      <c r="BF4" s="250"/>
      <c r="BG4" s="250"/>
      <c r="BH4" s="250"/>
      <c r="BI4" s="250"/>
      <c r="BJ4" s="250"/>
      <c r="BK4" s="250"/>
      <c r="BL4" s="250"/>
      <c r="BM4" s="250"/>
      <c r="BN4" s="250"/>
      <c r="BO4" s="250"/>
      <c r="BP4" s="250"/>
      <c r="BQ4" s="249" t="s">
        <v>369</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c r="A5" s="823" t="s">
        <v>370</v>
      </c>
      <c r="B5" s="824"/>
      <c r="C5" s="824"/>
      <c r="D5" s="824"/>
      <c r="E5" s="824"/>
      <c r="F5" s="824"/>
      <c r="G5" s="824"/>
      <c r="H5" s="824"/>
      <c r="I5" s="824"/>
      <c r="J5" s="824"/>
      <c r="K5" s="824"/>
      <c r="L5" s="824"/>
      <c r="M5" s="824"/>
      <c r="N5" s="824"/>
      <c r="O5" s="824"/>
      <c r="P5" s="825"/>
      <c r="Q5" s="800" t="s">
        <v>371</v>
      </c>
      <c r="R5" s="801"/>
      <c r="S5" s="801"/>
      <c r="T5" s="801"/>
      <c r="U5" s="802"/>
      <c r="V5" s="800" t="s">
        <v>372</v>
      </c>
      <c r="W5" s="801"/>
      <c r="X5" s="801"/>
      <c r="Y5" s="801"/>
      <c r="Z5" s="802"/>
      <c r="AA5" s="800" t="s">
        <v>373</v>
      </c>
      <c r="AB5" s="801"/>
      <c r="AC5" s="801"/>
      <c r="AD5" s="801"/>
      <c r="AE5" s="801"/>
      <c r="AF5" s="833" t="s">
        <v>374</v>
      </c>
      <c r="AG5" s="801"/>
      <c r="AH5" s="801"/>
      <c r="AI5" s="801"/>
      <c r="AJ5" s="812"/>
      <c r="AK5" s="801" t="s">
        <v>375</v>
      </c>
      <c r="AL5" s="801"/>
      <c r="AM5" s="801"/>
      <c r="AN5" s="801"/>
      <c r="AO5" s="802"/>
      <c r="AP5" s="800" t="s">
        <v>376</v>
      </c>
      <c r="AQ5" s="801"/>
      <c r="AR5" s="801"/>
      <c r="AS5" s="801"/>
      <c r="AT5" s="802"/>
      <c r="AU5" s="800" t="s">
        <v>377</v>
      </c>
      <c r="AV5" s="801"/>
      <c r="AW5" s="801"/>
      <c r="AX5" s="801"/>
      <c r="AY5" s="812"/>
      <c r="AZ5" s="253"/>
      <c r="BA5" s="253"/>
      <c r="BB5" s="253"/>
      <c r="BC5" s="253"/>
      <c r="BD5" s="253"/>
      <c r="BE5" s="254"/>
      <c r="BF5" s="254"/>
      <c r="BG5" s="254"/>
      <c r="BH5" s="254"/>
      <c r="BI5" s="254"/>
      <c r="BJ5" s="254"/>
      <c r="BK5" s="254"/>
      <c r="BL5" s="254"/>
      <c r="BM5" s="254"/>
      <c r="BN5" s="254"/>
      <c r="BO5" s="254"/>
      <c r="BP5" s="254"/>
      <c r="BQ5" s="823" t="s">
        <v>378</v>
      </c>
      <c r="BR5" s="824"/>
      <c r="BS5" s="824"/>
      <c r="BT5" s="824"/>
      <c r="BU5" s="824"/>
      <c r="BV5" s="824"/>
      <c r="BW5" s="824"/>
      <c r="BX5" s="824"/>
      <c r="BY5" s="824"/>
      <c r="BZ5" s="824"/>
      <c r="CA5" s="824"/>
      <c r="CB5" s="824"/>
      <c r="CC5" s="824"/>
      <c r="CD5" s="824"/>
      <c r="CE5" s="824"/>
      <c r="CF5" s="824"/>
      <c r="CG5" s="825"/>
      <c r="CH5" s="800" t="s">
        <v>379</v>
      </c>
      <c r="CI5" s="801"/>
      <c r="CJ5" s="801"/>
      <c r="CK5" s="801"/>
      <c r="CL5" s="802"/>
      <c r="CM5" s="800" t="s">
        <v>380</v>
      </c>
      <c r="CN5" s="801"/>
      <c r="CO5" s="801"/>
      <c r="CP5" s="801"/>
      <c r="CQ5" s="802"/>
      <c r="CR5" s="800" t="s">
        <v>381</v>
      </c>
      <c r="CS5" s="801"/>
      <c r="CT5" s="801"/>
      <c r="CU5" s="801"/>
      <c r="CV5" s="802"/>
      <c r="CW5" s="800" t="s">
        <v>382</v>
      </c>
      <c r="CX5" s="801"/>
      <c r="CY5" s="801"/>
      <c r="CZ5" s="801"/>
      <c r="DA5" s="802"/>
      <c r="DB5" s="800" t="s">
        <v>383</v>
      </c>
      <c r="DC5" s="801"/>
      <c r="DD5" s="801"/>
      <c r="DE5" s="801"/>
      <c r="DF5" s="802"/>
      <c r="DG5" s="806" t="s">
        <v>384</v>
      </c>
      <c r="DH5" s="807"/>
      <c r="DI5" s="807"/>
      <c r="DJ5" s="807"/>
      <c r="DK5" s="808"/>
      <c r="DL5" s="806" t="s">
        <v>385</v>
      </c>
      <c r="DM5" s="807"/>
      <c r="DN5" s="807"/>
      <c r="DO5" s="807"/>
      <c r="DP5" s="808"/>
      <c r="DQ5" s="800" t="s">
        <v>386</v>
      </c>
      <c r="DR5" s="801"/>
      <c r="DS5" s="801"/>
      <c r="DT5" s="801"/>
      <c r="DU5" s="802"/>
      <c r="DV5" s="800" t="s">
        <v>377</v>
      </c>
      <c r="DW5" s="801"/>
      <c r="DX5" s="801"/>
      <c r="DY5" s="801"/>
      <c r="DZ5" s="812"/>
      <c r="EA5" s="251"/>
    </row>
    <row r="6" spans="1:131" s="252" customFormat="1" ht="26.25" customHeight="1" thickBot="1">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49"/>
      <c r="BA6" s="249"/>
      <c r="BB6" s="249"/>
      <c r="BC6" s="249"/>
      <c r="BD6" s="249"/>
      <c r="BE6" s="250"/>
      <c r="BF6" s="250"/>
      <c r="BG6" s="250"/>
      <c r="BH6" s="250"/>
      <c r="BI6" s="250"/>
      <c r="BJ6" s="250"/>
      <c r="BK6" s="250"/>
      <c r="BL6" s="250"/>
      <c r="BM6" s="250"/>
      <c r="BN6" s="250"/>
      <c r="BO6" s="250"/>
      <c r="BP6" s="250"/>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1"/>
    </row>
    <row r="7" spans="1:131" s="252" customFormat="1" ht="26.25" customHeight="1" thickTop="1">
      <c r="A7" s="255">
        <v>1</v>
      </c>
      <c r="B7" s="814" t="s">
        <v>387</v>
      </c>
      <c r="C7" s="815"/>
      <c r="D7" s="815"/>
      <c r="E7" s="815"/>
      <c r="F7" s="815"/>
      <c r="G7" s="815"/>
      <c r="H7" s="815"/>
      <c r="I7" s="815"/>
      <c r="J7" s="815"/>
      <c r="K7" s="815"/>
      <c r="L7" s="815"/>
      <c r="M7" s="815"/>
      <c r="N7" s="815"/>
      <c r="O7" s="815"/>
      <c r="P7" s="816"/>
      <c r="Q7" s="817">
        <v>33676</v>
      </c>
      <c r="R7" s="818"/>
      <c r="S7" s="818"/>
      <c r="T7" s="818"/>
      <c r="U7" s="818"/>
      <c r="V7" s="818">
        <v>32806</v>
      </c>
      <c r="W7" s="818"/>
      <c r="X7" s="818"/>
      <c r="Y7" s="818"/>
      <c r="Z7" s="818"/>
      <c r="AA7" s="818">
        <v>870</v>
      </c>
      <c r="AB7" s="818"/>
      <c r="AC7" s="818"/>
      <c r="AD7" s="818"/>
      <c r="AE7" s="819"/>
      <c r="AF7" s="820">
        <v>827</v>
      </c>
      <c r="AG7" s="821"/>
      <c r="AH7" s="821"/>
      <c r="AI7" s="821"/>
      <c r="AJ7" s="822"/>
      <c r="AK7" s="857">
        <v>37</v>
      </c>
      <c r="AL7" s="858"/>
      <c r="AM7" s="858"/>
      <c r="AN7" s="858"/>
      <c r="AO7" s="858"/>
      <c r="AP7" s="858">
        <v>31599</v>
      </c>
      <c r="AQ7" s="858"/>
      <c r="AR7" s="858"/>
      <c r="AS7" s="858"/>
      <c r="AT7" s="858"/>
      <c r="AU7" s="859"/>
      <c r="AV7" s="859"/>
      <c r="AW7" s="859"/>
      <c r="AX7" s="859"/>
      <c r="AY7" s="860"/>
      <c r="AZ7" s="249"/>
      <c r="BA7" s="249"/>
      <c r="BB7" s="249"/>
      <c r="BC7" s="249"/>
      <c r="BD7" s="249"/>
      <c r="BE7" s="250"/>
      <c r="BF7" s="250"/>
      <c r="BG7" s="250"/>
      <c r="BH7" s="250"/>
      <c r="BI7" s="250"/>
      <c r="BJ7" s="250"/>
      <c r="BK7" s="250"/>
      <c r="BL7" s="250"/>
      <c r="BM7" s="250"/>
      <c r="BN7" s="250"/>
      <c r="BO7" s="250"/>
      <c r="BP7" s="250"/>
      <c r="BQ7" s="256">
        <v>1</v>
      </c>
      <c r="BR7" s="257"/>
      <c r="BS7" s="861" t="s">
        <v>595</v>
      </c>
      <c r="BT7" s="862"/>
      <c r="BU7" s="862"/>
      <c r="BV7" s="862"/>
      <c r="BW7" s="862"/>
      <c r="BX7" s="862"/>
      <c r="BY7" s="862"/>
      <c r="BZ7" s="862"/>
      <c r="CA7" s="862"/>
      <c r="CB7" s="862"/>
      <c r="CC7" s="862"/>
      <c r="CD7" s="862"/>
      <c r="CE7" s="862"/>
      <c r="CF7" s="862"/>
      <c r="CG7" s="863"/>
      <c r="CH7" s="854">
        <v>56</v>
      </c>
      <c r="CI7" s="855"/>
      <c r="CJ7" s="855"/>
      <c r="CK7" s="855"/>
      <c r="CL7" s="856"/>
      <c r="CM7" s="854">
        <v>2624</v>
      </c>
      <c r="CN7" s="855"/>
      <c r="CO7" s="855"/>
      <c r="CP7" s="855"/>
      <c r="CQ7" s="856"/>
      <c r="CR7" s="854">
        <v>5</v>
      </c>
      <c r="CS7" s="855"/>
      <c r="CT7" s="855"/>
      <c r="CU7" s="855"/>
      <c r="CV7" s="856"/>
      <c r="CW7" s="854" t="s">
        <v>597</v>
      </c>
      <c r="CX7" s="855"/>
      <c r="CY7" s="855"/>
      <c r="CZ7" s="855"/>
      <c r="DA7" s="856"/>
      <c r="DB7" s="854">
        <v>153</v>
      </c>
      <c r="DC7" s="855"/>
      <c r="DD7" s="855"/>
      <c r="DE7" s="855"/>
      <c r="DF7" s="856"/>
      <c r="DG7" s="854" t="s">
        <v>598</v>
      </c>
      <c r="DH7" s="855"/>
      <c r="DI7" s="855"/>
      <c r="DJ7" s="855"/>
      <c r="DK7" s="856"/>
      <c r="DL7" s="854" t="s">
        <v>598</v>
      </c>
      <c r="DM7" s="855"/>
      <c r="DN7" s="855"/>
      <c r="DO7" s="855"/>
      <c r="DP7" s="856"/>
      <c r="DQ7" s="854" t="s">
        <v>599</v>
      </c>
      <c r="DR7" s="855"/>
      <c r="DS7" s="855"/>
      <c r="DT7" s="855"/>
      <c r="DU7" s="856"/>
      <c r="DV7" s="835"/>
      <c r="DW7" s="836"/>
      <c r="DX7" s="836"/>
      <c r="DY7" s="836"/>
      <c r="DZ7" s="837"/>
      <c r="EA7" s="251"/>
    </row>
    <row r="8" spans="1:131" s="252" customFormat="1" ht="26.25" customHeight="1">
      <c r="A8" s="258">
        <v>2</v>
      </c>
      <c r="B8" s="838" t="s">
        <v>388</v>
      </c>
      <c r="C8" s="839"/>
      <c r="D8" s="839"/>
      <c r="E8" s="839"/>
      <c r="F8" s="839"/>
      <c r="G8" s="839"/>
      <c r="H8" s="839"/>
      <c r="I8" s="839"/>
      <c r="J8" s="839"/>
      <c r="K8" s="839"/>
      <c r="L8" s="839"/>
      <c r="M8" s="839"/>
      <c r="N8" s="839"/>
      <c r="O8" s="839"/>
      <c r="P8" s="840"/>
      <c r="Q8" s="841">
        <v>1</v>
      </c>
      <c r="R8" s="842"/>
      <c r="S8" s="842"/>
      <c r="T8" s="842"/>
      <c r="U8" s="842"/>
      <c r="V8" s="842">
        <v>1</v>
      </c>
      <c r="W8" s="842"/>
      <c r="X8" s="842"/>
      <c r="Y8" s="842"/>
      <c r="Z8" s="842"/>
      <c r="AA8" s="842">
        <v>0</v>
      </c>
      <c r="AB8" s="842"/>
      <c r="AC8" s="842"/>
      <c r="AD8" s="842"/>
      <c r="AE8" s="843"/>
      <c r="AF8" s="844">
        <v>0</v>
      </c>
      <c r="AG8" s="845"/>
      <c r="AH8" s="845"/>
      <c r="AI8" s="845"/>
      <c r="AJ8" s="846"/>
      <c r="AK8" s="847">
        <v>0</v>
      </c>
      <c r="AL8" s="848"/>
      <c r="AM8" s="848"/>
      <c r="AN8" s="848"/>
      <c r="AO8" s="848"/>
      <c r="AP8" s="848">
        <v>0</v>
      </c>
      <c r="AQ8" s="848"/>
      <c r="AR8" s="848"/>
      <c r="AS8" s="848"/>
      <c r="AT8" s="848"/>
      <c r="AU8" s="849"/>
      <c r="AV8" s="849"/>
      <c r="AW8" s="849"/>
      <c r="AX8" s="849"/>
      <c r="AY8" s="850"/>
      <c r="AZ8" s="249"/>
      <c r="BA8" s="249"/>
      <c r="BB8" s="249"/>
      <c r="BC8" s="249"/>
      <c r="BD8" s="249"/>
      <c r="BE8" s="250"/>
      <c r="BF8" s="250"/>
      <c r="BG8" s="250"/>
      <c r="BH8" s="250"/>
      <c r="BI8" s="250"/>
      <c r="BJ8" s="250"/>
      <c r="BK8" s="250"/>
      <c r="BL8" s="250"/>
      <c r="BM8" s="250"/>
      <c r="BN8" s="250"/>
      <c r="BO8" s="250"/>
      <c r="BP8" s="250"/>
      <c r="BQ8" s="259">
        <v>2</v>
      </c>
      <c r="BR8" s="260"/>
      <c r="BS8" s="851" t="s">
        <v>596</v>
      </c>
      <c r="BT8" s="852"/>
      <c r="BU8" s="852"/>
      <c r="BV8" s="852"/>
      <c r="BW8" s="852"/>
      <c r="BX8" s="852"/>
      <c r="BY8" s="852"/>
      <c r="BZ8" s="852"/>
      <c r="CA8" s="852"/>
      <c r="CB8" s="852"/>
      <c r="CC8" s="852"/>
      <c r="CD8" s="852"/>
      <c r="CE8" s="852"/>
      <c r="CF8" s="852"/>
      <c r="CG8" s="853"/>
      <c r="CH8" s="864">
        <v>0</v>
      </c>
      <c r="CI8" s="865"/>
      <c r="CJ8" s="865"/>
      <c r="CK8" s="865"/>
      <c r="CL8" s="866"/>
      <c r="CM8" s="864">
        <v>41</v>
      </c>
      <c r="CN8" s="865"/>
      <c r="CO8" s="865"/>
      <c r="CP8" s="865"/>
      <c r="CQ8" s="866"/>
      <c r="CR8" s="864">
        <v>30</v>
      </c>
      <c r="CS8" s="865"/>
      <c r="CT8" s="865"/>
      <c r="CU8" s="865"/>
      <c r="CV8" s="866"/>
      <c r="CW8" s="864" t="s">
        <v>586</v>
      </c>
      <c r="CX8" s="865"/>
      <c r="CY8" s="865"/>
      <c r="CZ8" s="865"/>
      <c r="DA8" s="866"/>
      <c r="DB8" s="864" t="s">
        <v>600</v>
      </c>
      <c r="DC8" s="865"/>
      <c r="DD8" s="865"/>
      <c r="DE8" s="865"/>
      <c r="DF8" s="866"/>
      <c r="DG8" s="864" t="s">
        <v>589</v>
      </c>
      <c r="DH8" s="865"/>
      <c r="DI8" s="865"/>
      <c r="DJ8" s="865"/>
      <c r="DK8" s="866"/>
      <c r="DL8" s="864" t="s">
        <v>601</v>
      </c>
      <c r="DM8" s="865"/>
      <c r="DN8" s="865"/>
      <c r="DO8" s="865"/>
      <c r="DP8" s="866"/>
      <c r="DQ8" s="864" t="s">
        <v>589</v>
      </c>
      <c r="DR8" s="865"/>
      <c r="DS8" s="865"/>
      <c r="DT8" s="865"/>
      <c r="DU8" s="866"/>
      <c r="DV8" s="867"/>
      <c r="DW8" s="868"/>
      <c r="DX8" s="868"/>
      <c r="DY8" s="868"/>
      <c r="DZ8" s="869"/>
      <c r="EA8" s="251"/>
    </row>
    <row r="9" spans="1:131" s="252" customFormat="1" ht="26.25" customHeight="1">
      <c r="A9" s="258">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49"/>
      <c r="BA9" s="249"/>
      <c r="BB9" s="249"/>
      <c r="BC9" s="249"/>
      <c r="BD9" s="249"/>
      <c r="BE9" s="250"/>
      <c r="BF9" s="250"/>
      <c r="BG9" s="250"/>
      <c r="BH9" s="250"/>
      <c r="BI9" s="250"/>
      <c r="BJ9" s="250"/>
      <c r="BK9" s="250"/>
      <c r="BL9" s="250"/>
      <c r="BM9" s="250"/>
      <c r="BN9" s="250"/>
      <c r="BO9" s="250"/>
      <c r="BP9" s="250"/>
      <c r="BQ9" s="259">
        <v>3</v>
      </c>
      <c r="BR9" s="260"/>
      <c r="BS9" s="851"/>
      <c r="BT9" s="852"/>
      <c r="BU9" s="852"/>
      <c r="BV9" s="852"/>
      <c r="BW9" s="852"/>
      <c r="BX9" s="852"/>
      <c r="BY9" s="852"/>
      <c r="BZ9" s="852"/>
      <c r="CA9" s="852"/>
      <c r="CB9" s="852"/>
      <c r="CC9" s="852"/>
      <c r="CD9" s="852"/>
      <c r="CE9" s="852"/>
      <c r="CF9" s="852"/>
      <c r="CG9" s="853"/>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1"/>
    </row>
    <row r="10" spans="1:131" s="252" customFormat="1" ht="26.25" customHeight="1">
      <c r="A10" s="258">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49"/>
      <c r="BA10" s="249"/>
      <c r="BB10" s="249"/>
      <c r="BC10" s="249"/>
      <c r="BD10" s="249"/>
      <c r="BE10" s="250"/>
      <c r="BF10" s="250"/>
      <c r="BG10" s="250"/>
      <c r="BH10" s="250"/>
      <c r="BI10" s="250"/>
      <c r="BJ10" s="250"/>
      <c r="BK10" s="250"/>
      <c r="BL10" s="250"/>
      <c r="BM10" s="250"/>
      <c r="BN10" s="250"/>
      <c r="BO10" s="250"/>
      <c r="BP10" s="250"/>
      <c r="BQ10" s="259">
        <v>4</v>
      </c>
      <c r="BR10" s="260"/>
      <c r="BS10" s="851"/>
      <c r="BT10" s="852"/>
      <c r="BU10" s="852"/>
      <c r="BV10" s="852"/>
      <c r="BW10" s="852"/>
      <c r="BX10" s="852"/>
      <c r="BY10" s="852"/>
      <c r="BZ10" s="852"/>
      <c r="CA10" s="852"/>
      <c r="CB10" s="852"/>
      <c r="CC10" s="852"/>
      <c r="CD10" s="852"/>
      <c r="CE10" s="852"/>
      <c r="CF10" s="852"/>
      <c r="CG10" s="85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1"/>
    </row>
    <row r="11" spans="1:131" s="252" customFormat="1" ht="26.25" customHeight="1">
      <c r="A11" s="258">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49"/>
      <c r="BA11" s="249"/>
      <c r="BB11" s="249"/>
      <c r="BC11" s="249"/>
      <c r="BD11" s="249"/>
      <c r="BE11" s="250"/>
      <c r="BF11" s="250"/>
      <c r="BG11" s="250"/>
      <c r="BH11" s="250"/>
      <c r="BI11" s="250"/>
      <c r="BJ11" s="250"/>
      <c r="BK11" s="250"/>
      <c r="BL11" s="250"/>
      <c r="BM11" s="250"/>
      <c r="BN11" s="250"/>
      <c r="BO11" s="250"/>
      <c r="BP11" s="250"/>
      <c r="BQ11" s="259">
        <v>5</v>
      </c>
      <c r="BR11" s="260"/>
      <c r="BS11" s="851"/>
      <c r="BT11" s="852"/>
      <c r="BU11" s="852"/>
      <c r="BV11" s="852"/>
      <c r="BW11" s="852"/>
      <c r="BX11" s="852"/>
      <c r="BY11" s="852"/>
      <c r="BZ11" s="852"/>
      <c r="CA11" s="852"/>
      <c r="CB11" s="852"/>
      <c r="CC11" s="852"/>
      <c r="CD11" s="852"/>
      <c r="CE11" s="852"/>
      <c r="CF11" s="852"/>
      <c r="CG11" s="85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1"/>
    </row>
    <row r="12" spans="1:131" s="252" customFormat="1" ht="26.25" customHeight="1">
      <c r="A12" s="258">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49"/>
      <c r="BA12" s="249"/>
      <c r="BB12" s="249"/>
      <c r="BC12" s="249"/>
      <c r="BD12" s="249"/>
      <c r="BE12" s="250"/>
      <c r="BF12" s="250"/>
      <c r="BG12" s="250"/>
      <c r="BH12" s="250"/>
      <c r="BI12" s="250"/>
      <c r="BJ12" s="250"/>
      <c r="BK12" s="250"/>
      <c r="BL12" s="250"/>
      <c r="BM12" s="250"/>
      <c r="BN12" s="250"/>
      <c r="BO12" s="250"/>
      <c r="BP12" s="250"/>
      <c r="BQ12" s="259">
        <v>6</v>
      </c>
      <c r="BR12" s="260"/>
      <c r="BS12" s="851"/>
      <c r="BT12" s="852"/>
      <c r="BU12" s="852"/>
      <c r="BV12" s="852"/>
      <c r="BW12" s="852"/>
      <c r="BX12" s="852"/>
      <c r="BY12" s="852"/>
      <c r="BZ12" s="852"/>
      <c r="CA12" s="852"/>
      <c r="CB12" s="852"/>
      <c r="CC12" s="852"/>
      <c r="CD12" s="852"/>
      <c r="CE12" s="852"/>
      <c r="CF12" s="852"/>
      <c r="CG12" s="85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1"/>
    </row>
    <row r="13" spans="1:131" s="252" customFormat="1" ht="26.25" customHeight="1">
      <c r="A13" s="258">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49"/>
      <c r="BA13" s="249"/>
      <c r="BB13" s="249"/>
      <c r="BC13" s="249"/>
      <c r="BD13" s="249"/>
      <c r="BE13" s="250"/>
      <c r="BF13" s="250"/>
      <c r="BG13" s="250"/>
      <c r="BH13" s="250"/>
      <c r="BI13" s="250"/>
      <c r="BJ13" s="250"/>
      <c r="BK13" s="250"/>
      <c r="BL13" s="250"/>
      <c r="BM13" s="250"/>
      <c r="BN13" s="250"/>
      <c r="BO13" s="250"/>
      <c r="BP13" s="250"/>
      <c r="BQ13" s="259">
        <v>7</v>
      </c>
      <c r="BR13" s="260"/>
      <c r="BS13" s="851"/>
      <c r="BT13" s="852"/>
      <c r="BU13" s="852"/>
      <c r="BV13" s="852"/>
      <c r="BW13" s="852"/>
      <c r="BX13" s="852"/>
      <c r="BY13" s="852"/>
      <c r="BZ13" s="852"/>
      <c r="CA13" s="852"/>
      <c r="CB13" s="852"/>
      <c r="CC13" s="852"/>
      <c r="CD13" s="852"/>
      <c r="CE13" s="852"/>
      <c r="CF13" s="852"/>
      <c r="CG13" s="85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1"/>
    </row>
    <row r="14" spans="1:131" s="252" customFormat="1" ht="26.25" customHeight="1">
      <c r="A14" s="258">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49"/>
      <c r="BA14" s="249"/>
      <c r="BB14" s="249"/>
      <c r="BC14" s="249"/>
      <c r="BD14" s="249"/>
      <c r="BE14" s="250"/>
      <c r="BF14" s="250"/>
      <c r="BG14" s="250"/>
      <c r="BH14" s="250"/>
      <c r="BI14" s="250"/>
      <c r="BJ14" s="250"/>
      <c r="BK14" s="250"/>
      <c r="BL14" s="250"/>
      <c r="BM14" s="250"/>
      <c r="BN14" s="250"/>
      <c r="BO14" s="250"/>
      <c r="BP14" s="250"/>
      <c r="BQ14" s="259">
        <v>8</v>
      </c>
      <c r="BR14" s="260"/>
      <c r="BS14" s="851"/>
      <c r="BT14" s="852"/>
      <c r="BU14" s="852"/>
      <c r="BV14" s="852"/>
      <c r="BW14" s="852"/>
      <c r="BX14" s="852"/>
      <c r="BY14" s="852"/>
      <c r="BZ14" s="852"/>
      <c r="CA14" s="852"/>
      <c r="CB14" s="852"/>
      <c r="CC14" s="852"/>
      <c r="CD14" s="852"/>
      <c r="CE14" s="852"/>
      <c r="CF14" s="852"/>
      <c r="CG14" s="85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1"/>
    </row>
    <row r="15" spans="1:131" s="252" customFormat="1" ht="26.25" customHeight="1">
      <c r="A15" s="258">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49"/>
      <c r="BA15" s="249"/>
      <c r="BB15" s="249"/>
      <c r="BC15" s="249"/>
      <c r="BD15" s="249"/>
      <c r="BE15" s="250"/>
      <c r="BF15" s="250"/>
      <c r="BG15" s="250"/>
      <c r="BH15" s="250"/>
      <c r="BI15" s="250"/>
      <c r="BJ15" s="250"/>
      <c r="BK15" s="250"/>
      <c r="BL15" s="250"/>
      <c r="BM15" s="250"/>
      <c r="BN15" s="250"/>
      <c r="BO15" s="250"/>
      <c r="BP15" s="250"/>
      <c r="BQ15" s="259">
        <v>9</v>
      </c>
      <c r="BR15" s="260"/>
      <c r="BS15" s="851"/>
      <c r="BT15" s="852"/>
      <c r="BU15" s="852"/>
      <c r="BV15" s="852"/>
      <c r="BW15" s="852"/>
      <c r="BX15" s="852"/>
      <c r="BY15" s="852"/>
      <c r="BZ15" s="852"/>
      <c r="CA15" s="852"/>
      <c r="CB15" s="852"/>
      <c r="CC15" s="852"/>
      <c r="CD15" s="852"/>
      <c r="CE15" s="852"/>
      <c r="CF15" s="852"/>
      <c r="CG15" s="85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1"/>
    </row>
    <row r="16" spans="1:131" s="252" customFormat="1" ht="26.25" customHeight="1">
      <c r="A16" s="258">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49"/>
      <c r="BA16" s="249"/>
      <c r="BB16" s="249"/>
      <c r="BC16" s="249"/>
      <c r="BD16" s="249"/>
      <c r="BE16" s="250"/>
      <c r="BF16" s="250"/>
      <c r="BG16" s="250"/>
      <c r="BH16" s="250"/>
      <c r="BI16" s="250"/>
      <c r="BJ16" s="250"/>
      <c r="BK16" s="250"/>
      <c r="BL16" s="250"/>
      <c r="BM16" s="250"/>
      <c r="BN16" s="250"/>
      <c r="BO16" s="250"/>
      <c r="BP16" s="250"/>
      <c r="BQ16" s="259">
        <v>10</v>
      </c>
      <c r="BR16" s="260"/>
      <c r="BS16" s="851"/>
      <c r="BT16" s="852"/>
      <c r="BU16" s="852"/>
      <c r="BV16" s="852"/>
      <c r="BW16" s="852"/>
      <c r="BX16" s="852"/>
      <c r="BY16" s="852"/>
      <c r="BZ16" s="852"/>
      <c r="CA16" s="852"/>
      <c r="CB16" s="852"/>
      <c r="CC16" s="852"/>
      <c r="CD16" s="852"/>
      <c r="CE16" s="852"/>
      <c r="CF16" s="852"/>
      <c r="CG16" s="85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1"/>
    </row>
    <row r="17" spans="1:131" s="252" customFormat="1" ht="26.25" customHeight="1">
      <c r="A17" s="258">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49"/>
      <c r="BA17" s="249"/>
      <c r="BB17" s="249"/>
      <c r="BC17" s="249"/>
      <c r="BD17" s="249"/>
      <c r="BE17" s="250"/>
      <c r="BF17" s="250"/>
      <c r="BG17" s="250"/>
      <c r="BH17" s="250"/>
      <c r="BI17" s="250"/>
      <c r="BJ17" s="250"/>
      <c r="BK17" s="250"/>
      <c r="BL17" s="250"/>
      <c r="BM17" s="250"/>
      <c r="BN17" s="250"/>
      <c r="BO17" s="250"/>
      <c r="BP17" s="250"/>
      <c r="BQ17" s="259">
        <v>11</v>
      </c>
      <c r="BR17" s="260"/>
      <c r="BS17" s="851"/>
      <c r="BT17" s="852"/>
      <c r="BU17" s="852"/>
      <c r="BV17" s="852"/>
      <c r="BW17" s="852"/>
      <c r="BX17" s="852"/>
      <c r="BY17" s="852"/>
      <c r="BZ17" s="852"/>
      <c r="CA17" s="852"/>
      <c r="CB17" s="852"/>
      <c r="CC17" s="852"/>
      <c r="CD17" s="852"/>
      <c r="CE17" s="852"/>
      <c r="CF17" s="852"/>
      <c r="CG17" s="85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1"/>
    </row>
    <row r="18" spans="1:131" s="252" customFormat="1" ht="26.25" customHeight="1">
      <c r="A18" s="258">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49"/>
      <c r="BA18" s="249"/>
      <c r="BB18" s="249"/>
      <c r="BC18" s="249"/>
      <c r="BD18" s="249"/>
      <c r="BE18" s="250"/>
      <c r="BF18" s="250"/>
      <c r="BG18" s="250"/>
      <c r="BH18" s="250"/>
      <c r="BI18" s="250"/>
      <c r="BJ18" s="250"/>
      <c r="BK18" s="250"/>
      <c r="BL18" s="250"/>
      <c r="BM18" s="250"/>
      <c r="BN18" s="250"/>
      <c r="BO18" s="250"/>
      <c r="BP18" s="250"/>
      <c r="BQ18" s="259">
        <v>12</v>
      </c>
      <c r="BR18" s="260"/>
      <c r="BS18" s="851"/>
      <c r="BT18" s="852"/>
      <c r="BU18" s="852"/>
      <c r="BV18" s="852"/>
      <c r="BW18" s="852"/>
      <c r="BX18" s="852"/>
      <c r="BY18" s="852"/>
      <c r="BZ18" s="852"/>
      <c r="CA18" s="852"/>
      <c r="CB18" s="852"/>
      <c r="CC18" s="852"/>
      <c r="CD18" s="852"/>
      <c r="CE18" s="852"/>
      <c r="CF18" s="852"/>
      <c r="CG18" s="85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1"/>
    </row>
    <row r="19" spans="1:131" s="252" customFormat="1" ht="26.25" customHeight="1">
      <c r="A19" s="258">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49"/>
      <c r="BA19" s="249"/>
      <c r="BB19" s="249"/>
      <c r="BC19" s="249"/>
      <c r="BD19" s="249"/>
      <c r="BE19" s="250"/>
      <c r="BF19" s="250"/>
      <c r="BG19" s="250"/>
      <c r="BH19" s="250"/>
      <c r="BI19" s="250"/>
      <c r="BJ19" s="250"/>
      <c r="BK19" s="250"/>
      <c r="BL19" s="250"/>
      <c r="BM19" s="250"/>
      <c r="BN19" s="250"/>
      <c r="BO19" s="250"/>
      <c r="BP19" s="250"/>
      <c r="BQ19" s="259">
        <v>13</v>
      </c>
      <c r="BR19" s="260"/>
      <c r="BS19" s="851"/>
      <c r="BT19" s="852"/>
      <c r="BU19" s="852"/>
      <c r="BV19" s="852"/>
      <c r="BW19" s="852"/>
      <c r="BX19" s="852"/>
      <c r="BY19" s="852"/>
      <c r="BZ19" s="852"/>
      <c r="CA19" s="852"/>
      <c r="CB19" s="852"/>
      <c r="CC19" s="852"/>
      <c r="CD19" s="852"/>
      <c r="CE19" s="852"/>
      <c r="CF19" s="852"/>
      <c r="CG19" s="85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1"/>
    </row>
    <row r="20" spans="1:131" s="252" customFormat="1" ht="26.25" customHeight="1">
      <c r="A20" s="258">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49"/>
      <c r="BA20" s="249"/>
      <c r="BB20" s="249"/>
      <c r="BC20" s="249"/>
      <c r="BD20" s="249"/>
      <c r="BE20" s="250"/>
      <c r="BF20" s="250"/>
      <c r="BG20" s="250"/>
      <c r="BH20" s="250"/>
      <c r="BI20" s="250"/>
      <c r="BJ20" s="250"/>
      <c r="BK20" s="250"/>
      <c r="BL20" s="250"/>
      <c r="BM20" s="250"/>
      <c r="BN20" s="250"/>
      <c r="BO20" s="250"/>
      <c r="BP20" s="250"/>
      <c r="BQ20" s="259">
        <v>14</v>
      </c>
      <c r="BR20" s="260"/>
      <c r="BS20" s="851"/>
      <c r="BT20" s="852"/>
      <c r="BU20" s="852"/>
      <c r="BV20" s="852"/>
      <c r="BW20" s="852"/>
      <c r="BX20" s="852"/>
      <c r="BY20" s="852"/>
      <c r="BZ20" s="852"/>
      <c r="CA20" s="852"/>
      <c r="CB20" s="852"/>
      <c r="CC20" s="852"/>
      <c r="CD20" s="852"/>
      <c r="CE20" s="852"/>
      <c r="CF20" s="852"/>
      <c r="CG20" s="85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1"/>
    </row>
    <row r="21" spans="1:131" s="252" customFormat="1" ht="26.25" customHeight="1" thickBot="1">
      <c r="A21" s="258">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49"/>
      <c r="BA21" s="249"/>
      <c r="BB21" s="249"/>
      <c r="BC21" s="249"/>
      <c r="BD21" s="249"/>
      <c r="BE21" s="250"/>
      <c r="BF21" s="250"/>
      <c r="BG21" s="250"/>
      <c r="BH21" s="250"/>
      <c r="BI21" s="250"/>
      <c r="BJ21" s="250"/>
      <c r="BK21" s="250"/>
      <c r="BL21" s="250"/>
      <c r="BM21" s="250"/>
      <c r="BN21" s="250"/>
      <c r="BO21" s="250"/>
      <c r="BP21" s="250"/>
      <c r="BQ21" s="259">
        <v>15</v>
      </c>
      <c r="BR21" s="260"/>
      <c r="BS21" s="851"/>
      <c r="BT21" s="852"/>
      <c r="BU21" s="852"/>
      <c r="BV21" s="852"/>
      <c r="BW21" s="852"/>
      <c r="BX21" s="852"/>
      <c r="BY21" s="852"/>
      <c r="BZ21" s="852"/>
      <c r="CA21" s="852"/>
      <c r="CB21" s="852"/>
      <c r="CC21" s="852"/>
      <c r="CD21" s="852"/>
      <c r="CE21" s="852"/>
      <c r="CF21" s="852"/>
      <c r="CG21" s="85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1"/>
    </row>
    <row r="22" spans="1:131" s="252" customFormat="1" ht="26.25" customHeight="1">
      <c r="A22" s="258">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4"/>
      <c r="AG22" s="845"/>
      <c r="AH22" s="845"/>
      <c r="AI22" s="845"/>
      <c r="AJ22" s="846"/>
      <c r="AK22" s="885"/>
      <c r="AL22" s="886"/>
      <c r="AM22" s="886"/>
      <c r="AN22" s="886"/>
      <c r="AO22" s="886"/>
      <c r="AP22" s="886"/>
      <c r="AQ22" s="886"/>
      <c r="AR22" s="886"/>
      <c r="AS22" s="886"/>
      <c r="AT22" s="886"/>
      <c r="AU22" s="887"/>
      <c r="AV22" s="887"/>
      <c r="AW22" s="887"/>
      <c r="AX22" s="887"/>
      <c r="AY22" s="888"/>
      <c r="AZ22" s="889" t="s">
        <v>389</v>
      </c>
      <c r="BA22" s="889"/>
      <c r="BB22" s="889"/>
      <c r="BC22" s="889"/>
      <c r="BD22" s="890"/>
      <c r="BE22" s="250"/>
      <c r="BF22" s="250"/>
      <c r="BG22" s="250"/>
      <c r="BH22" s="250"/>
      <c r="BI22" s="250"/>
      <c r="BJ22" s="250"/>
      <c r="BK22" s="250"/>
      <c r="BL22" s="250"/>
      <c r="BM22" s="250"/>
      <c r="BN22" s="250"/>
      <c r="BO22" s="250"/>
      <c r="BP22" s="250"/>
      <c r="BQ22" s="259">
        <v>16</v>
      </c>
      <c r="BR22" s="260"/>
      <c r="BS22" s="851"/>
      <c r="BT22" s="852"/>
      <c r="BU22" s="852"/>
      <c r="BV22" s="852"/>
      <c r="BW22" s="852"/>
      <c r="BX22" s="852"/>
      <c r="BY22" s="852"/>
      <c r="BZ22" s="852"/>
      <c r="CA22" s="852"/>
      <c r="CB22" s="852"/>
      <c r="CC22" s="852"/>
      <c r="CD22" s="852"/>
      <c r="CE22" s="852"/>
      <c r="CF22" s="852"/>
      <c r="CG22" s="85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1"/>
    </row>
    <row r="23" spans="1:131" s="252" customFormat="1" ht="26.25" customHeight="1" thickBot="1">
      <c r="A23" s="261" t="s">
        <v>390</v>
      </c>
      <c r="B23" s="873" t="s">
        <v>391</v>
      </c>
      <c r="C23" s="874"/>
      <c r="D23" s="874"/>
      <c r="E23" s="874"/>
      <c r="F23" s="874"/>
      <c r="G23" s="874"/>
      <c r="H23" s="874"/>
      <c r="I23" s="874"/>
      <c r="J23" s="874"/>
      <c r="K23" s="874"/>
      <c r="L23" s="874"/>
      <c r="M23" s="874"/>
      <c r="N23" s="874"/>
      <c r="O23" s="874"/>
      <c r="P23" s="875"/>
      <c r="Q23" s="876">
        <v>33677</v>
      </c>
      <c r="R23" s="877"/>
      <c r="S23" s="877"/>
      <c r="T23" s="877"/>
      <c r="U23" s="877"/>
      <c r="V23" s="877">
        <v>32807</v>
      </c>
      <c r="W23" s="877"/>
      <c r="X23" s="877"/>
      <c r="Y23" s="877"/>
      <c r="Z23" s="877"/>
      <c r="AA23" s="877">
        <v>870</v>
      </c>
      <c r="AB23" s="877"/>
      <c r="AC23" s="877"/>
      <c r="AD23" s="877"/>
      <c r="AE23" s="878"/>
      <c r="AF23" s="879">
        <v>827</v>
      </c>
      <c r="AG23" s="877"/>
      <c r="AH23" s="877"/>
      <c r="AI23" s="877"/>
      <c r="AJ23" s="880"/>
      <c r="AK23" s="881"/>
      <c r="AL23" s="882"/>
      <c r="AM23" s="882"/>
      <c r="AN23" s="882"/>
      <c r="AO23" s="882"/>
      <c r="AP23" s="877">
        <v>31599</v>
      </c>
      <c r="AQ23" s="877"/>
      <c r="AR23" s="877"/>
      <c r="AS23" s="877"/>
      <c r="AT23" s="877"/>
      <c r="AU23" s="883"/>
      <c r="AV23" s="883"/>
      <c r="AW23" s="883"/>
      <c r="AX23" s="883"/>
      <c r="AY23" s="884"/>
      <c r="AZ23" s="892" t="s">
        <v>392</v>
      </c>
      <c r="BA23" s="893"/>
      <c r="BB23" s="893"/>
      <c r="BC23" s="893"/>
      <c r="BD23" s="894"/>
      <c r="BE23" s="250"/>
      <c r="BF23" s="250"/>
      <c r="BG23" s="250"/>
      <c r="BH23" s="250"/>
      <c r="BI23" s="250"/>
      <c r="BJ23" s="250"/>
      <c r="BK23" s="250"/>
      <c r="BL23" s="250"/>
      <c r="BM23" s="250"/>
      <c r="BN23" s="250"/>
      <c r="BO23" s="250"/>
      <c r="BP23" s="250"/>
      <c r="BQ23" s="259">
        <v>17</v>
      </c>
      <c r="BR23" s="260"/>
      <c r="BS23" s="851"/>
      <c r="BT23" s="852"/>
      <c r="BU23" s="852"/>
      <c r="BV23" s="852"/>
      <c r="BW23" s="852"/>
      <c r="BX23" s="852"/>
      <c r="BY23" s="852"/>
      <c r="BZ23" s="852"/>
      <c r="CA23" s="852"/>
      <c r="CB23" s="852"/>
      <c r="CC23" s="852"/>
      <c r="CD23" s="852"/>
      <c r="CE23" s="852"/>
      <c r="CF23" s="852"/>
      <c r="CG23" s="85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1"/>
    </row>
    <row r="24" spans="1:131" s="252" customFormat="1" ht="26.25" customHeight="1">
      <c r="A24" s="891" t="s">
        <v>393</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49"/>
      <c r="BA24" s="249"/>
      <c r="BB24" s="249"/>
      <c r="BC24" s="249"/>
      <c r="BD24" s="249"/>
      <c r="BE24" s="250"/>
      <c r="BF24" s="250"/>
      <c r="BG24" s="250"/>
      <c r="BH24" s="250"/>
      <c r="BI24" s="250"/>
      <c r="BJ24" s="250"/>
      <c r="BK24" s="250"/>
      <c r="BL24" s="250"/>
      <c r="BM24" s="250"/>
      <c r="BN24" s="250"/>
      <c r="BO24" s="250"/>
      <c r="BP24" s="250"/>
      <c r="BQ24" s="259">
        <v>18</v>
      </c>
      <c r="BR24" s="260"/>
      <c r="BS24" s="851"/>
      <c r="BT24" s="852"/>
      <c r="BU24" s="852"/>
      <c r="BV24" s="852"/>
      <c r="BW24" s="852"/>
      <c r="BX24" s="852"/>
      <c r="BY24" s="852"/>
      <c r="BZ24" s="852"/>
      <c r="CA24" s="852"/>
      <c r="CB24" s="852"/>
      <c r="CC24" s="852"/>
      <c r="CD24" s="852"/>
      <c r="CE24" s="852"/>
      <c r="CF24" s="852"/>
      <c r="CG24" s="85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1"/>
    </row>
    <row r="25" spans="1:131" s="244" customFormat="1" ht="26.25" customHeight="1" thickBot="1">
      <c r="A25" s="832" t="s">
        <v>394</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49"/>
      <c r="BK25" s="249"/>
      <c r="BL25" s="249"/>
      <c r="BM25" s="249"/>
      <c r="BN25" s="249"/>
      <c r="BO25" s="262"/>
      <c r="BP25" s="262"/>
      <c r="BQ25" s="259">
        <v>19</v>
      </c>
      <c r="BR25" s="260"/>
      <c r="BS25" s="851"/>
      <c r="BT25" s="852"/>
      <c r="BU25" s="852"/>
      <c r="BV25" s="852"/>
      <c r="BW25" s="852"/>
      <c r="BX25" s="852"/>
      <c r="BY25" s="852"/>
      <c r="BZ25" s="852"/>
      <c r="CA25" s="852"/>
      <c r="CB25" s="852"/>
      <c r="CC25" s="852"/>
      <c r="CD25" s="852"/>
      <c r="CE25" s="852"/>
      <c r="CF25" s="852"/>
      <c r="CG25" s="85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3"/>
    </row>
    <row r="26" spans="1:131" s="244" customFormat="1" ht="26.25" customHeight="1">
      <c r="A26" s="823" t="s">
        <v>370</v>
      </c>
      <c r="B26" s="824"/>
      <c r="C26" s="824"/>
      <c r="D26" s="824"/>
      <c r="E26" s="824"/>
      <c r="F26" s="824"/>
      <c r="G26" s="824"/>
      <c r="H26" s="824"/>
      <c r="I26" s="824"/>
      <c r="J26" s="824"/>
      <c r="K26" s="824"/>
      <c r="L26" s="824"/>
      <c r="M26" s="824"/>
      <c r="N26" s="824"/>
      <c r="O26" s="824"/>
      <c r="P26" s="825"/>
      <c r="Q26" s="800" t="s">
        <v>395</v>
      </c>
      <c r="R26" s="801"/>
      <c r="S26" s="801"/>
      <c r="T26" s="801"/>
      <c r="U26" s="802"/>
      <c r="V26" s="800" t="s">
        <v>396</v>
      </c>
      <c r="W26" s="801"/>
      <c r="X26" s="801"/>
      <c r="Y26" s="801"/>
      <c r="Z26" s="802"/>
      <c r="AA26" s="800" t="s">
        <v>397</v>
      </c>
      <c r="AB26" s="801"/>
      <c r="AC26" s="801"/>
      <c r="AD26" s="801"/>
      <c r="AE26" s="801"/>
      <c r="AF26" s="895" t="s">
        <v>398</v>
      </c>
      <c r="AG26" s="896"/>
      <c r="AH26" s="896"/>
      <c r="AI26" s="896"/>
      <c r="AJ26" s="897"/>
      <c r="AK26" s="801" t="s">
        <v>399</v>
      </c>
      <c r="AL26" s="801"/>
      <c r="AM26" s="801"/>
      <c r="AN26" s="801"/>
      <c r="AO26" s="802"/>
      <c r="AP26" s="800" t="s">
        <v>400</v>
      </c>
      <c r="AQ26" s="801"/>
      <c r="AR26" s="801"/>
      <c r="AS26" s="801"/>
      <c r="AT26" s="802"/>
      <c r="AU26" s="800" t="s">
        <v>401</v>
      </c>
      <c r="AV26" s="801"/>
      <c r="AW26" s="801"/>
      <c r="AX26" s="801"/>
      <c r="AY26" s="802"/>
      <c r="AZ26" s="800" t="s">
        <v>402</v>
      </c>
      <c r="BA26" s="801"/>
      <c r="BB26" s="801"/>
      <c r="BC26" s="801"/>
      <c r="BD26" s="802"/>
      <c r="BE26" s="800" t="s">
        <v>377</v>
      </c>
      <c r="BF26" s="801"/>
      <c r="BG26" s="801"/>
      <c r="BH26" s="801"/>
      <c r="BI26" s="812"/>
      <c r="BJ26" s="249"/>
      <c r="BK26" s="249"/>
      <c r="BL26" s="249"/>
      <c r="BM26" s="249"/>
      <c r="BN26" s="249"/>
      <c r="BO26" s="262"/>
      <c r="BP26" s="262"/>
      <c r="BQ26" s="259">
        <v>20</v>
      </c>
      <c r="BR26" s="260"/>
      <c r="BS26" s="851"/>
      <c r="BT26" s="852"/>
      <c r="BU26" s="852"/>
      <c r="BV26" s="852"/>
      <c r="BW26" s="852"/>
      <c r="BX26" s="852"/>
      <c r="BY26" s="852"/>
      <c r="BZ26" s="852"/>
      <c r="CA26" s="852"/>
      <c r="CB26" s="852"/>
      <c r="CC26" s="852"/>
      <c r="CD26" s="852"/>
      <c r="CE26" s="852"/>
      <c r="CF26" s="852"/>
      <c r="CG26" s="85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3"/>
    </row>
    <row r="27" spans="1:131" s="244" customFormat="1" ht="26.25" customHeight="1" thickBot="1">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8"/>
      <c r="AG27" s="899"/>
      <c r="AH27" s="899"/>
      <c r="AI27" s="899"/>
      <c r="AJ27" s="900"/>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49"/>
      <c r="BK27" s="249"/>
      <c r="BL27" s="249"/>
      <c r="BM27" s="249"/>
      <c r="BN27" s="249"/>
      <c r="BO27" s="262"/>
      <c r="BP27" s="262"/>
      <c r="BQ27" s="259">
        <v>21</v>
      </c>
      <c r="BR27" s="260"/>
      <c r="BS27" s="851"/>
      <c r="BT27" s="852"/>
      <c r="BU27" s="852"/>
      <c r="BV27" s="852"/>
      <c r="BW27" s="852"/>
      <c r="BX27" s="852"/>
      <c r="BY27" s="852"/>
      <c r="BZ27" s="852"/>
      <c r="CA27" s="852"/>
      <c r="CB27" s="852"/>
      <c r="CC27" s="852"/>
      <c r="CD27" s="852"/>
      <c r="CE27" s="852"/>
      <c r="CF27" s="852"/>
      <c r="CG27" s="85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3"/>
    </row>
    <row r="28" spans="1:131" s="244" customFormat="1" ht="26.25" customHeight="1" thickTop="1">
      <c r="A28" s="263">
        <v>1</v>
      </c>
      <c r="B28" s="814" t="s">
        <v>403</v>
      </c>
      <c r="C28" s="815"/>
      <c r="D28" s="815"/>
      <c r="E28" s="815"/>
      <c r="F28" s="815"/>
      <c r="G28" s="815"/>
      <c r="H28" s="815"/>
      <c r="I28" s="815"/>
      <c r="J28" s="815"/>
      <c r="K28" s="815"/>
      <c r="L28" s="815"/>
      <c r="M28" s="815"/>
      <c r="N28" s="815"/>
      <c r="O28" s="815"/>
      <c r="P28" s="816"/>
      <c r="Q28" s="905">
        <v>9713</v>
      </c>
      <c r="R28" s="906"/>
      <c r="S28" s="906"/>
      <c r="T28" s="906"/>
      <c r="U28" s="906"/>
      <c r="V28" s="906">
        <v>9392</v>
      </c>
      <c r="W28" s="906"/>
      <c r="X28" s="906"/>
      <c r="Y28" s="906"/>
      <c r="Z28" s="906"/>
      <c r="AA28" s="906">
        <v>321</v>
      </c>
      <c r="AB28" s="906"/>
      <c r="AC28" s="906"/>
      <c r="AD28" s="906"/>
      <c r="AE28" s="907"/>
      <c r="AF28" s="908">
        <v>321</v>
      </c>
      <c r="AG28" s="906"/>
      <c r="AH28" s="906"/>
      <c r="AI28" s="906"/>
      <c r="AJ28" s="909"/>
      <c r="AK28" s="910">
        <v>749</v>
      </c>
      <c r="AL28" s="901"/>
      <c r="AM28" s="901"/>
      <c r="AN28" s="901"/>
      <c r="AO28" s="901"/>
      <c r="AP28" s="901">
        <v>0</v>
      </c>
      <c r="AQ28" s="901"/>
      <c r="AR28" s="901"/>
      <c r="AS28" s="901"/>
      <c r="AT28" s="901"/>
      <c r="AU28" s="901" t="s">
        <v>585</v>
      </c>
      <c r="AV28" s="901"/>
      <c r="AW28" s="901"/>
      <c r="AX28" s="901"/>
      <c r="AY28" s="901"/>
      <c r="AZ28" s="902" t="s">
        <v>589</v>
      </c>
      <c r="BA28" s="902"/>
      <c r="BB28" s="902"/>
      <c r="BC28" s="902"/>
      <c r="BD28" s="902"/>
      <c r="BE28" s="903"/>
      <c r="BF28" s="903"/>
      <c r="BG28" s="903"/>
      <c r="BH28" s="903"/>
      <c r="BI28" s="904"/>
      <c r="BJ28" s="249"/>
      <c r="BK28" s="249"/>
      <c r="BL28" s="249"/>
      <c r="BM28" s="249"/>
      <c r="BN28" s="249"/>
      <c r="BO28" s="262"/>
      <c r="BP28" s="262"/>
      <c r="BQ28" s="259">
        <v>22</v>
      </c>
      <c r="BR28" s="260"/>
      <c r="BS28" s="851"/>
      <c r="BT28" s="852"/>
      <c r="BU28" s="852"/>
      <c r="BV28" s="852"/>
      <c r="BW28" s="852"/>
      <c r="BX28" s="852"/>
      <c r="BY28" s="852"/>
      <c r="BZ28" s="852"/>
      <c r="CA28" s="852"/>
      <c r="CB28" s="852"/>
      <c r="CC28" s="852"/>
      <c r="CD28" s="852"/>
      <c r="CE28" s="852"/>
      <c r="CF28" s="852"/>
      <c r="CG28" s="85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3"/>
    </row>
    <row r="29" spans="1:131" s="244" customFormat="1" ht="26.25" customHeight="1">
      <c r="A29" s="263">
        <v>2</v>
      </c>
      <c r="B29" s="838" t="s">
        <v>404</v>
      </c>
      <c r="C29" s="839"/>
      <c r="D29" s="839"/>
      <c r="E29" s="839"/>
      <c r="F29" s="839"/>
      <c r="G29" s="839"/>
      <c r="H29" s="839"/>
      <c r="I29" s="839"/>
      <c r="J29" s="839"/>
      <c r="K29" s="839"/>
      <c r="L29" s="839"/>
      <c r="M29" s="839"/>
      <c r="N29" s="839"/>
      <c r="O29" s="839"/>
      <c r="P29" s="840"/>
      <c r="Q29" s="841">
        <v>44</v>
      </c>
      <c r="R29" s="842"/>
      <c r="S29" s="842"/>
      <c r="T29" s="842"/>
      <c r="U29" s="842"/>
      <c r="V29" s="842">
        <v>38</v>
      </c>
      <c r="W29" s="842"/>
      <c r="X29" s="842"/>
      <c r="Y29" s="842"/>
      <c r="Z29" s="842"/>
      <c r="AA29" s="842">
        <v>6</v>
      </c>
      <c r="AB29" s="842"/>
      <c r="AC29" s="842"/>
      <c r="AD29" s="842"/>
      <c r="AE29" s="843"/>
      <c r="AF29" s="844">
        <v>6</v>
      </c>
      <c r="AG29" s="845"/>
      <c r="AH29" s="845"/>
      <c r="AI29" s="845"/>
      <c r="AJ29" s="846"/>
      <c r="AK29" s="913">
        <v>15</v>
      </c>
      <c r="AL29" s="914"/>
      <c r="AM29" s="914"/>
      <c r="AN29" s="914"/>
      <c r="AO29" s="914"/>
      <c r="AP29" s="914">
        <v>11</v>
      </c>
      <c r="AQ29" s="914"/>
      <c r="AR29" s="914"/>
      <c r="AS29" s="914"/>
      <c r="AT29" s="914"/>
      <c r="AU29" s="914">
        <v>4</v>
      </c>
      <c r="AV29" s="914"/>
      <c r="AW29" s="914"/>
      <c r="AX29" s="914"/>
      <c r="AY29" s="914"/>
      <c r="AZ29" s="915" t="s">
        <v>586</v>
      </c>
      <c r="BA29" s="915"/>
      <c r="BB29" s="915"/>
      <c r="BC29" s="915"/>
      <c r="BD29" s="915"/>
      <c r="BE29" s="911"/>
      <c r="BF29" s="911"/>
      <c r="BG29" s="911"/>
      <c r="BH29" s="911"/>
      <c r="BI29" s="912"/>
      <c r="BJ29" s="249"/>
      <c r="BK29" s="249"/>
      <c r="BL29" s="249"/>
      <c r="BM29" s="249"/>
      <c r="BN29" s="249"/>
      <c r="BO29" s="262"/>
      <c r="BP29" s="262"/>
      <c r="BQ29" s="259">
        <v>23</v>
      </c>
      <c r="BR29" s="260"/>
      <c r="BS29" s="851"/>
      <c r="BT29" s="852"/>
      <c r="BU29" s="852"/>
      <c r="BV29" s="852"/>
      <c r="BW29" s="852"/>
      <c r="BX29" s="852"/>
      <c r="BY29" s="852"/>
      <c r="BZ29" s="852"/>
      <c r="CA29" s="852"/>
      <c r="CB29" s="852"/>
      <c r="CC29" s="852"/>
      <c r="CD29" s="852"/>
      <c r="CE29" s="852"/>
      <c r="CF29" s="852"/>
      <c r="CG29" s="85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3"/>
    </row>
    <row r="30" spans="1:131" s="244" customFormat="1" ht="26.25" customHeight="1">
      <c r="A30" s="263">
        <v>3</v>
      </c>
      <c r="B30" s="838" t="s">
        <v>405</v>
      </c>
      <c r="C30" s="839"/>
      <c r="D30" s="839"/>
      <c r="E30" s="839"/>
      <c r="F30" s="839"/>
      <c r="G30" s="839"/>
      <c r="H30" s="839"/>
      <c r="I30" s="839"/>
      <c r="J30" s="839"/>
      <c r="K30" s="839"/>
      <c r="L30" s="839"/>
      <c r="M30" s="839"/>
      <c r="N30" s="839"/>
      <c r="O30" s="839"/>
      <c r="P30" s="840"/>
      <c r="Q30" s="841">
        <v>1090</v>
      </c>
      <c r="R30" s="842"/>
      <c r="S30" s="842"/>
      <c r="T30" s="842"/>
      <c r="U30" s="842"/>
      <c r="V30" s="842">
        <v>1035</v>
      </c>
      <c r="W30" s="842"/>
      <c r="X30" s="842"/>
      <c r="Y30" s="842"/>
      <c r="Z30" s="842"/>
      <c r="AA30" s="842">
        <v>55</v>
      </c>
      <c r="AB30" s="842"/>
      <c r="AC30" s="842"/>
      <c r="AD30" s="842"/>
      <c r="AE30" s="843"/>
      <c r="AF30" s="844">
        <v>55</v>
      </c>
      <c r="AG30" s="845"/>
      <c r="AH30" s="845"/>
      <c r="AI30" s="845"/>
      <c r="AJ30" s="846"/>
      <c r="AK30" s="913">
        <v>293</v>
      </c>
      <c r="AL30" s="914"/>
      <c r="AM30" s="914"/>
      <c r="AN30" s="914"/>
      <c r="AO30" s="914"/>
      <c r="AP30" s="914">
        <v>0</v>
      </c>
      <c r="AQ30" s="914"/>
      <c r="AR30" s="914"/>
      <c r="AS30" s="914"/>
      <c r="AT30" s="914"/>
      <c r="AU30" s="914" t="s">
        <v>587</v>
      </c>
      <c r="AV30" s="914"/>
      <c r="AW30" s="914"/>
      <c r="AX30" s="914"/>
      <c r="AY30" s="914"/>
      <c r="AZ30" s="915" t="s">
        <v>590</v>
      </c>
      <c r="BA30" s="915"/>
      <c r="BB30" s="915"/>
      <c r="BC30" s="915"/>
      <c r="BD30" s="915"/>
      <c r="BE30" s="911"/>
      <c r="BF30" s="911"/>
      <c r="BG30" s="911"/>
      <c r="BH30" s="911"/>
      <c r="BI30" s="912"/>
      <c r="BJ30" s="249"/>
      <c r="BK30" s="249"/>
      <c r="BL30" s="249"/>
      <c r="BM30" s="249"/>
      <c r="BN30" s="249"/>
      <c r="BO30" s="262"/>
      <c r="BP30" s="262"/>
      <c r="BQ30" s="259">
        <v>24</v>
      </c>
      <c r="BR30" s="260"/>
      <c r="BS30" s="851"/>
      <c r="BT30" s="852"/>
      <c r="BU30" s="852"/>
      <c r="BV30" s="852"/>
      <c r="BW30" s="852"/>
      <c r="BX30" s="852"/>
      <c r="BY30" s="852"/>
      <c r="BZ30" s="852"/>
      <c r="CA30" s="852"/>
      <c r="CB30" s="852"/>
      <c r="CC30" s="852"/>
      <c r="CD30" s="852"/>
      <c r="CE30" s="852"/>
      <c r="CF30" s="852"/>
      <c r="CG30" s="85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3"/>
    </row>
    <row r="31" spans="1:131" s="244" customFormat="1" ht="26.25" customHeight="1">
      <c r="A31" s="263">
        <v>4</v>
      </c>
      <c r="B31" s="838" t="s">
        <v>406</v>
      </c>
      <c r="C31" s="839"/>
      <c r="D31" s="839"/>
      <c r="E31" s="839"/>
      <c r="F31" s="839"/>
      <c r="G31" s="839"/>
      <c r="H31" s="839"/>
      <c r="I31" s="839"/>
      <c r="J31" s="839"/>
      <c r="K31" s="839"/>
      <c r="L31" s="839"/>
      <c r="M31" s="839"/>
      <c r="N31" s="839"/>
      <c r="O31" s="839"/>
      <c r="P31" s="840"/>
      <c r="Q31" s="841">
        <v>7149</v>
      </c>
      <c r="R31" s="842"/>
      <c r="S31" s="842"/>
      <c r="T31" s="842"/>
      <c r="U31" s="842"/>
      <c r="V31" s="842">
        <v>6945</v>
      </c>
      <c r="W31" s="842"/>
      <c r="X31" s="842"/>
      <c r="Y31" s="842"/>
      <c r="Z31" s="842"/>
      <c r="AA31" s="842">
        <v>204</v>
      </c>
      <c r="AB31" s="842"/>
      <c r="AC31" s="842"/>
      <c r="AD31" s="842"/>
      <c r="AE31" s="843"/>
      <c r="AF31" s="844">
        <v>204</v>
      </c>
      <c r="AG31" s="845"/>
      <c r="AH31" s="845"/>
      <c r="AI31" s="845"/>
      <c r="AJ31" s="846"/>
      <c r="AK31" s="913">
        <v>1009</v>
      </c>
      <c r="AL31" s="914"/>
      <c r="AM31" s="914"/>
      <c r="AN31" s="914"/>
      <c r="AO31" s="914"/>
      <c r="AP31" s="914">
        <v>0</v>
      </c>
      <c r="AQ31" s="914"/>
      <c r="AR31" s="914"/>
      <c r="AS31" s="914"/>
      <c r="AT31" s="914"/>
      <c r="AU31" s="914" t="s">
        <v>586</v>
      </c>
      <c r="AV31" s="914"/>
      <c r="AW31" s="914"/>
      <c r="AX31" s="914"/>
      <c r="AY31" s="914"/>
      <c r="AZ31" s="915" t="s">
        <v>590</v>
      </c>
      <c r="BA31" s="915"/>
      <c r="BB31" s="915"/>
      <c r="BC31" s="915"/>
      <c r="BD31" s="915"/>
      <c r="BE31" s="911"/>
      <c r="BF31" s="911"/>
      <c r="BG31" s="911"/>
      <c r="BH31" s="911"/>
      <c r="BI31" s="912"/>
      <c r="BJ31" s="249"/>
      <c r="BK31" s="249"/>
      <c r="BL31" s="249"/>
      <c r="BM31" s="249"/>
      <c r="BN31" s="249"/>
      <c r="BO31" s="262"/>
      <c r="BP31" s="262"/>
      <c r="BQ31" s="259">
        <v>25</v>
      </c>
      <c r="BR31" s="260"/>
      <c r="BS31" s="851"/>
      <c r="BT31" s="852"/>
      <c r="BU31" s="852"/>
      <c r="BV31" s="852"/>
      <c r="BW31" s="852"/>
      <c r="BX31" s="852"/>
      <c r="BY31" s="852"/>
      <c r="BZ31" s="852"/>
      <c r="CA31" s="852"/>
      <c r="CB31" s="852"/>
      <c r="CC31" s="852"/>
      <c r="CD31" s="852"/>
      <c r="CE31" s="852"/>
      <c r="CF31" s="852"/>
      <c r="CG31" s="85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3"/>
    </row>
    <row r="32" spans="1:131" s="244" customFormat="1" ht="26.25" customHeight="1">
      <c r="A32" s="263">
        <v>5</v>
      </c>
      <c r="B32" s="838" t="s">
        <v>407</v>
      </c>
      <c r="C32" s="839"/>
      <c r="D32" s="839"/>
      <c r="E32" s="839"/>
      <c r="F32" s="839"/>
      <c r="G32" s="839"/>
      <c r="H32" s="839"/>
      <c r="I32" s="839"/>
      <c r="J32" s="839"/>
      <c r="K32" s="839"/>
      <c r="L32" s="839"/>
      <c r="M32" s="839"/>
      <c r="N32" s="839"/>
      <c r="O32" s="839"/>
      <c r="P32" s="840"/>
      <c r="Q32" s="841">
        <v>46</v>
      </c>
      <c r="R32" s="842"/>
      <c r="S32" s="842"/>
      <c r="T32" s="842"/>
      <c r="U32" s="842"/>
      <c r="V32" s="842">
        <v>43</v>
      </c>
      <c r="W32" s="842"/>
      <c r="X32" s="842"/>
      <c r="Y32" s="842"/>
      <c r="Z32" s="842"/>
      <c r="AA32" s="842">
        <v>3</v>
      </c>
      <c r="AB32" s="842"/>
      <c r="AC32" s="842"/>
      <c r="AD32" s="842"/>
      <c r="AE32" s="843"/>
      <c r="AF32" s="844">
        <v>3</v>
      </c>
      <c r="AG32" s="845"/>
      <c r="AH32" s="845"/>
      <c r="AI32" s="845"/>
      <c r="AJ32" s="846"/>
      <c r="AK32" s="913">
        <v>21</v>
      </c>
      <c r="AL32" s="914"/>
      <c r="AM32" s="914"/>
      <c r="AN32" s="914"/>
      <c r="AO32" s="914"/>
      <c r="AP32" s="914">
        <v>0</v>
      </c>
      <c r="AQ32" s="914"/>
      <c r="AR32" s="914"/>
      <c r="AS32" s="914"/>
      <c r="AT32" s="914"/>
      <c r="AU32" s="914" t="s">
        <v>588</v>
      </c>
      <c r="AV32" s="914"/>
      <c r="AW32" s="914"/>
      <c r="AX32" s="914"/>
      <c r="AY32" s="914"/>
      <c r="AZ32" s="915" t="s">
        <v>589</v>
      </c>
      <c r="BA32" s="915"/>
      <c r="BB32" s="915"/>
      <c r="BC32" s="915"/>
      <c r="BD32" s="915"/>
      <c r="BE32" s="911"/>
      <c r="BF32" s="911"/>
      <c r="BG32" s="911"/>
      <c r="BH32" s="911"/>
      <c r="BI32" s="912"/>
      <c r="BJ32" s="249"/>
      <c r="BK32" s="249"/>
      <c r="BL32" s="249"/>
      <c r="BM32" s="249"/>
      <c r="BN32" s="249"/>
      <c r="BO32" s="262"/>
      <c r="BP32" s="262"/>
      <c r="BQ32" s="259">
        <v>26</v>
      </c>
      <c r="BR32" s="260"/>
      <c r="BS32" s="851"/>
      <c r="BT32" s="852"/>
      <c r="BU32" s="852"/>
      <c r="BV32" s="852"/>
      <c r="BW32" s="852"/>
      <c r="BX32" s="852"/>
      <c r="BY32" s="852"/>
      <c r="BZ32" s="852"/>
      <c r="CA32" s="852"/>
      <c r="CB32" s="852"/>
      <c r="CC32" s="852"/>
      <c r="CD32" s="852"/>
      <c r="CE32" s="852"/>
      <c r="CF32" s="852"/>
      <c r="CG32" s="85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3"/>
    </row>
    <row r="33" spans="1:131" s="244" customFormat="1" ht="26.25" customHeight="1">
      <c r="A33" s="263">
        <v>6</v>
      </c>
      <c r="B33" s="838" t="s">
        <v>408</v>
      </c>
      <c r="C33" s="839"/>
      <c r="D33" s="839"/>
      <c r="E33" s="839"/>
      <c r="F33" s="839"/>
      <c r="G33" s="839"/>
      <c r="H33" s="839"/>
      <c r="I33" s="839"/>
      <c r="J33" s="839"/>
      <c r="K33" s="839"/>
      <c r="L33" s="839"/>
      <c r="M33" s="839"/>
      <c r="N33" s="839"/>
      <c r="O33" s="839"/>
      <c r="P33" s="840"/>
      <c r="Q33" s="841">
        <v>1427</v>
      </c>
      <c r="R33" s="842"/>
      <c r="S33" s="842"/>
      <c r="T33" s="842"/>
      <c r="U33" s="842"/>
      <c r="V33" s="842">
        <v>1160</v>
      </c>
      <c r="W33" s="842"/>
      <c r="X33" s="842"/>
      <c r="Y33" s="842"/>
      <c r="Z33" s="842"/>
      <c r="AA33" s="842">
        <v>267</v>
      </c>
      <c r="AB33" s="842"/>
      <c r="AC33" s="842"/>
      <c r="AD33" s="842"/>
      <c r="AE33" s="843"/>
      <c r="AF33" s="844">
        <v>1790</v>
      </c>
      <c r="AG33" s="845"/>
      <c r="AH33" s="845"/>
      <c r="AI33" s="845"/>
      <c r="AJ33" s="846"/>
      <c r="AK33" s="913">
        <v>35</v>
      </c>
      <c r="AL33" s="914"/>
      <c r="AM33" s="914"/>
      <c r="AN33" s="914"/>
      <c r="AO33" s="914"/>
      <c r="AP33" s="914">
        <v>4185</v>
      </c>
      <c r="AQ33" s="914"/>
      <c r="AR33" s="914"/>
      <c r="AS33" s="914"/>
      <c r="AT33" s="914"/>
      <c r="AU33" s="914">
        <v>159</v>
      </c>
      <c r="AV33" s="914"/>
      <c r="AW33" s="914"/>
      <c r="AX33" s="914"/>
      <c r="AY33" s="914"/>
      <c r="AZ33" s="915" t="s">
        <v>586</v>
      </c>
      <c r="BA33" s="915"/>
      <c r="BB33" s="915"/>
      <c r="BC33" s="915"/>
      <c r="BD33" s="915"/>
      <c r="BE33" s="911" t="s">
        <v>409</v>
      </c>
      <c r="BF33" s="911"/>
      <c r="BG33" s="911"/>
      <c r="BH33" s="911"/>
      <c r="BI33" s="912"/>
      <c r="BJ33" s="249"/>
      <c r="BK33" s="249"/>
      <c r="BL33" s="249"/>
      <c r="BM33" s="249"/>
      <c r="BN33" s="249"/>
      <c r="BO33" s="262"/>
      <c r="BP33" s="262"/>
      <c r="BQ33" s="259">
        <v>27</v>
      </c>
      <c r="BR33" s="260"/>
      <c r="BS33" s="851"/>
      <c r="BT33" s="852"/>
      <c r="BU33" s="852"/>
      <c r="BV33" s="852"/>
      <c r="BW33" s="852"/>
      <c r="BX33" s="852"/>
      <c r="BY33" s="852"/>
      <c r="BZ33" s="852"/>
      <c r="CA33" s="852"/>
      <c r="CB33" s="852"/>
      <c r="CC33" s="852"/>
      <c r="CD33" s="852"/>
      <c r="CE33" s="852"/>
      <c r="CF33" s="852"/>
      <c r="CG33" s="85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3"/>
    </row>
    <row r="34" spans="1:131" s="244" customFormat="1" ht="26.25" customHeight="1">
      <c r="A34" s="263">
        <v>7</v>
      </c>
      <c r="B34" s="838" t="s">
        <v>410</v>
      </c>
      <c r="C34" s="839"/>
      <c r="D34" s="839"/>
      <c r="E34" s="839"/>
      <c r="F34" s="839"/>
      <c r="G34" s="839"/>
      <c r="H34" s="839"/>
      <c r="I34" s="839"/>
      <c r="J34" s="839"/>
      <c r="K34" s="839"/>
      <c r="L34" s="839"/>
      <c r="M34" s="839"/>
      <c r="N34" s="839"/>
      <c r="O34" s="839"/>
      <c r="P34" s="840"/>
      <c r="Q34" s="841">
        <v>137</v>
      </c>
      <c r="R34" s="842"/>
      <c r="S34" s="842"/>
      <c r="T34" s="842"/>
      <c r="U34" s="842"/>
      <c r="V34" s="842">
        <v>127</v>
      </c>
      <c r="W34" s="842"/>
      <c r="X34" s="842"/>
      <c r="Y34" s="842"/>
      <c r="Z34" s="842"/>
      <c r="AA34" s="842">
        <v>10</v>
      </c>
      <c r="AB34" s="842"/>
      <c r="AC34" s="842"/>
      <c r="AD34" s="842"/>
      <c r="AE34" s="843"/>
      <c r="AF34" s="844">
        <v>335</v>
      </c>
      <c r="AG34" s="845"/>
      <c r="AH34" s="845"/>
      <c r="AI34" s="845"/>
      <c r="AJ34" s="846"/>
      <c r="AK34" s="913">
        <v>0</v>
      </c>
      <c r="AL34" s="914"/>
      <c r="AM34" s="914"/>
      <c r="AN34" s="914"/>
      <c r="AO34" s="914"/>
      <c r="AP34" s="914">
        <v>1</v>
      </c>
      <c r="AQ34" s="914"/>
      <c r="AR34" s="914"/>
      <c r="AS34" s="914"/>
      <c r="AT34" s="914"/>
      <c r="AU34" s="914">
        <v>0</v>
      </c>
      <c r="AV34" s="914"/>
      <c r="AW34" s="914"/>
      <c r="AX34" s="914"/>
      <c r="AY34" s="914"/>
      <c r="AZ34" s="915" t="s">
        <v>590</v>
      </c>
      <c r="BA34" s="915"/>
      <c r="BB34" s="915"/>
      <c r="BC34" s="915"/>
      <c r="BD34" s="915"/>
      <c r="BE34" s="911" t="s">
        <v>411</v>
      </c>
      <c r="BF34" s="911"/>
      <c r="BG34" s="911"/>
      <c r="BH34" s="911"/>
      <c r="BI34" s="912"/>
      <c r="BJ34" s="249"/>
      <c r="BK34" s="249"/>
      <c r="BL34" s="249"/>
      <c r="BM34" s="249"/>
      <c r="BN34" s="249"/>
      <c r="BO34" s="262"/>
      <c r="BP34" s="262"/>
      <c r="BQ34" s="259">
        <v>28</v>
      </c>
      <c r="BR34" s="260"/>
      <c r="BS34" s="851"/>
      <c r="BT34" s="852"/>
      <c r="BU34" s="852"/>
      <c r="BV34" s="852"/>
      <c r="BW34" s="852"/>
      <c r="BX34" s="852"/>
      <c r="BY34" s="852"/>
      <c r="BZ34" s="852"/>
      <c r="CA34" s="852"/>
      <c r="CB34" s="852"/>
      <c r="CC34" s="852"/>
      <c r="CD34" s="852"/>
      <c r="CE34" s="852"/>
      <c r="CF34" s="852"/>
      <c r="CG34" s="85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3"/>
    </row>
    <row r="35" spans="1:131" s="244" customFormat="1" ht="26.25" customHeight="1">
      <c r="A35" s="263">
        <v>8</v>
      </c>
      <c r="B35" s="838" t="s">
        <v>412</v>
      </c>
      <c r="C35" s="839"/>
      <c r="D35" s="839"/>
      <c r="E35" s="839"/>
      <c r="F35" s="839"/>
      <c r="G35" s="839"/>
      <c r="H35" s="839"/>
      <c r="I35" s="839"/>
      <c r="J35" s="839"/>
      <c r="K35" s="839"/>
      <c r="L35" s="839"/>
      <c r="M35" s="839"/>
      <c r="N35" s="839"/>
      <c r="O35" s="839"/>
      <c r="P35" s="840"/>
      <c r="Q35" s="841">
        <v>66</v>
      </c>
      <c r="R35" s="842"/>
      <c r="S35" s="842"/>
      <c r="T35" s="842"/>
      <c r="U35" s="842"/>
      <c r="V35" s="842">
        <v>52</v>
      </c>
      <c r="W35" s="842"/>
      <c r="X35" s="842"/>
      <c r="Y35" s="842"/>
      <c r="Z35" s="842"/>
      <c r="AA35" s="842">
        <v>14</v>
      </c>
      <c r="AB35" s="842"/>
      <c r="AC35" s="842"/>
      <c r="AD35" s="842"/>
      <c r="AE35" s="843"/>
      <c r="AF35" s="844">
        <v>1</v>
      </c>
      <c r="AG35" s="845"/>
      <c r="AH35" s="845"/>
      <c r="AI35" s="845"/>
      <c r="AJ35" s="846"/>
      <c r="AK35" s="913">
        <v>47</v>
      </c>
      <c r="AL35" s="914"/>
      <c r="AM35" s="914"/>
      <c r="AN35" s="914"/>
      <c r="AO35" s="914"/>
      <c r="AP35" s="914">
        <v>537</v>
      </c>
      <c r="AQ35" s="914"/>
      <c r="AR35" s="914"/>
      <c r="AS35" s="914"/>
      <c r="AT35" s="914"/>
      <c r="AU35" s="914">
        <v>537</v>
      </c>
      <c r="AV35" s="914"/>
      <c r="AW35" s="914"/>
      <c r="AX35" s="914"/>
      <c r="AY35" s="914"/>
      <c r="AZ35" s="915" t="s">
        <v>586</v>
      </c>
      <c r="BA35" s="915"/>
      <c r="BB35" s="915"/>
      <c r="BC35" s="915"/>
      <c r="BD35" s="915"/>
      <c r="BE35" s="911" t="s">
        <v>413</v>
      </c>
      <c r="BF35" s="911"/>
      <c r="BG35" s="911"/>
      <c r="BH35" s="911"/>
      <c r="BI35" s="912"/>
      <c r="BJ35" s="249"/>
      <c r="BK35" s="249"/>
      <c r="BL35" s="249"/>
      <c r="BM35" s="249"/>
      <c r="BN35" s="249"/>
      <c r="BO35" s="262"/>
      <c r="BP35" s="262"/>
      <c r="BQ35" s="259">
        <v>29</v>
      </c>
      <c r="BR35" s="260"/>
      <c r="BS35" s="851"/>
      <c r="BT35" s="852"/>
      <c r="BU35" s="852"/>
      <c r="BV35" s="852"/>
      <c r="BW35" s="852"/>
      <c r="BX35" s="852"/>
      <c r="BY35" s="852"/>
      <c r="BZ35" s="852"/>
      <c r="CA35" s="852"/>
      <c r="CB35" s="852"/>
      <c r="CC35" s="852"/>
      <c r="CD35" s="852"/>
      <c r="CE35" s="852"/>
      <c r="CF35" s="852"/>
      <c r="CG35" s="85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3"/>
    </row>
    <row r="36" spans="1:131" s="244" customFormat="1" ht="26.25" customHeight="1">
      <c r="A36" s="263">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49"/>
      <c r="BK36" s="249"/>
      <c r="BL36" s="249"/>
      <c r="BM36" s="249"/>
      <c r="BN36" s="249"/>
      <c r="BO36" s="262"/>
      <c r="BP36" s="262"/>
      <c r="BQ36" s="259">
        <v>30</v>
      </c>
      <c r="BR36" s="260"/>
      <c r="BS36" s="851"/>
      <c r="BT36" s="852"/>
      <c r="BU36" s="852"/>
      <c r="BV36" s="852"/>
      <c r="BW36" s="852"/>
      <c r="BX36" s="852"/>
      <c r="BY36" s="852"/>
      <c r="BZ36" s="852"/>
      <c r="CA36" s="852"/>
      <c r="CB36" s="852"/>
      <c r="CC36" s="852"/>
      <c r="CD36" s="852"/>
      <c r="CE36" s="852"/>
      <c r="CF36" s="852"/>
      <c r="CG36" s="85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3"/>
    </row>
    <row r="37" spans="1:131" s="244" customFormat="1" ht="26.25" customHeight="1">
      <c r="A37" s="263">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49"/>
      <c r="BK37" s="249"/>
      <c r="BL37" s="249"/>
      <c r="BM37" s="249"/>
      <c r="BN37" s="249"/>
      <c r="BO37" s="262"/>
      <c r="BP37" s="262"/>
      <c r="BQ37" s="259">
        <v>31</v>
      </c>
      <c r="BR37" s="260"/>
      <c r="BS37" s="851"/>
      <c r="BT37" s="852"/>
      <c r="BU37" s="852"/>
      <c r="BV37" s="852"/>
      <c r="BW37" s="852"/>
      <c r="BX37" s="852"/>
      <c r="BY37" s="852"/>
      <c r="BZ37" s="852"/>
      <c r="CA37" s="852"/>
      <c r="CB37" s="852"/>
      <c r="CC37" s="852"/>
      <c r="CD37" s="852"/>
      <c r="CE37" s="852"/>
      <c r="CF37" s="852"/>
      <c r="CG37" s="85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3"/>
    </row>
    <row r="38" spans="1:131" s="244" customFormat="1" ht="26.25" customHeight="1">
      <c r="A38" s="263">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49"/>
      <c r="BK38" s="249"/>
      <c r="BL38" s="249"/>
      <c r="BM38" s="249"/>
      <c r="BN38" s="249"/>
      <c r="BO38" s="262"/>
      <c r="BP38" s="262"/>
      <c r="BQ38" s="259">
        <v>32</v>
      </c>
      <c r="BR38" s="260"/>
      <c r="BS38" s="851"/>
      <c r="BT38" s="852"/>
      <c r="BU38" s="852"/>
      <c r="BV38" s="852"/>
      <c r="BW38" s="852"/>
      <c r="BX38" s="852"/>
      <c r="BY38" s="852"/>
      <c r="BZ38" s="852"/>
      <c r="CA38" s="852"/>
      <c r="CB38" s="852"/>
      <c r="CC38" s="852"/>
      <c r="CD38" s="852"/>
      <c r="CE38" s="852"/>
      <c r="CF38" s="852"/>
      <c r="CG38" s="85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3"/>
    </row>
    <row r="39" spans="1:131" s="244" customFormat="1" ht="26.25" customHeight="1">
      <c r="A39" s="263">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49"/>
      <c r="BK39" s="249"/>
      <c r="BL39" s="249"/>
      <c r="BM39" s="249"/>
      <c r="BN39" s="249"/>
      <c r="BO39" s="262"/>
      <c r="BP39" s="262"/>
      <c r="BQ39" s="259">
        <v>33</v>
      </c>
      <c r="BR39" s="260"/>
      <c r="BS39" s="851"/>
      <c r="BT39" s="852"/>
      <c r="BU39" s="852"/>
      <c r="BV39" s="852"/>
      <c r="BW39" s="852"/>
      <c r="BX39" s="852"/>
      <c r="BY39" s="852"/>
      <c r="BZ39" s="852"/>
      <c r="CA39" s="852"/>
      <c r="CB39" s="852"/>
      <c r="CC39" s="852"/>
      <c r="CD39" s="852"/>
      <c r="CE39" s="852"/>
      <c r="CF39" s="852"/>
      <c r="CG39" s="85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3"/>
    </row>
    <row r="40" spans="1:131" s="244" customFormat="1" ht="26.25" customHeight="1">
      <c r="A40" s="258">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49"/>
      <c r="BK40" s="249"/>
      <c r="BL40" s="249"/>
      <c r="BM40" s="249"/>
      <c r="BN40" s="249"/>
      <c r="BO40" s="262"/>
      <c r="BP40" s="262"/>
      <c r="BQ40" s="259">
        <v>34</v>
      </c>
      <c r="BR40" s="260"/>
      <c r="BS40" s="851"/>
      <c r="BT40" s="852"/>
      <c r="BU40" s="852"/>
      <c r="BV40" s="852"/>
      <c r="BW40" s="852"/>
      <c r="BX40" s="852"/>
      <c r="BY40" s="852"/>
      <c r="BZ40" s="852"/>
      <c r="CA40" s="852"/>
      <c r="CB40" s="852"/>
      <c r="CC40" s="852"/>
      <c r="CD40" s="852"/>
      <c r="CE40" s="852"/>
      <c r="CF40" s="852"/>
      <c r="CG40" s="85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3"/>
    </row>
    <row r="41" spans="1:131" s="244" customFormat="1" ht="26.25" customHeight="1">
      <c r="A41" s="258">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49"/>
      <c r="BK41" s="249"/>
      <c r="BL41" s="249"/>
      <c r="BM41" s="249"/>
      <c r="BN41" s="249"/>
      <c r="BO41" s="262"/>
      <c r="BP41" s="262"/>
      <c r="BQ41" s="259">
        <v>35</v>
      </c>
      <c r="BR41" s="260"/>
      <c r="BS41" s="851"/>
      <c r="BT41" s="852"/>
      <c r="BU41" s="852"/>
      <c r="BV41" s="852"/>
      <c r="BW41" s="852"/>
      <c r="BX41" s="852"/>
      <c r="BY41" s="852"/>
      <c r="BZ41" s="852"/>
      <c r="CA41" s="852"/>
      <c r="CB41" s="852"/>
      <c r="CC41" s="852"/>
      <c r="CD41" s="852"/>
      <c r="CE41" s="852"/>
      <c r="CF41" s="852"/>
      <c r="CG41" s="85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3"/>
    </row>
    <row r="42" spans="1:131" s="244" customFormat="1" ht="26.25" customHeight="1">
      <c r="A42" s="258">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49"/>
      <c r="BK42" s="249"/>
      <c r="BL42" s="249"/>
      <c r="BM42" s="249"/>
      <c r="BN42" s="249"/>
      <c r="BO42" s="262"/>
      <c r="BP42" s="262"/>
      <c r="BQ42" s="259">
        <v>36</v>
      </c>
      <c r="BR42" s="260"/>
      <c r="BS42" s="851"/>
      <c r="BT42" s="852"/>
      <c r="BU42" s="852"/>
      <c r="BV42" s="852"/>
      <c r="BW42" s="852"/>
      <c r="BX42" s="852"/>
      <c r="BY42" s="852"/>
      <c r="BZ42" s="852"/>
      <c r="CA42" s="852"/>
      <c r="CB42" s="852"/>
      <c r="CC42" s="852"/>
      <c r="CD42" s="852"/>
      <c r="CE42" s="852"/>
      <c r="CF42" s="852"/>
      <c r="CG42" s="85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3"/>
    </row>
    <row r="43" spans="1:131" s="244" customFormat="1" ht="26.25" customHeight="1">
      <c r="A43" s="258">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49"/>
      <c r="BK43" s="249"/>
      <c r="BL43" s="249"/>
      <c r="BM43" s="249"/>
      <c r="BN43" s="249"/>
      <c r="BO43" s="262"/>
      <c r="BP43" s="262"/>
      <c r="BQ43" s="259">
        <v>37</v>
      </c>
      <c r="BR43" s="260"/>
      <c r="BS43" s="851"/>
      <c r="BT43" s="852"/>
      <c r="BU43" s="852"/>
      <c r="BV43" s="852"/>
      <c r="BW43" s="852"/>
      <c r="BX43" s="852"/>
      <c r="BY43" s="852"/>
      <c r="BZ43" s="852"/>
      <c r="CA43" s="852"/>
      <c r="CB43" s="852"/>
      <c r="CC43" s="852"/>
      <c r="CD43" s="852"/>
      <c r="CE43" s="852"/>
      <c r="CF43" s="852"/>
      <c r="CG43" s="85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3"/>
    </row>
    <row r="44" spans="1:131" s="244" customFormat="1" ht="26.25" customHeight="1">
      <c r="A44" s="258">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49"/>
      <c r="BK44" s="249"/>
      <c r="BL44" s="249"/>
      <c r="BM44" s="249"/>
      <c r="BN44" s="249"/>
      <c r="BO44" s="262"/>
      <c r="BP44" s="262"/>
      <c r="BQ44" s="259">
        <v>38</v>
      </c>
      <c r="BR44" s="260"/>
      <c r="BS44" s="851"/>
      <c r="BT44" s="852"/>
      <c r="BU44" s="852"/>
      <c r="BV44" s="852"/>
      <c r="BW44" s="852"/>
      <c r="BX44" s="852"/>
      <c r="BY44" s="852"/>
      <c r="BZ44" s="852"/>
      <c r="CA44" s="852"/>
      <c r="CB44" s="852"/>
      <c r="CC44" s="852"/>
      <c r="CD44" s="852"/>
      <c r="CE44" s="852"/>
      <c r="CF44" s="852"/>
      <c r="CG44" s="85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3"/>
    </row>
    <row r="45" spans="1:131" s="244" customFormat="1" ht="26.25" customHeight="1">
      <c r="A45" s="258">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49"/>
      <c r="BK45" s="249"/>
      <c r="BL45" s="249"/>
      <c r="BM45" s="249"/>
      <c r="BN45" s="249"/>
      <c r="BO45" s="262"/>
      <c r="BP45" s="262"/>
      <c r="BQ45" s="259">
        <v>39</v>
      </c>
      <c r="BR45" s="260"/>
      <c r="BS45" s="851"/>
      <c r="BT45" s="852"/>
      <c r="BU45" s="852"/>
      <c r="BV45" s="852"/>
      <c r="BW45" s="852"/>
      <c r="BX45" s="852"/>
      <c r="BY45" s="852"/>
      <c r="BZ45" s="852"/>
      <c r="CA45" s="852"/>
      <c r="CB45" s="852"/>
      <c r="CC45" s="852"/>
      <c r="CD45" s="852"/>
      <c r="CE45" s="852"/>
      <c r="CF45" s="852"/>
      <c r="CG45" s="85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3"/>
    </row>
    <row r="46" spans="1:131" s="244" customFormat="1" ht="26.25" customHeight="1">
      <c r="A46" s="258">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49"/>
      <c r="BK46" s="249"/>
      <c r="BL46" s="249"/>
      <c r="BM46" s="249"/>
      <c r="BN46" s="249"/>
      <c r="BO46" s="262"/>
      <c r="BP46" s="262"/>
      <c r="BQ46" s="259">
        <v>40</v>
      </c>
      <c r="BR46" s="260"/>
      <c r="BS46" s="851"/>
      <c r="BT46" s="852"/>
      <c r="BU46" s="852"/>
      <c r="BV46" s="852"/>
      <c r="BW46" s="852"/>
      <c r="BX46" s="852"/>
      <c r="BY46" s="852"/>
      <c r="BZ46" s="852"/>
      <c r="CA46" s="852"/>
      <c r="CB46" s="852"/>
      <c r="CC46" s="852"/>
      <c r="CD46" s="852"/>
      <c r="CE46" s="852"/>
      <c r="CF46" s="852"/>
      <c r="CG46" s="85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3"/>
    </row>
    <row r="47" spans="1:131" s="244" customFormat="1" ht="26.25" customHeight="1">
      <c r="A47" s="258">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49"/>
      <c r="BK47" s="249"/>
      <c r="BL47" s="249"/>
      <c r="BM47" s="249"/>
      <c r="BN47" s="249"/>
      <c r="BO47" s="262"/>
      <c r="BP47" s="262"/>
      <c r="BQ47" s="259">
        <v>41</v>
      </c>
      <c r="BR47" s="260"/>
      <c r="BS47" s="851"/>
      <c r="BT47" s="852"/>
      <c r="BU47" s="852"/>
      <c r="BV47" s="852"/>
      <c r="BW47" s="852"/>
      <c r="BX47" s="852"/>
      <c r="BY47" s="852"/>
      <c r="BZ47" s="852"/>
      <c r="CA47" s="852"/>
      <c r="CB47" s="852"/>
      <c r="CC47" s="852"/>
      <c r="CD47" s="852"/>
      <c r="CE47" s="852"/>
      <c r="CF47" s="852"/>
      <c r="CG47" s="85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3"/>
    </row>
    <row r="48" spans="1:131" s="244" customFormat="1" ht="26.25" customHeight="1">
      <c r="A48" s="258">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49"/>
      <c r="BK48" s="249"/>
      <c r="BL48" s="249"/>
      <c r="BM48" s="249"/>
      <c r="BN48" s="249"/>
      <c r="BO48" s="262"/>
      <c r="BP48" s="262"/>
      <c r="BQ48" s="259">
        <v>42</v>
      </c>
      <c r="BR48" s="260"/>
      <c r="BS48" s="851"/>
      <c r="BT48" s="852"/>
      <c r="BU48" s="852"/>
      <c r="BV48" s="852"/>
      <c r="BW48" s="852"/>
      <c r="BX48" s="852"/>
      <c r="BY48" s="852"/>
      <c r="BZ48" s="852"/>
      <c r="CA48" s="852"/>
      <c r="CB48" s="852"/>
      <c r="CC48" s="852"/>
      <c r="CD48" s="852"/>
      <c r="CE48" s="852"/>
      <c r="CF48" s="852"/>
      <c r="CG48" s="85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3"/>
    </row>
    <row r="49" spans="1:131" s="244" customFormat="1" ht="26.25" customHeight="1">
      <c r="A49" s="258">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49"/>
      <c r="BK49" s="249"/>
      <c r="BL49" s="249"/>
      <c r="BM49" s="249"/>
      <c r="BN49" s="249"/>
      <c r="BO49" s="262"/>
      <c r="BP49" s="262"/>
      <c r="BQ49" s="259">
        <v>43</v>
      </c>
      <c r="BR49" s="260"/>
      <c r="BS49" s="851"/>
      <c r="BT49" s="852"/>
      <c r="BU49" s="852"/>
      <c r="BV49" s="852"/>
      <c r="BW49" s="852"/>
      <c r="BX49" s="852"/>
      <c r="BY49" s="852"/>
      <c r="BZ49" s="852"/>
      <c r="CA49" s="852"/>
      <c r="CB49" s="852"/>
      <c r="CC49" s="852"/>
      <c r="CD49" s="852"/>
      <c r="CE49" s="852"/>
      <c r="CF49" s="852"/>
      <c r="CG49" s="85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3"/>
    </row>
    <row r="50" spans="1:131" s="244" customFormat="1" ht="26.25" customHeight="1">
      <c r="A50" s="258">
        <v>23</v>
      </c>
      <c r="B50" s="838"/>
      <c r="C50" s="839"/>
      <c r="D50" s="839"/>
      <c r="E50" s="839"/>
      <c r="F50" s="839"/>
      <c r="G50" s="839"/>
      <c r="H50" s="839"/>
      <c r="I50" s="839"/>
      <c r="J50" s="839"/>
      <c r="K50" s="839"/>
      <c r="L50" s="839"/>
      <c r="M50" s="839"/>
      <c r="N50" s="839"/>
      <c r="O50" s="839"/>
      <c r="P50" s="840"/>
      <c r="Q50" s="916"/>
      <c r="R50" s="917"/>
      <c r="S50" s="917"/>
      <c r="T50" s="917"/>
      <c r="U50" s="917"/>
      <c r="V50" s="917"/>
      <c r="W50" s="917"/>
      <c r="X50" s="917"/>
      <c r="Y50" s="917"/>
      <c r="Z50" s="917"/>
      <c r="AA50" s="917"/>
      <c r="AB50" s="917"/>
      <c r="AC50" s="917"/>
      <c r="AD50" s="917"/>
      <c r="AE50" s="918"/>
      <c r="AF50" s="844"/>
      <c r="AG50" s="845"/>
      <c r="AH50" s="845"/>
      <c r="AI50" s="845"/>
      <c r="AJ50" s="846"/>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49"/>
      <c r="BK50" s="249"/>
      <c r="BL50" s="249"/>
      <c r="BM50" s="249"/>
      <c r="BN50" s="249"/>
      <c r="BO50" s="262"/>
      <c r="BP50" s="262"/>
      <c r="BQ50" s="259">
        <v>44</v>
      </c>
      <c r="BR50" s="260"/>
      <c r="BS50" s="851"/>
      <c r="BT50" s="852"/>
      <c r="BU50" s="852"/>
      <c r="BV50" s="852"/>
      <c r="BW50" s="852"/>
      <c r="BX50" s="852"/>
      <c r="BY50" s="852"/>
      <c r="BZ50" s="852"/>
      <c r="CA50" s="852"/>
      <c r="CB50" s="852"/>
      <c r="CC50" s="852"/>
      <c r="CD50" s="852"/>
      <c r="CE50" s="852"/>
      <c r="CF50" s="852"/>
      <c r="CG50" s="85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3"/>
    </row>
    <row r="51" spans="1:131" s="244" customFormat="1" ht="26.25" customHeight="1">
      <c r="A51" s="258">
        <v>24</v>
      </c>
      <c r="B51" s="838"/>
      <c r="C51" s="839"/>
      <c r="D51" s="839"/>
      <c r="E51" s="839"/>
      <c r="F51" s="839"/>
      <c r="G51" s="839"/>
      <c r="H51" s="839"/>
      <c r="I51" s="839"/>
      <c r="J51" s="839"/>
      <c r="K51" s="839"/>
      <c r="L51" s="839"/>
      <c r="M51" s="839"/>
      <c r="N51" s="839"/>
      <c r="O51" s="839"/>
      <c r="P51" s="840"/>
      <c r="Q51" s="916"/>
      <c r="R51" s="917"/>
      <c r="S51" s="917"/>
      <c r="T51" s="917"/>
      <c r="U51" s="917"/>
      <c r="V51" s="917"/>
      <c r="W51" s="917"/>
      <c r="X51" s="917"/>
      <c r="Y51" s="917"/>
      <c r="Z51" s="917"/>
      <c r="AA51" s="917"/>
      <c r="AB51" s="917"/>
      <c r="AC51" s="917"/>
      <c r="AD51" s="917"/>
      <c r="AE51" s="918"/>
      <c r="AF51" s="844"/>
      <c r="AG51" s="845"/>
      <c r="AH51" s="845"/>
      <c r="AI51" s="845"/>
      <c r="AJ51" s="846"/>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49"/>
      <c r="BK51" s="249"/>
      <c r="BL51" s="249"/>
      <c r="BM51" s="249"/>
      <c r="BN51" s="249"/>
      <c r="BO51" s="262"/>
      <c r="BP51" s="262"/>
      <c r="BQ51" s="259">
        <v>45</v>
      </c>
      <c r="BR51" s="260"/>
      <c r="BS51" s="851"/>
      <c r="BT51" s="852"/>
      <c r="BU51" s="852"/>
      <c r="BV51" s="852"/>
      <c r="BW51" s="852"/>
      <c r="BX51" s="852"/>
      <c r="BY51" s="852"/>
      <c r="BZ51" s="852"/>
      <c r="CA51" s="852"/>
      <c r="CB51" s="852"/>
      <c r="CC51" s="852"/>
      <c r="CD51" s="852"/>
      <c r="CE51" s="852"/>
      <c r="CF51" s="852"/>
      <c r="CG51" s="85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3"/>
    </row>
    <row r="52" spans="1:131" s="244" customFormat="1" ht="26.25" customHeight="1">
      <c r="A52" s="258">
        <v>25</v>
      </c>
      <c r="B52" s="838"/>
      <c r="C52" s="839"/>
      <c r="D52" s="839"/>
      <c r="E52" s="839"/>
      <c r="F52" s="839"/>
      <c r="G52" s="839"/>
      <c r="H52" s="839"/>
      <c r="I52" s="839"/>
      <c r="J52" s="839"/>
      <c r="K52" s="839"/>
      <c r="L52" s="839"/>
      <c r="M52" s="839"/>
      <c r="N52" s="839"/>
      <c r="O52" s="839"/>
      <c r="P52" s="840"/>
      <c r="Q52" s="916"/>
      <c r="R52" s="917"/>
      <c r="S52" s="917"/>
      <c r="T52" s="917"/>
      <c r="U52" s="917"/>
      <c r="V52" s="917"/>
      <c r="W52" s="917"/>
      <c r="X52" s="917"/>
      <c r="Y52" s="917"/>
      <c r="Z52" s="917"/>
      <c r="AA52" s="917"/>
      <c r="AB52" s="917"/>
      <c r="AC52" s="917"/>
      <c r="AD52" s="917"/>
      <c r="AE52" s="918"/>
      <c r="AF52" s="844"/>
      <c r="AG52" s="845"/>
      <c r="AH52" s="845"/>
      <c r="AI52" s="845"/>
      <c r="AJ52" s="846"/>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49"/>
      <c r="BK52" s="249"/>
      <c r="BL52" s="249"/>
      <c r="BM52" s="249"/>
      <c r="BN52" s="249"/>
      <c r="BO52" s="262"/>
      <c r="BP52" s="262"/>
      <c r="BQ52" s="259">
        <v>46</v>
      </c>
      <c r="BR52" s="260"/>
      <c r="BS52" s="851"/>
      <c r="BT52" s="852"/>
      <c r="BU52" s="852"/>
      <c r="BV52" s="852"/>
      <c r="BW52" s="852"/>
      <c r="BX52" s="852"/>
      <c r="BY52" s="852"/>
      <c r="BZ52" s="852"/>
      <c r="CA52" s="852"/>
      <c r="CB52" s="852"/>
      <c r="CC52" s="852"/>
      <c r="CD52" s="852"/>
      <c r="CE52" s="852"/>
      <c r="CF52" s="852"/>
      <c r="CG52" s="85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3"/>
    </row>
    <row r="53" spans="1:131" s="244" customFormat="1" ht="26.25" customHeight="1">
      <c r="A53" s="258">
        <v>26</v>
      </c>
      <c r="B53" s="838"/>
      <c r="C53" s="839"/>
      <c r="D53" s="839"/>
      <c r="E53" s="839"/>
      <c r="F53" s="839"/>
      <c r="G53" s="839"/>
      <c r="H53" s="839"/>
      <c r="I53" s="839"/>
      <c r="J53" s="839"/>
      <c r="K53" s="839"/>
      <c r="L53" s="839"/>
      <c r="M53" s="839"/>
      <c r="N53" s="839"/>
      <c r="O53" s="839"/>
      <c r="P53" s="840"/>
      <c r="Q53" s="916"/>
      <c r="R53" s="917"/>
      <c r="S53" s="917"/>
      <c r="T53" s="917"/>
      <c r="U53" s="917"/>
      <c r="V53" s="917"/>
      <c r="W53" s="917"/>
      <c r="X53" s="917"/>
      <c r="Y53" s="917"/>
      <c r="Z53" s="917"/>
      <c r="AA53" s="917"/>
      <c r="AB53" s="917"/>
      <c r="AC53" s="917"/>
      <c r="AD53" s="917"/>
      <c r="AE53" s="918"/>
      <c r="AF53" s="844"/>
      <c r="AG53" s="845"/>
      <c r="AH53" s="845"/>
      <c r="AI53" s="845"/>
      <c r="AJ53" s="846"/>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49"/>
      <c r="BK53" s="249"/>
      <c r="BL53" s="249"/>
      <c r="BM53" s="249"/>
      <c r="BN53" s="249"/>
      <c r="BO53" s="262"/>
      <c r="BP53" s="262"/>
      <c r="BQ53" s="259">
        <v>47</v>
      </c>
      <c r="BR53" s="260"/>
      <c r="BS53" s="851"/>
      <c r="BT53" s="852"/>
      <c r="BU53" s="852"/>
      <c r="BV53" s="852"/>
      <c r="BW53" s="852"/>
      <c r="BX53" s="852"/>
      <c r="BY53" s="852"/>
      <c r="BZ53" s="852"/>
      <c r="CA53" s="852"/>
      <c r="CB53" s="852"/>
      <c r="CC53" s="852"/>
      <c r="CD53" s="852"/>
      <c r="CE53" s="852"/>
      <c r="CF53" s="852"/>
      <c r="CG53" s="85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3"/>
    </row>
    <row r="54" spans="1:131" s="244" customFormat="1" ht="26.25" customHeight="1">
      <c r="A54" s="258">
        <v>27</v>
      </c>
      <c r="B54" s="838"/>
      <c r="C54" s="839"/>
      <c r="D54" s="839"/>
      <c r="E54" s="839"/>
      <c r="F54" s="839"/>
      <c r="G54" s="839"/>
      <c r="H54" s="839"/>
      <c r="I54" s="839"/>
      <c r="J54" s="839"/>
      <c r="K54" s="839"/>
      <c r="L54" s="839"/>
      <c r="M54" s="839"/>
      <c r="N54" s="839"/>
      <c r="O54" s="839"/>
      <c r="P54" s="840"/>
      <c r="Q54" s="916"/>
      <c r="R54" s="917"/>
      <c r="S54" s="917"/>
      <c r="T54" s="917"/>
      <c r="U54" s="917"/>
      <c r="V54" s="917"/>
      <c r="W54" s="917"/>
      <c r="X54" s="917"/>
      <c r="Y54" s="917"/>
      <c r="Z54" s="917"/>
      <c r="AA54" s="917"/>
      <c r="AB54" s="917"/>
      <c r="AC54" s="917"/>
      <c r="AD54" s="917"/>
      <c r="AE54" s="918"/>
      <c r="AF54" s="844"/>
      <c r="AG54" s="845"/>
      <c r="AH54" s="845"/>
      <c r="AI54" s="845"/>
      <c r="AJ54" s="846"/>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49"/>
      <c r="BK54" s="249"/>
      <c r="BL54" s="249"/>
      <c r="BM54" s="249"/>
      <c r="BN54" s="249"/>
      <c r="BO54" s="262"/>
      <c r="BP54" s="262"/>
      <c r="BQ54" s="259">
        <v>48</v>
      </c>
      <c r="BR54" s="260"/>
      <c r="BS54" s="851"/>
      <c r="BT54" s="852"/>
      <c r="BU54" s="852"/>
      <c r="BV54" s="852"/>
      <c r="BW54" s="852"/>
      <c r="BX54" s="852"/>
      <c r="BY54" s="852"/>
      <c r="BZ54" s="852"/>
      <c r="CA54" s="852"/>
      <c r="CB54" s="852"/>
      <c r="CC54" s="852"/>
      <c r="CD54" s="852"/>
      <c r="CE54" s="852"/>
      <c r="CF54" s="852"/>
      <c r="CG54" s="85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3"/>
    </row>
    <row r="55" spans="1:131" s="244" customFormat="1" ht="26.25" customHeight="1">
      <c r="A55" s="258">
        <v>28</v>
      </c>
      <c r="B55" s="838"/>
      <c r="C55" s="839"/>
      <c r="D55" s="839"/>
      <c r="E55" s="839"/>
      <c r="F55" s="839"/>
      <c r="G55" s="839"/>
      <c r="H55" s="839"/>
      <c r="I55" s="839"/>
      <c r="J55" s="839"/>
      <c r="K55" s="839"/>
      <c r="L55" s="839"/>
      <c r="M55" s="839"/>
      <c r="N55" s="839"/>
      <c r="O55" s="839"/>
      <c r="P55" s="840"/>
      <c r="Q55" s="916"/>
      <c r="R55" s="917"/>
      <c r="S55" s="917"/>
      <c r="T55" s="917"/>
      <c r="U55" s="917"/>
      <c r="V55" s="917"/>
      <c r="W55" s="917"/>
      <c r="X55" s="917"/>
      <c r="Y55" s="917"/>
      <c r="Z55" s="917"/>
      <c r="AA55" s="917"/>
      <c r="AB55" s="917"/>
      <c r="AC55" s="917"/>
      <c r="AD55" s="917"/>
      <c r="AE55" s="918"/>
      <c r="AF55" s="844"/>
      <c r="AG55" s="845"/>
      <c r="AH55" s="845"/>
      <c r="AI55" s="845"/>
      <c r="AJ55" s="846"/>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49"/>
      <c r="BK55" s="249"/>
      <c r="BL55" s="249"/>
      <c r="BM55" s="249"/>
      <c r="BN55" s="249"/>
      <c r="BO55" s="262"/>
      <c r="BP55" s="262"/>
      <c r="BQ55" s="259">
        <v>49</v>
      </c>
      <c r="BR55" s="260"/>
      <c r="BS55" s="851"/>
      <c r="BT55" s="852"/>
      <c r="BU55" s="852"/>
      <c r="BV55" s="852"/>
      <c r="BW55" s="852"/>
      <c r="BX55" s="852"/>
      <c r="BY55" s="852"/>
      <c r="BZ55" s="852"/>
      <c r="CA55" s="852"/>
      <c r="CB55" s="852"/>
      <c r="CC55" s="852"/>
      <c r="CD55" s="852"/>
      <c r="CE55" s="852"/>
      <c r="CF55" s="852"/>
      <c r="CG55" s="85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3"/>
    </row>
    <row r="56" spans="1:131" s="244" customFormat="1" ht="26.25" customHeight="1">
      <c r="A56" s="258">
        <v>29</v>
      </c>
      <c r="B56" s="838"/>
      <c r="C56" s="839"/>
      <c r="D56" s="839"/>
      <c r="E56" s="839"/>
      <c r="F56" s="839"/>
      <c r="G56" s="839"/>
      <c r="H56" s="839"/>
      <c r="I56" s="839"/>
      <c r="J56" s="839"/>
      <c r="K56" s="839"/>
      <c r="L56" s="839"/>
      <c r="M56" s="839"/>
      <c r="N56" s="839"/>
      <c r="O56" s="839"/>
      <c r="P56" s="840"/>
      <c r="Q56" s="916"/>
      <c r="R56" s="917"/>
      <c r="S56" s="917"/>
      <c r="T56" s="917"/>
      <c r="U56" s="917"/>
      <c r="V56" s="917"/>
      <c r="W56" s="917"/>
      <c r="X56" s="917"/>
      <c r="Y56" s="917"/>
      <c r="Z56" s="917"/>
      <c r="AA56" s="917"/>
      <c r="AB56" s="917"/>
      <c r="AC56" s="917"/>
      <c r="AD56" s="917"/>
      <c r="AE56" s="918"/>
      <c r="AF56" s="844"/>
      <c r="AG56" s="845"/>
      <c r="AH56" s="845"/>
      <c r="AI56" s="845"/>
      <c r="AJ56" s="846"/>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49"/>
      <c r="BK56" s="249"/>
      <c r="BL56" s="249"/>
      <c r="BM56" s="249"/>
      <c r="BN56" s="249"/>
      <c r="BO56" s="262"/>
      <c r="BP56" s="262"/>
      <c r="BQ56" s="259">
        <v>50</v>
      </c>
      <c r="BR56" s="260"/>
      <c r="BS56" s="851"/>
      <c r="BT56" s="852"/>
      <c r="BU56" s="852"/>
      <c r="BV56" s="852"/>
      <c r="BW56" s="852"/>
      <c r="BX56" s="852"/>
      <c r="BY56" s="852"/>
      <c r="BZ56" s="852"/>
      <c r="CA56" s="852"/>
      <c r="CB56" s="852"/>
      <c r="CC56" s="852"/>
      <c r="CD56" s="852"/>
      <c r="CE56" s="852"/>
      <c r="CF56" s="852"/>
      <c r="CG56" s="85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3"/>
    </row>
    <row r="57" spans="1:131" s="244" customFormat="1" ht="26.25" customHeight="1">
      <c r="A57" s="258">
        <v>30</v>
      </c>
      <c r="B57" s="838"/>
      <c r="C57" s="839"/>
      <c r="D57" s="839"/>
      <c r="E57" s="839"/>
      <c r="F57" s="839"/>
      <c r="G57" s="839"/>
      <c r="H57" s="839"/>
      <c r="I57" s="839"/>
      <c r="J57" s="839"/>
      <c r="K57" s="839"/>
      <c r="L57" s="839"/>
      <c r="M57" s="839"/>
      <c r="N57" s="839"/>
      <c r="O57" s="839"/>
      <c r="P57" s="840"/>
      <c r="Q57" s="916"/>
      <c r="R57" s="917"/>
      <c r="S57" s="917"/>
      <c r="T57" s="917"/>
      <c r="U57" s="917"/>
      <c r="V57" s="917"/>
      <c r="W57" s="917"/>
      <c r="X57" s="917"/>
      <c r="Y57" s="917"/>
      <c r="Z57" s="917"/>
      <c r="AA57" s="917"/>
      <c r="AB57" s="917"/>
      <c r="AC57" s="917"/>
      <c r="AD57" s="917"/>
      <c r="AE57" s="918"/>
      <c r="AF57" s="844"/>
      <c r="AG57" s="845"/>
      <c r="AH57" s="845"/>
      <c r="AI57" s="845"/>
      <c r="AJ57" s="846"/>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49"/>
      <c r="BK57" s="249"/>
      <c r="BL57" s="249"/>
      <c r="BM57" s="249"/>
      <c r="BN57" s="249"/>
      <c r="BO57" s="262"/>
      <c r="BP57" s="262"/>
      <c r="BQ57" s="259">
        <v>51</v>
      </c>
      <c r="BR57" s="260"/>
      <c r="BS57" s="851"/>
      <c r="BT57" s="852"/>
      <c r="BU57" s="852"/>
      <c r="BV57" s="852"/>
      <c r="BW57" s="852"/>
      <c r="BX57" s="852"/>
      <c r="BY57" s="852"/>
      <c r="BZ57" s="852"/>
      <c r="CA57" s="852"/>
      <c r="CB57" s="852"/>
      <c r="CC57" s="852"/>
      <c r="CD57" s="852"/>
      <c r="CE57" s="852"/>
      <c r="CF57" s="852"/>
      <c r="CG57" s="85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3"/>
    </row>
    <row r="58" spans="1:131" s="244" customFormat="1" ht="26.25" customHeight="1">
      <c r="A58" s="258">
        <v>31</v>
      </c>
      <c r="B58" s="838"/>
      <c r="C58" s="839"/>
      <c r="D58" s="839"/>
      <c r="E58" s="839"/>
      <c r="F58" s="839"/>
      <c r="G58" s="839"/>
      <c r="H58" s="839"/>
      <c r="I58" s="839"/>
      <c r="J58" s="839"/>
      <c r="K58" s="839"/>
      <c r="L58" s="839"/>
      <c r="M58" s="839"/>
      <c r="N58" s="839"/>
      <c r="O58" s="839"/>
      <c r="P58" s="840"/>
      <c r="Q58" s="916"/>
      <c r="R58" s="917"/>
      <c r="S58" s="917"/>
      <c r="T58" s="917"/>
      <c r="U58" s="917"/>
      <c r="V58" s="917"/>
      <c r="W58" s="917"/>
      <c r="X58" s="917"/>
      <c r="Y58" s="917"/>
      <c r="Z58" s="917"/>
      <c r="AA58" s="917"/>
      <c r="AB58" s="917"/>
      <c r="AC58" s="917"/>
      <c r="AD58" s="917"/>
      <c r="AE58" s="918"/>
      <c r="AF58" s="844"/>
      <c r="AG58" s="845"/>
      <c r="AH58" s="845"/>
      <c r="AI58" s="845"/>
      <c r="AJ58" s="846"/>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49"/>
      <c r="BK58" s="249"/>
      <c r="BL58" s="249"/>
      <c r="BM58" s="249"/>
      <c r="BN58" s="249"/>
      <c r="BO58" s="262"/>
      <c r="BP58" s="262"/>
      <c r="BQ58" s="259">
        <v>52</v>
      </c>
      <c r="BR58" s="260"/>
      <c r="BS58" s="851"/>
      <c r="BT58" s="852"/>
      <c r="BU58" s="852"/>
      <c r="BV58" s="852"/>
      <c r="BW58" s="852"/>
      <c r="BX58" s="852"/>
      <c r="BY58" s="852"/>
      <c r="BZ58" s="852"/>
      <c r="CA58" s="852"/>
      <c r="CB58" s="852"/>
      <c r="CC58" s="852"/>
      <c r="CD58" s="852"/>
      <c r="CE58" s="852"/>
      <c r="CF58" s="852"/>
      <c r="CG58" s="85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3"/>
    </row>
    <row r="59" spans="1:131" s="244" customFormat="1" ht="26.25" customHeight="1">
      <c r="A59" s="258">
        <v>32</v>
      </c>
      <c r="B59" s="838"/>
      <c r="C59" s="839"/>
      <c r="D59" s="839"/>
      <c r="E59" s="839"/>
      <c r="F59" s="839"/>
      <c r="G59" s="839"/>
      <c r="H59" s="839"/>
      <c r="I59" s="839"/>
      <c r="J59" s="839"/>
      <c r="K59" s="839"/>
      <c r="L59" s="839"/>
      <c r="M59" s="839"/>
      <c r="N59" s="839"/>
      <c r="O59" s="839"/>
      <c r="P59" s="840"/>
      <c r="Q59" s="916"/>
      <c r="R59" s="917"/>
      <c r="S59" s="917"/>
      <c r="T59" s="917"/>
      <c r="U59" s="917"/>
      <c r="V59" s="917"/>
      <c r="W59" s="917"/>
      <c r="X59" s="917"/>
      <c r="Y59" s="917"/>
      <c r="Z59" s="917"/>
      <c r="AA59" s="917"/>
      <c r="AB59" s="917"/>
      <c r="AC59" s="917"/>
      <c r="AD59" s="917"/>
      <c r="AE59" s="918"/>
      <c r="AF59" s="844"/>
      <c r="AG59" s="845"/>
      <c r="AH59" s="845"/>
      <c r="AI59" s="845"/>
      <c r="AJ59" s="846"/>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49"/>
      <c r="BK59" s="249"/>
      <c r="BL59" s="249"/>
      <c r="BM59" s="249"/>
      <c r="BN59" s="249"/>
      <c r="BO59" s="262"/>
      <c r="BP59" s="262"/>
      <c r="BQ59" s="259">
        <v>53</v>
      </c>
      <c r="BR59" s="260"/>
      <c r="BS59" s="851"/>
      <c r="BT59" s="852"/>
      <c r="BU59" s="852"/>
      <c r="BV59" s="852"/>
      <c r="BW59" s="852"/>
      <c r="BX59" s="852"/>
      <c r="BY59" s="852"/>
      <c r="BZ59" s="852"/>
      <c r="CA59" s="852"/>
      <c r="CB59" s="852"/>
      <c r="CC59" s="852"/>
      <c r="CD59" s="852"/>
      <c r="CE59" s="852"/>
      <c r="CF59" s="852"/>
      <c r="CG59" s="85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3"/>
    </row>
    <row r="60" spans="1:131" s="244" customFormat="1" ht="26.25" customHeight="1">
      <c r="A60" s="258">
        <v>33</v>
      </c>
      <c r="B60" s="838"/>
      <c r="C60" s="839"/>
      <c r="D60" s="839"/>
      <c r="E60" s="839"/>
      <c r="F60" s="839"/>
      <c r="G60" s="839"/>
      <c r="H60" s="839"/>
      <c r="I60" s="839"/>
      <c r="J60" s="839"/>
      <c r="K60" s="839"/>
      <c r="L60" s="839"/>
      <c r="M60" s="839"/>
      <c r="N60" s="839"/>
      <c r="O60" s="839"/>
      <c r="P60" s="840"/>
      <c r="Q60" s="916"/>
      <c r="R60" s="917"/>
      <c r="S60" s="917"/>
      <c r="T60" s="917"/>
      <c r="U60" s="917"/>
      <c r="V60" s="917"/>
      <c r="W60" s="917"/>
      <c r="X60" s="917"/>
      <c r="Y60" s="917"/>
      <c r="Z60" s="917"/>
      <c r="AA60" s="917"/>
      <c r="AB60" s="917"/>
      <c r="AC60" s="917"/>
      <c r="AD60" s="917"/>
      <c r="AE60" s="918"/>
      <c r="AF60" s="844"/>
      <c r="AG60" s="845"/>
      <c r="AH60" s="845"/>
      <c r="AI60" s="845"/>
      <c r="AJ60" s="846"/>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49"/>
      <c r="BK60" s="249"/>
      <c r="BL60" s="249"/>
      <c r="BM60" s="249"/>
      <c r="BN60" s="249"/>
      <c r="BO60" s="262"/>
      <c r="BP60" s="262"/>
      <c r="BQ60" s="259">
        <v>54</v>
      </c>
      <c r="BR60" s="260"/>
      <c r="BS60" s="851"/>
      <c r="BT60" s="852"/>
      <c r="BU60" s="852"/>
      <c r="BV60" s="852"/>
      <c r="BW60" s="852"/>
      <c r="BX60" s="852"/>
      <c r="BY60" s="852"/>
      <c r="BZ60" s="852"/>
      <c r="CA60" s="852"/>
      <c r="CB60" s="852"/>
      <c r="CC60" s="852"/>
      <c r="CD60" s="852"/>
      <c r="CE60" s="852"/>
      <c r="CF60" s="852"/>
      <c r="CG60" s="85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3"/>
    </row>
    <row r="61" spans="1:131" s="244" customFormat="1" ht="26.25" customHeight="1" thickBot="1">
      <c r="A61" s="258">
        <v>34</v>
      </c>
      <c r="B61" s="838"/>
      <c r="C61" s="839"/>
      <c r="D61" s="839"/>
      <c r="E61" s="839"/>
      <c r="F61" s="839"/>
      <c r="G61" s="839"/>
      <c r="H61" s="839"/>
      <c r="I61" s="839"/>
      <c r="J61" s="839"/>
      <c r="K61" s="839"/>
      <c r="L61" s="839"/>
      <c r="M61" s="839"/>
      <c r="N61" s="839"/>
      <c r="O61" s="839"/>
      <c r="P61" s="840"/>
      <c r="Q61" s="916"/>
      <c r="R61" s="917"/>
      <c r="S61" s="917"/>
      <c r="T61" s="917"/>
      <c r="U61" s="917"/>
      <c r="V61" s="917"/>
      <c r="W61" s="917"/>
      <c r="X61" s="917"/>
      <c r="Y61" s="917"/>
      <c r="Z61" s="917"/>
      <c r="AA61" s="917"/>
      <c r="AB61" s="917"/>
      <c r="AC61" s="917"/>
      <c r="AD61" s="917"/>
      <c r="AE61" s="918"/>
      <c r="AF61" s="844"/>
      <c r="AG61" s="845"/>
      <c r="AH61" s="845"/>
      <c r="AI61" s="845"/>
      <c r="AJ61" s="846"/>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49"/>
      <c r="BK61" s="249"/>
      <c r="BL61" s="249"/>
      <c r="BM61" s="249"/>
      <c r="BN61" s="249"/>
      <c r="BO61" s="262"/>
      <c r="BP61" s="262"/>
      <c r="BQ61" s="259">
        <v>55</v>
      </c>
      <c r="BR61" s="260"/>
      <c r="BS61" s="851"/>
      <c r="BT61" s="852"/>
      <c r="BU61" s="852"/>
      <c r="BV61" s="852"/>
      <c r="BW61" s="852"/>
      <c r="BX61" s="852"/>
      <c r="BY61" s="852"/>
      <c r="BZ61" s="852"/>
      <c r="CA61" s="852"/>
      <c r="CB61" s="852"/>
      <c r="CC61" s="852"/>
      <c r="CD61" s="852"/>
      <c r="CE61" s="852"/>
      <c r="CF61" s="852"/>
      <c r="CG61" s="85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3"/>
    </row>
    <row r="62" spans="1:131" s="244" customFormat="1" ht="26.25" customHeight="1">
      <c r="A62" s="258">
        <v>35</v>
      </c>
      <c r="B62" s="838"/>
      <c r="C62" s="839"/>
      <c r="D62" s="839"/>
      <c r="E62" s="839"/>
      <c r="F62" s="839"/>
      <c r="G62" s="839"/>
      <c r="H62" s="839"/>
      <c r="I62" s="839"/>
      <c r="J62" s="839"/>
      <c r="K62" s="839"/>
      <c r="L62" s="839"/>
      <c r="M62" s="839"/>
      <c r="N62" s="839"/>
      <c r="O62" s="839"/>
      <c r="P62" s="840"/>
      <c r="Q62" s="916"/>
      <c r="R62" s="917"/>
      <c r="S62" s="917"/>
      <c r="T62" s="917"/>
      <c r="U62" s="917"/>
      <c r="V62" s="917"/>
      <c r="W62" s="917"/>
      <c r="X62" s="917"/>
      <c r="Y62" s="917"/>
      <c r="Z62" s="917"/>
      <c r="AA62" s="917"/>
      <c r="AB62" s="917"/>
      <c r="AC62" s="917"/>
      <c r="AD62" s="917"/>
      <c r="AE62" s="918"/>
      <c r="AF62" s="844"/>
      <c r="AG62" s="845"/>
      <c r="AH62" s="845"/>
      <c r="AI62" s="845"/>
      <c r="AJ62" s="846"/>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414</v>
      </c>
      <c r="BK62" s="889"/>
      <c r="BL62" s="889"/>
      <c r="BM62" s="889"/>
      <c r="BN62" s="890"/>
      <c r="BO62" s="262"/>
      <c r="BP62" s="262"/>
      <c r="BQ62" s="259">
        <v>56</v>
      </c>
      <c r="BR62" s="260"/>
      <c r="BS62" s="851"/>
      <c r="BT62" s="852"/>
      <c r="BU62" s="852"/>
      <c r="BV62" s="852"/>
      <c r="BW62" s="852"/>
      <c r="BX62" s="852"/>
      <c r="BY62" s="852"/>
      <c r="BZ62" s="852"/>
      <c r="CA62" s="852"/>
      <c r="CB62" s="852"/>
      <c r="CC62" s="852"/>
      <c r="CD62" s="852"/>
      <c r="CE62" s="852"/>
      <c r="CF62" s="852"/>
      <c r="CG62" s="85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3"/>
    </row>
    <row r="63" spans="1:131" s="244" customFormat="1" ht="26.25" customHeight="1" thickBot="1">
      <c r="A63" s="261" t="s">
        <v>390</v>
      </c>
      <c r="B63" s="873" t="s">
        <v>415</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2715</v>
      </c>
      <c r="AG63" s="925"/>
      <c r="AH63" s="925"/>
      <c r="AI63" s="925"/>
      <c r="AJ63" s="926"/>
      <c r="AK63" s="927"/>
      <c r="AL63" s="922"/>
      <c r="AM63" s="922"/>
      <c r="AN63" s="922"/>
      <c r="AO63" s="922"/>
      <c r="AP63" s="925">
        <v>4734</v>
      </c>
      <c r="AQ63" s="925"/>
      <c r="AR63" s="925"/>
      <c r="AS63" s="925"/>
      <c r="AT63" s="925"/>
      <c r="AU63" s="925">
        <v>700</v>
      </c>
      <c r="AV63" s="925"/>
      <c r="AW63" s="925"/>
      <c r="AX63" s="925"/>
      <c r="AY63" s="925"/>
      <c r="AZ63" s="929"/>
      <c r="BA63" s="929"/>
      <c r="BB63" s="929"/>
      <c r="BC63" s="929"/>
      <c r="BD63" s="929"/>
      <c r="BE63" s="930"/>
      <c r="BF63" s="930"/>
      <c r="BG63" s="930"/>
      <c r="BH63" s="930"/>
      <c r="BI63" s="931"/>
      <c r="BJ63" s="932" t="s">
        <v>416</v>
      </c>
      <c r="BK63" s="933"/>
      <c r="BL63" s="933"/>
      <c r="BM63" s="933"/>
      <c r="BN63" s="934"/>
      <c r="BO63" s="262"/>
      <c r="BP63" s="262"/>
      <c r="BQ63" s="259">
        <v>57</v>
      </c>
      <c r="BR63" s="260"/>
      <c r="BS63" s="851"/>
      <c r="BT63" s="852"/>
      <c r="BU63" s="852"/>
      <c r="BV63" s="852"/>
      <c r="BW63" s="852"/>
      <c r="BX63" s="852"/>
      <c r="BY63" s="852"/>
      <c r="BZ63" s="852"/>
      <c r="CA63" s="852"/>
      <c r="CB63" s="852"/>
      <c r="CC63" s="852"/>
      <c r="CD63" s="852"/>
      <c r="CE63" s="852"/>
      <c r="CF63" s="852"/>
      <c r="CG63" s="85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3"/>
    </row>
    <row r="64" spans="1:131" s="244" customFormat="1" ht="26.25" customHeight="1">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851"/>
      <c r="BT64" s="852"/>
      <c r="BU64" s="852"/>
      <c r="BV64" s="852"/>
      <c r="BW64" s="852"/>
      <c r="BX64" s="852"/>
      <c r="BY64" s="852"/>
      <c r="BZ64" s="852"/>
      <c r="CA64" s="852"/>
      <c r="CB64" s="852"/>
      <c r="CC64" s="852"/>
      <c r="CD64" s="852"/>
      <c r="CE64" s="852"/>
      <c r="CF64" s="852"/>
      <c r="CG64" s="85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3"/>
    </row>
    <row r="65" spans="1:131" s="244" customFormat="1" ht="26.25" customHeight="1" thickBot="1">
      <c r="A65" s="249" t="s">
        <v>417</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851"/>
      <c r="BT65" s="852"/>
      <c r="BU65" s="852"/>
      <c r="BV65" s="852"/>
      <c r="BW65" s="852"/>
      <c r="BX65" s="852"/>
      <c r="BY65" s="852"/>
      <c r="BZ65" s="852"/>
      <c r="CA65" s="852"/>
      <c r="CB65" s="852"/>
      <c r="CC65" s="852"/>
      <c r="CD65" s="852"/>
      <c r="CE65" s="852"/>
      <c r="CF65" s="852"/>
      <c r="CG65" s="85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3"/>
    </row>
    <row r="66" spans="1:131" s="244" customFormat="1" ht="26.25" customHeight="1">
      <c r="A66" s="823" t="s">
        <v>418</v>
      </c>
      <c r="B66" s="824"/>
      <c r="C66" s="824"/>
      <c r="D66" s="824"/>
      <c r="E66" s="824"/>
      <c r="F66" s="824"/>
      <c r="G66" s="824"/>
      <c r="H66" s="824"/>
      <c r="I66" s="824"/>
      <c r="J66" s="824"/>
      <c r="K66" s="824"/>
      <c r="L66" s="824"/>
      <c r="M66" s="824"/>
      <c r="N66" s="824"/>
      <c r="O66" s="824"/>
      <c r="P66" s="825"/>
      <c r="Q66" s="800" t="s">
        <v>419</v>
      </c>
      <c r="R66" s="801"/>
      <c r="S66" s="801"/>
      <c r="T66" s="801"/>
      <c r="U66" s="802"/>
      <c r="V66" s="800" t="s">
        <v>396</v>
      </c>
      <c r="W66" s="801"/>
      <c r="X66" s="801"/>
      <c r="Y66" s="801"/>
      <c r="Z66" s="802"/>
      <c r="AA66" s="800" t="s">
        <v>420</v>
      </c>
      <c r="AB66" s="801"/>
      <c r="AC66" s="801"/>
      <c r="AD66" s="801"/>
      <c r="AE66" s="802"/>
      <c r="AF66" s="935" t="s">
        <v>421</v>
      </c>
      <c r="AG66" s="896"/>
      <c r="AH66" s="896"/>
      <c r="AI66" s="896"/>
      <c r="AJ66" s="936"/>
      <c r="AK66" s="800" t="s">
        <v>422</v>
      </c>
      <c r="AL66" s="824"/>
      <c r="AM66" s="824"/>
      <c r="AN66" s="824"/>
      <c r="AO66" s="825"/>
      <c r="AP66" s="800" t="s">
        <v>423</v>
      </c>
      <c r="AQ66" s="801"/>
      <c r="AR66" s="801"/>
      <c r="AS66" s="801"/>
      <c r="AT66" s="802"/>
      <c r="AU66" s="800" t="s">
        <v>424</v>
      </c>
      <c r="AV66" s="801"/>
      <c r="AW66" s="801"/>
      <c r="AX66" s="801"/>
      <c r="AY66" s="802"/>
      <c r="AZ66" s="800" t="s">
        <v>377</v>
      </c>
      <c r="BA66" s="801"/>
      <c r="BB66" s="801"/>
      <c r="BC66" s="801"/>
      <c r="BD66" s="812"/>
      <c r="BE66" s="262"/>
      <c r="BF66" s="262"/>
      <c r="BG66" s="262"/>
      <c r="BH66" s="262"/>
      <c r="BI66" s="262"/>
      <c r="BJ66" s="262"/>
      <c r="BK66" s="262"/>
      <c r="BL66" s="262"/>
      <c r="BM66" s="262"/>
      <c r="BN66" s="262"/>
      <c r="BO66" s="262"/>
      <c r="BP66" s="262"/>
      <c r="BQ66" s="259">
        <v>60</v>
      </c>
      <c r="BR66" s="264"/>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3"/>
    </row>
    <row r="67" spans="1:131" s="244" customFormat="1" ht="26.25" customHeight="1" thickBot="1">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7"/>
      <c r="AG67" s="899"/>
      <c r="AH67" s="899"/>
      <c r="AI67" s="899"/>
      <c r="AJ67" s="938"/>
      <c r="AK67" s="939"/>
      <c r="AL67" s="827"/>
      <c r="AM67" s="827"/>
      <c r="AN67" s="827"/>
      <c r="AO67" s="828"/>
      <c r="AP67" s="803"/>
      <c r="AQ67" s="804"/>
      <c r="AR67" s="804"/>
      <c r="AS67" s="804"/>
      <c r="AT67" s="805"/>
      <c r="AU67" s="803"/>
      <c r="AV67" s="804"/>
      <c r="AW67" s="804"/>
      <c r="AX67" s="804"/>
      <c r="AY67" s="805"/>
      <c r="AZ67" s="803"/>
      <c r="BA67" s="804"/>
      <c r="BB67" s="804"/>
      <c r="BC67" s="804"/>
      <c r="BD67" s="813"/>
      <c r="BE67" s="262"/>
      <c r="BF67" s="262"/>
      <c r="BG67" s="262"/>
      <c r="BH67" s="262"/>
      <c r="BI67" s="262"/>
      <c r="BJ67" s="262"/>
      <c r="BK67" s="262"/>
      <c r="BL67" s="262"/>
      <c r="BM67" s="262"/>
      <c r="BN67" s="262"/>
      <c r="BO67" s="262"/>
      <c r="BP67" s="262"/>
      <c r="BQ67" s="259">
        <v>61</v>
      </c>
      <c r="BR67" s="264"/>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3"/>
    </row>
    <row r="68" spans="1:131" s="244" customFormat="1" ht="26.25" customHeight="1" thickTop="1">
      <c r="A68" s="255">
        <v>1</v>
      </c>
      <c r="B68" s="952" t="s">
        <v>591</v>
      </c>
      <c r="C68" s="953"/>
      <c r="D68" s="953"/>
      <c r="E68" s="953"/>
      <c r="F68" s="953"/>
      <c r="G68" s="953"/>
      <c r="H68" s="953"/>
      <c r="I68" s="953"/>
      <c r="J68" s="953"/>
      <c r="K68" s="953"/>
      <c r="L68" s="953"/>
      <c r="M68" s="953"/>
      <c r="N68" s="953"/>
      <c r="O68" s="953"/>
      <c r="P68" s="954"/>
      <c r="Q68" s="955">
        <v>13074</v>
      </c>
      <c r="R68" s="949"/>
      <c r="S68" s="949"/>
      <c r="T68" s="949"/>
      <c r="U68" s="949"/>
      <c r="V68" s="949">
        <v>12698</v>
      </c>
      <c r="W68" s="949"/>
      <c r="X68" s="949"/>
      <c r="Y68" s="949"/>
      <c r="Z68" s="949"/>
      <c r="AA68" s="949">
        <v>376</v>
      </c>
      <c r="AB68" s="949"/>
      <c r="AC68" s="949"/>
      <c r="AD68" s="949"/>
      <c r="AE68" s="949"/>
      <c r="AF68" s="949">
        <v>376</v>
      </c>
      <c r="AG68" s="949"/>
      <c r="AH68" s="949"/>
      <c r="AI68" s="949"/>
      <c r="AJ68" s="949"/>
      <c r="AK68" s="949">
        <v>251</v>
      </c>
      <c r="AL68" s="949"/>
      <c r="AM68" s="949"/>
      <c r="AN68" s="949"/>
      <c r="AO68" s="949"/>
      <c r="AP68" s="949">
        <v>0</v>
      </c>
      <c r="AQ68" s="949"/>
      <c r="AR68" s="949"/>
      <c r="AS68" s="949"/>
      <c r="AT68" s="949"/>
      <c r="AU68" s="949"/>
      <c r="AV68" s="949"/>
      <c r="AW68" s="949"/>
      <c r="AX68" s="949"/>
      <c r="AY68" s="949"/>
      <c r="AZ68" s="950"/>
      <c r="BA68" s="950"/>
      <c r="BB68" s="950"/>
      <c r="BC68" s="950"/>
      <c r="BD68" s="951"/>
      <c r="BE68" s="262"/>
      <c r="BF68" s="262"/>
      <c r="BG68" s="262"/>
      <c r="BH68" s="262"/>
      <c r="BI68" s="262"/>
      <c r="BJ68" s="262"/>
      <c r="BK68" s="262"/>
      <c r="BL68" s="262"/>
      <c r="BM68" s="262"/>
      <c r="BN68" s="262"/>
      <c r="BO68" s="262"/>
      <c r="BP68" s="262"/>
      <c r="BQ68" s="259">
        <v>62</v>
      </c>
      <c r="BR68" s="264"/>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3"/>
    </row>
    <row r="69" spans="1:131" s="244" customFormat="1" ht="26.25" customHeight="1">
      <c r="A69" s="258">
        <v>2</v>
      </c>
      <c r="B69" s="956" t="s">
        <v>592</v>
      </c>
      <c r="C69" s="957"/>
      <c r="D69" s="957"/>
      <c r="E69" s="957"/>
      <c r="F69" s="957"/>
      <c r="G69" s="957"/>
      <c r="H69" s="957"/>
      <c r="I69" s="957"/>
      <c r="J69" s="957"/>
      <c r="K69" s="957"/>
      <c r="L69" s="957"/>
      <c r="M69" s="957"/>
      <c r="N69" s="957"/>
      <c r="O69" s="957"/>
      <c r="P69" s="958"/>
      <c r="Q69" s="959">
        <v>134</v>
      </c>
      <c r="R69" s="914"/>
      <c r="S69" s="914"/>
      <c r="T69" s="914"/>
      <c r="U69" s="914"/>
      <c r="V69" s="914">
        <v>95</v>
      </c>
      <c r="W69" s="914"/>
      <c r="X69" s="914"/>
      <c r="Y69" s="914"/>
      <c r="Z69" s="914"/>
      <c r="AA69" s="914">
        <v>39</v>
      </c>
      <c r="AB69" s="914"/>
      <c r="AC69" s="914"/>
      <c r="AD69" s="914"/>
      <c r="AE69" s="914"/>
      <c r="AF69" s="914">
        <v>39</v>
      </c>
      <c r="AG69" s="914"/>
      <c r="AH69" s="914"/>
      <c r="AI69" s="914"/>
      <c r="AJ69" s="914"/>
      <c r="AK69" s="914">
        <v>0</v>
      </c>
      <c r="AL69" s="914"/>
      <c r="AM69" s="914"/>
      <c r="AN69" s="914"/>
      <c r="AO69" s="914"/>
      <c r="AP69" s="914">
        <v>0</v>
      </c>
      <c r="AQ69" s="914"/>
      <c r="AR69" s="914"/>
      <c r="AS69" s="914"/>
      <c r="AT69" s="914"/>
      <c r="AU69" s="914"/>
      <c r="AV69" s="914"/>
      <c r="AW69" s="914"/>
      <c r="AX69" s="914"/>
      <c r="AY69" s="914"/>
      <c r="AZ69" s="960"/>
      <c r="BA69" s="960"/>
      <c r="BB69" s="960"/>
      <c r="BC69" s="960"/>
      <c r="BD69" s="961"/>
      <c r="BE69" s="262"/>
      <c r="BF69" s="262"/>
      <c r="BG69" s="262"/>
      <c r="BH69" s="262"/>
      <c r="BI69" s="262"/>
      <c r="BJ69" s="262"/>
      <c r="BK69" s="262"/>
      <c r="BL69" s="262"/>
      <c r="BM69" s="262"/>
      <c r="BN69" s="262"/>
      <c r="BO69" s="262"/>
      <c r="BP69" s="262"/>
      <c r="BQ69" s="259">
        <v>63</v>
      </c>
      <c r="BR69" s="264"/>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3"/>
    </row>
    <row r="70" spans="1:131" s="244" customFormat="1" ht="26.25" customHeight="1">
      <c r="A70" s="258">
        <v>3</v>
      </c>
      <c r="B70" s="956" t="s">
        <v>593</v>
      </c>
      <c r="C70" s="957"/>
      <c r="D70" s="957"/>
      <c r="E70" s="957"/>
      <c r="F70" s="957"/>
      <c r="G70" s="957"/>
      <c r="H70" s="957"/>
      <c r="I70" s="957"/>
      <c r="J70" s="957"/>
      <c r="K70" s="957"/>
      <c r="L70" s="957"/>
      <c r="M70" s="957"/>
      <c r="N70" s="957"/>
      <c r="O70" s="957"/>
      <c r="P70" s="958"/>
      <c r="Q70" s="959">
        <v>1069</v>
      </c>
      <c r="R70" s="914"/>
      <c r="S70" s="914"/>
      <c r="T70" s="914"/>
      <c r="U70" s="914"/>
      <c r="V70" s="914">
        <v>1064</v>
      </c>
      <c r="W70" s="914"/>
      <c r="X70" s="914"/>
      <c r="Y70" s="914"/>
      <c r="Z70" s="914"/>
      <c r="AA70" s="914">
        <v>5</v>
      </c>
      <c r="AB70" s="914"/>
      <c r="AC70" s="914"/>
      <c r="AD70" s="914"/>
      <c r="AE70" s="914"/>
      <c r="AF70" s="914">
        <v>5</v>
      </c>
      <c r="AG70" s="914"/>
      <c r="AH70" s="914"/>
      <c r="AI70" s="914"/>
      <c r="AJ70" s="914"/>
      <c r="AK70" s="914">
        <v>0</v>
      </c>
      <c r="AL70" s="914"/>
      <c r="AM70" s="914"/>
      <c r="AN70" s="914"/>
      <c r="AO70" s="914"/>
      <c r="AP70" s="914">
        <v>0</v>
      </c>
      <c r="AQ70" s="914"/>
      <c r="AR70" s="914"/>
      <c r="AS70" s="914"/>
      <c r="AT70" s="914"/>
      <c r="AU70" s="914"/>
      <c r="AV70" s="914"/>
      <c r="AW70" s="914"/>
      <c r="AX70" s="914"/>
      <c r="AY70" s="914"/>
      <c r="AZ70" s="960"/>
      <c r="BA70" s="960"/>
      <c r="BB70" s="960"/>
      <c r="BC70" s="960"/>
      <c r="BD70" s="961"/>
      <c r="BE70" s="262"/>
      <c r="BF70" s="262"/>
      <c r="BG70" s="262"/>
      <c r="BH70" s="262"/>
      <c r="BI70" s="262"/>
      <c r="BJ70" s="262"/>
      <c r="BK70" s="262"/>
      <c r="BL70" s="262"/>
      <c r="BM70" s="262"/>
      <c r="BN70" s="262"/>
      <c r="BO70" s="262"/>
      <c r="BP70" s="262"/>
      <c r="BQ70" s="259">
        <v>64</v>
      </c>
      <c r="BR70" s="264"/>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3"/>
    </row>
    <row r="71" spans="1:131" s="244" customFormat="1" ht="26.25" customHeight="1">
      <c r="A71" s="258">
        <v>4</v>
      </c>
      <c r="B71" s="956" t="s">
        <v>594</v>
      </c>
      <c r="C71" s="957"/>
      <c r="D71" s="957"/>
      <c r="E71" s="957"/>
      <c r="F71" s="957"/>
      <c r="G71" s="957"/>
      <c r="H71" s="957"/>
      <c r="I71" s="957"/>
      <c r="J71" s="957"/>
      <c r="K71" s="957"/>
      <c r="L71" s="957"/>
      <c r="M71" s="957"/>
      <c r="N71" s="957"/>
      <c r="O71" s="957"/>
      <c r="P71" s="958"/>
      <c r="Q71" s="959">
        <v>287396</v>
      </c>
      <c r="R71" s="914"/>
      <c r="S71" s="914"/>
      <c r="T71" s="914"/>
      <c r="U71" s="914"/>
      <c r="V71" s="914">
        <v>279979</v>
      </c>
      <c r="W71" s="914"/>
      <c r="X71" s="914"/>
      <c r="Y71" s="914"/>
      <c r="Z71" s="914"/>
      <c r="AA71" s="914">
        <v>7417</v>
      </c>
      <c r="AB71" s="914"/>
      <c r="AC71" s="914"/>
      <c r="AD71" s="914"/>
      <c r="AE71" s="914"/>
      <c r="AF71" s="914">
        <v>7417</v>
      </c>
      <c r="AG71" s="914"/>
      <c r="AH71" s="914"/>
      <c r="AI71" s="914"/>
      <c r="AJ71" s="914"/>
      <c r="AK71" s="914">
        <v>982</v>
      </c>
      <c r="AL71" s="914"/>
      <c r="AM71" s="914"/>
      <c r="AN71" s="914"/>
      <c r="AO71" s="914"/>
      <c r="AP71" s="914">
        <v>0</v>
      </c>
      <c r="AQ71" s="914"/>
      <c r="AR71" s="914"/>
      <c r="AS71" s="914"/>
      <c r="AT71" s="914"/>
      <c r="AU71" s="914"/>
      <c r="AV71" s="914"/>
      <c r="AW71" s="914"/>
      <c r="AX71" s="914"/>
      <c r="AY71" s="914"/>
      <c r="AZ71" s="960"/>
      <c r="BA71" s="960"/>
      <c r="BB71" s="960"/>
      <c r="BC71" s="960"/>
      <c r="BD71" s="961"/>
      <c r="BE71" s="262"/>
      <c r="BF71" s="262"/>
      <c r="BG71" s="262"/>
      <c r="BH71" s="262"/>
      <c r="BI71" s="262"/>
      <c r="BJ71" s="262"/>
      <c r="BK71" s="262"/>
      <c r="BL71" s="262"/>
      <c r="BM71" s="262"/>
      <c r="BN71" s="262"/>
      <c r="BO71" s="262"/>
      <c r="BP71" s="262"/>
      <c r="BQ71" s="259">
        <v>65</v>
      </c>
      <c r="BR71" s="264"/>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3"/>
    </row>
    <row r="72" spans="1:131" s="244" customFormat="1" ht="26.25" customHeight="1">
      <c r="A72" s="258">
        <v>5</v>
      </c>
      <c r="B72" s="956"/>
      <c r="C72" s="957"/>
      <c r="D72" s="957"/>
      <c r="E72" s="957"/>
      <c r="F72" s="957"/>
      <c r="G72" s="957"/>
      <c r="H72" s="957"/>
      <c r="I72" s="957"/>
      <c r="J72" s="957"/>
      <c r="K72" s="957"/>
      <c r="L72" s="957"/>
      <c r="M72" s="957"/>
      <c r="N72" s="957"/>
      <c r="O72" s="957"/>
      <c r="P72" s="958"/>
      <c r="Q72" s="959"/>
      <c r="R72" s="914"/>
      <c r="S72" s="914"/>
      <c r="T72" s="914"/>
      <c r="U72" s="914"/>
      <c r="V72" s="914"/>
      <c r="W72" s="914"/>
      <c r="X72" s="914"/>
      <c r="Y72" s="914"/>
      <c r="Z72" s="914"/>
      <c r="AA72" s="914"/>
      <c r="AB72" s="914"/>
      <c r="AC72" s="914"/>
      <c r="AD72" s="914"/>
      <c r="AE72" s="914"/>
      <c r="AF72" s="914"/>
      <c r="AG72" s="914"/>
      <c r="AH72" s="914"/>
      <c r="AI72" s="914"/>
      <c r="AJ72" s="914"/>
      <c r="AK72" s="914"/>
      <c r="AL72" s="914"/>
      <c r="AM72" s="914"/>
      <c r="AN72" s="914"/>
      <c r="AO72" s="914"/>
      <c r="AP72" s="914"/>
      <c r="AQ72" s="914"/>
      <c r="AR72" s="914"/>
      <c r="AS72" s="914"/>
      <c r="AT72" s="914"/>
      <c r="AU72" s="914"/>
      <c r="AV72" s="914"/>
      <c r="AW72" s="914"/>
      <c r="AX72" s="914"/>
      <c r="AY72" s="914"/>
      <c r="AZ72" s="960"/>
      <c r="BA72" s="960"/>
      <c r="BB72" s="960"/>
      <c r="BC72" s="960"/>
      <c r="BD72" s="961"/>
      <c r="BE72" s="262"/>
      <c r="BF72" s="262"/>
      <c r="BG72" s="262"/>
      <c r="BH72" s="262"/>
      <c r="BI72" s="262"/>
      <c r="BJ72" s="262"/>
      <c r="BK72" s="262"/>
      <c r="BL72" s="262"/>
      <c r="BM72" s="262"/>
      <c r="BN72" s="262"/>
      <c r="BO72" s="262"/>
      <c r="BP72" s="262"/>
      <c r="BQ72" s="259">
        <v>66</v>
      </c>
      <c r="BR72" s="264"/>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3"/>
    </row>
    <row r="73" spans="1:131" s="244" customFormat="1" ht="26.25" customHeight="1">
      <c r="A73" s="258">
        <v>6</v>
      </c>
      <c r="B73" s="956"/>
      <c r="C73" s="957"/>
      <c r="D73" s="957"/>
      <c r="E73" s="957"/>
      <c r="F73" s="957"/>
      <c r="G73" s="957"/>
      <c r="H73" s="957"/>
      <c r="I73" s="957"/>
      <c r="J73" s="957"/>
      <c r="K73" s="957"/>
      <c r="L73" s="957"/>
      <c r="M73" s="957"/>
      <c r="N73" s="957"/>
      <c r="O73" s="957"/>
      <c r="P73" s="958"/>
      <c r="Q73" s="959"/>
      <c r="R73" s="914"/>
      <c r="S73" s="914"/>
      <c r="T73" s="914"/>
      <c r="U73" s="914"/>
      <c r="V73" s="914"/>
      <c r="W73" s="914"/>
      <c r="X73" s="914"/>
      <c r="Y73" s="914"/>
      <c r="Z73" s="914"/>
      <c r="AA73" s="914"/>
      <c r="AB73" s="914"/>
      <c r="AC73" s="914"/>
      <c r="AD73" s="914"/>
      <c r="AE73" s="914"/>
      <c r="AF73" s="914"/>
      <c r="AG73" s="914"/>
      <c r="AH73" s="914"/>
      <c r="AI73" s="914"/>
      <c r="AJ73" s="914"/>
      <c r="AK73" s="914"/>
      <c r="AL73" s="914"/>
      <c r="AM73" s="914"/>
      <c r="AN73" s="914"/>
      <c r="AO73" s="914"/>
      <c r="AP73" s="914"/>
      <c r="AQ73" s="914"/>
      <c r="AR73" s="914"/>
      <c r="AS73" s="914"/>
      <c r="AT73" s="914"/>
      <c r="AU73" s="914"/>
      <c r="AV73" s="914"/>
      <c r="AW73" s="914"/>
      <c r="AX73" s="914"/>
      <c r="AY73" s="914"/>
      <c r="AZ73" s="960"/>
      <c r="BA73" s="960"/>
      <c r="BB73" s="960"/>
      <c r="BC73" s="960"/>
      <c r="BD73" s="961"/>
      <c r="BE73" s="262"/>
      <c r="BF73" s="262"/>
      <c r="BG73" s="262"/>
      <c r="BH73" s="262"/>
      <c r="BI73" s="262"/>
      <c r="BJ73" s="262"/>
      <c r="BK73" s="262"/>
      <c r="BL73" s="262"/>
      <c r="BM73" s="262"/>
      <c r="BN73" s="262"/>
      <c r="BO73" s="262"/>
      <c r="BP73" s="262"/>
      <c r="BQ73" s="259">
        <v>67</v>
      </c>
      <c r="BR73" s="264"/>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3"/>
    </row>
    <row r="74" spans="1:131" s="244" customFormat="1" ht="26.25" customHeight="1">
      <c r="A74" s="258">
        <v>7</v>
      </c>
      <c r="B74" s="956"/>
      <c r="C74" s="957"/>
      <c r="D74" s="957"/>
      <c r="E74" s="957"/>
      <c r="F74" s="957"/>
      <c r="G74" s="957"/>
      <c r="H74" s="957"/>
      <c r="I74" s="957"/>
      <c r="J74" s="957"/>
      <c r="K74" s="957"/>
      <c r="L74" s="957"/>
      <c r="M74" s="957"/>
      <c r="N74" s="957"/>
      <c r="O74" s="957"/>
      <c r="P74" s="958"/>
      <c r="Q74" s="959"/>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60"/>
      <c r="BA74" s="960"/>
      <c r="BB74" s="960"/>
      <c r="BC74" s="960"/>
      <c r="BD74" s="961"/>
      <c r="BE74" s="262"/>
      <c r="BF74" s="262"/>
      <c r="BG74" s="262"/>
      <c r="BH74" s="262"/>
      <c r="BI74" s="262"/>
      <c r="BJ74" s="262"/>
      <c r="BK74" s="262"/>
      <c r="BL74" s="262"/>
      <c r="BM74" s="262"/>
      <c r="BN74" s="262"/>
      <c r="BO74" s="262"/>
      <c r="BP74" s="262"/>
      <c r="BQ74" s="259">
        <v>68</v>
      </c>
      <c r="BR74" s="264"/>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3"/>
    </row>
    <row r="75" spans="1:131" s="244" customFormat="1" ht="26.25" customHeight="1">
      <c r="A75" s="258">
        <v>8</v>
      </c>
      <c r="B75" s="956"/>
      <c r="C75" s="957"/>
      <c r="D75" s="957"/>
      <c r="E75" s="957"/>
      <c r="F75" s="957"/>
      <c r="G75" s="957"/>
      <c r="H75" s="957"/>
      <c r="I75" s="957"/>
      <c r="J75" s="957"/>
      <c r="K75" s="957"/>
      <c r="L75" s="957"/>
      <c r="M75" s="957"/>
      <c r="N75" s="957"/>
      <c r="O75" s="957"/>
      <c r="P75" s="958"/>
      <c r="Q75" s="962"/>
      <c r="R75" s="963"/>
      <c r="S75" s="963"/>
      <c r="T75" s="963"/>
      <c r="U75" s="913"/>
      <c r="V75" s="964"/>
      <c r="W75" s="963"/>
      <c r="X75" s="963"/>
      <c r="Y75" s="963"/>
      <c r="Z75" s="913"/>
      <c r="AA75" s="964"/>
      <c r="AB75" s="963"/>
      <c r="AC75" s="963"/>
      <c r="AD75" s="963"/>
      <c r="AE75" s="913"/>
      <c r="AF75" s="964"/>
      <c r="AG75" s="963"/>
      <c r="AH75" s="963"/>
      <c r="AI75" s="963"/>
      <c r="AJ75" s="913"/>
      <c r="AK75" s="964"/>
      <c r="AL75" s="963"/>
      <c r="AM75" s="963"/>
      <c r="AN75" s="963"/>
      <c r="AO75" s="913"/>
      <c r="AP75" s="964"/>
      <c r="AQ75" s="963"/>
      <c r="AR75" s="963"/>
      <c r="AS75" s="963"/>
      <c r="AT75" s="913"/>
      <c r="AU75" s="964"/>
      <c r="AV75" s="963"/>
      <c r="AW75" s="963"/>
      <c r="AX75" s="963"/>
      <c r="AY75" s="913"/>
      <c r="AZ75" s="960"/>
      <c r="BA75" s="960"/>
      <c r="BB75" s="960"/>
      <c r="BC75" s="960"/>
      <c r="BD75" s="961"/>
      <c r="BE75" s="262"/>
      <c r="BF75" s="262"/>
      <c r="BG75" s="262"/>
      <c r="BH75" s="262"/>
      <c r="BI75" s="262"/>
      <c r="BJ75" s="262"/>
      <c r="BK75" s="262"/>
      <c r="BL75" s="262"/>
      <c r="BM75" s="262"/>
      <c r="BN75" s="262"/>
      <c r="BO75" s="262"/>
      <c r="BP75" s="262"/>
      <c r="BQ75" s="259">
        <v>69</v>
      </c>
      <c r="BR75" s="264"/>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3"/>
    </row>
    <row r="76" spans="1:131" s="244" customFormat="1" ht="26.25" customHeight="1">
      <c r="A76" s="258">
        <v>9</v>
      </c>
      <c r="B76" s="956"/>
      <c r="C76" s="957"/>
      <c r="D76" s="957"/>
      <c r="E76" s="957"/>
      <c r="F76" s="957"/>
      <c r="G76" s="957"/>
      <c r="H76" s="957"/>
      <c r="I76" s="957"/>
      <c r="J76" s="957"/>
      <c r="K76" s="957"/>
      <c r="L76" s="957"/>
      <c r="M76" s="957"/>
      <c r="N76" s="957"/>
      <c r="O76" s="957"/>
      <c r="P76" s="958"/>
      <c r="Q76" s="962"/>
      <c r="R76" s="963"/>
      <c r="S76" s="963"/>
      <c r="T76" s="963"/>
      <c r="U76" s="913"/>
      <c r="V76" s="964"/>
      <c r="W76" s="963"/>
      <c r="X76" s="963"/>
      <c r="Y76" s="963"/>
      <c r="Z76" s="913"/>
      <c r="AA76" s="964"/>
      <c r="AB76" s="963"/>
      <c r="AC76" s="963"/>
      <c r="AD76" s="963"/>
      <c r="AE76" s="913"/>
      <c r="AF76" s="964"/>
      <c r="AG76" s="963"/>
      <c r="AH76" s="963"/>
      <c r="AI76" s="963"/>
      <c r="AJ76" s="913"/>
      <c r="AK76" s="964"/>
      <c r="AL76" s="963"/>
      <c r="AM76" s="963"/>
      <c r="AN76" s="963"/>
      <c r="AO76" s="913"/>
      <c r="AP76" s="964"/>
      <c r="AQ76" s="963"/>
      <c r="AR76" s="963"/>
      <c r="AS76" s="963"/>
      <c r="AT76" s="913"/>
      <c r="AU76" s="964"/>
      <c r="AV76" s="963"/>
      <c r="AW76" s="963"/>
      <c r="AX76" s="963"/>
      <c r="AY76" s="913"/>
      <c r="AZ76" s="960"/>
      <c r="BA76" s="960"/>
      <c r="BB76" s="960"/>
      <c r="BC76" s="960"/>
      <c r="BD76" s="961"/>
      <c r="BE76" s="262"/>
      <c r="BF76" s="262"/>
      <c r="BG76" s="262"/>
      <c r="BH76" s="262"/>
      <c r="BI76" s="262"/>
      <c r="BJ76" s="262"/>
      <c r="BK76" s="262"/>
      <c r="BL76" s="262"/>
      <c r="BM76" s="262"/>
      <c r="BN76" s="262"/>
      <c r="BO76" s="262"/>
      <c r="BP76" s="262"/>
      <c r="BQ76" s="259">
        <v>70</v>
      </c>
      <c r="BR76" s="264"/>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3"/>
    </row>
    <row r="77" spans="1:131" s="244" customFormat="1" ht="26.25" customHeight="1">
      <c r="A77" s="258">
        <v>10</v>
      </c>
      <c r="B77" s="956"/>
      <c r="C77" s="957"/>
      <c r="D77" s="957"/>
      <c r="E77" s="957"/>
      <c r="F77" s="957"/>
      <c r="G77" s="957"/>
      <c r="H77" s="957"/>
      <c r="I77" s="957"/>
      <c r="J77" s="957"/>
      <c r="K77" s="957"/>
      <c r="L77" s="957"/>
      <c r="M77" s="957"/>
      <c r="N77" s="957"/>
      <c r="O77" s="957"/>
      <c r="P77" s="958"/>
      <c r="Q77" s="962"/>
      <c r="R77" s="963"/>
      <c r="S77" s="963"/>
      <c r="T77" s="963"/>
      <c r="U77" s="913"/>
      <c r="V77" s="964"/>
      <c r="W77" s="963"/>
      <c r="X77" s="963"/>
      <c r="Y77" s="963"/>
      <c r="Z77" s="913"/>
      <c r="AA77" s="964"/>
      <c r="AB77" s="963"/>
      <c r="AC77" s="963"/>
      <c r="AD77" s="963"/>
      <c r="AE77" s="913"/>
      <c r="AF77" s="964"/>
      <c r="AG77" s="963"/>
      <c r="AH77" s="963"/>
      <c r="AI77" s="963"/>
      <c r="AJ77" s="913"/>
      <c r="AK77" s="964"/>
      <c r="AL77" s="963"/>
      <c r="AM77" s="963"/>
      <c r="AN77" s="963"/>
      <c r="AO77" s="913"/>
      <c r="AP77" s="964"/>
      <c r="AQ77" s="963"/>
      <c r="AR77" s="963"/>
      <c r="AS77" s="963"/>
      <c r="AT77" s="913"/>
      <c r="AU77" s="964"/>
      <c r="AV77" s="963"/>
      <c r="AW77" s="963"/>
      <c r="AX77" s="963"/>
      <c r="AY77" s="913"/>
      <c r="AZ77" s="960"/>
      <c r="BA77" s="960"/>
      <c r="BB77" s="960"/>
      <c r="BC77" s="960"/>
      <c r="BD77" s="961"/>
      <c r="BE77" s="262"/>
      <c r="BF77" s="262"/>
      <c r="BG77" s="262"/>
      <c r="BH77" s="262"/>
      <c r="BI77" s="262"/>
      <c r="BJ77" s="262"/>
      <c r="BK77" s="262"/>
      <c r="BL77" s="262"/>
      <c r="BM77" s="262"/>
      <c r="BN77" s="262"/>
      <c r="BO77" s="262"/>
      <c r="BP77" s="262"/>
      <c r="BQ77" s="259">
        <v>71</v>
      </c>
      <c r="BR77" s="264"/>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3"/>
    </row>
    <row r="78" spans="1:131" s="244" customFormat="1" ht="26.25" customHeight="1">
      <c r="A78" s="258">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2"/>
      <c r="BF78" s="262"/>
      <c r="BG78" s="262"/>
      <c r="BH78" s="262"/>
      <c r="BI78" s="262"/>
      <c r="BJ78" s="265"/>
      <c r="BK78" s="265"/>
      <c r="BL78" s="265"/>
      <c r="BM78" s="265"/>
      <c r="BN78" s="265"/>
      <c r="BO78" s="262"/>
      <c r="BP78" s="262"/>
      <c r="BQ78" s="259">
        <v>72</v>
      </c>
      <c r="BR78" s="264"/>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3"/>
    </row>
    <row r="79" spans="1:131" s="244" customFormat="1" ht="26.25" customHeight="1">
      <c r="A79" s="258">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2"/>
      <c r="BF79" s="262"/>
      <c r="BG79" s="262"/>
      <c r="BH79" s="262"/>
      <c r="BI79" s="262"/>
      <c r="BJ79" s="265"/>
      <c r="BK79" s="265"/>
      <c r="BL79" s="265"/>
      <c r="BM79" s="265"/>
      <c r="BN79" s="265"/>
      <c r="BO79" s="262"/>
      <c r="BP79" s="262"/>
      <c r="BQ79" s="259">
        <v>73</v>
      </c>
      <c r="BR79" s="264"/>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3"/>
    </row>
    <row r="80" spans="1:131" s="244" customFormat="1" ht="26.25" customHeight="1">
      <c r="A80" s="258">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2"/>
      <c r="BF80" s="262"/>
      <c r="BG80" s="262"/>
      <c r="BH80" s="262"/>
      <c r="BI80" s="262"/>
      <c r="BJ80" s="262"/>
      <c r="BK80" s="262"/>
      <c r="BL80" s="262"/>
      <c r="BM80" s="262"/>
      <c r="BN80" s="262"/>
      <c r="BO80" s="262"/>
      <c r="BP80" s="262"/>
      <c r="BQ80" s="259">
        <v>74</v>
      </c>
      <c r="BR80" s="264"/>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3"/>
    </row>
    <row r="81" spans="1:131" s="244" customFormat="1" ht="26.25" customHeight="1">
      <c r="A81" s="258">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2"/>
      <c r="BF81" s="262"/>
      <c r="BG81" s="262"/>
      <c r="BH81" s="262"/>
      <c r="BI81" s="262"/>
      <c r="BJ81" s="262"/>
      <c r="BK81" s="262"/>
      <c r="BL81" s="262"/>
      <c r="BM81" s="262"/>
      <c r="BN81" s="262"/>
      <c r="BO81" s="262"/>
      <c r="BP81" s="262"/>
      <c r="BQ81" s="259">
        <v>75</v>
      </c>
      <c r="BR81" s="264"/>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3"/>
    </row>
    <row r="82" spans="1:131" s="244" customFormat="1" ht="26.25" customHeight="1">
      <c r="A82" s="258">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2"/>
      <c r="BF82" s="262"/>
      <c r="BG82" s="262"/>
      <c r="BH82" s="262"/>
      <c r="BI82" s="262"/>
      <c r="BJ82" s="262"/>
      <c r="BK82" s="262"/>
      <c r="BL82" s="262"/>
      <c r="BM82" s="262"/>
      <c r="BN82" s="262"/>
      <c r="BO82" s="262"/>
      <c r="BP82" s="262"/>
      <c r="BQ82" s="259">
        <v>76</v>
      </c>
      <c r="BR82" s="264"/>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3"/>
    </row>
    <row r="83" spans="1:131" s="244" customFormat="1" ht="26.25" customHeight="1">
      <c r="A83" s="258">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2"/>
      <c r="BF83" s="262"/>
      <c r="BG83" s="262"/>
      <c r="BH83" s="262"/>
      <c r="BI83" s="262"/>
      <c r="BJ83" s="262"/>
      <c r="BK83" s="262"/>
      <c r="BL83" s="262"/>
      <c r="BM83" s="262"/>
      <c r="BN83" s="262"/>
      <c r="BO83" s="262"/>
      <c r="BP83" s="262"/>
      <c r="BQ83" s="259">
        <v>77</v>
      </c>
      <c r="BR83" s="264"/>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3"/>
    </row>
    <row r="84" spans="1:131" s="244" customFormat="1" ht="26.25" customHeight="1">
      <c r="A84" s="258">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2"/>
      <c r="BF84" s="262"/>
      <c r="BG84" s="262"/>
      <c r="BH84" s="262"/>
      <c r="BI84" s="262"/>
      <c r="BJ84" s="262"/>
      <c r="BK84" s="262"/>
      <c r="BL84" s="262"/>
      <c r="BM84" s="262"/>
      <c r="BN84" s="262"/>
      <c r="BO84" s="262"/>
      <c r="BP84" s="262"/>
      <c r="BQ84" s="259">
        <v>78</v>
      </c>
      <c r="BR84" s="264"/>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3"/>
    </row>
    <row r="85" spans="1:131" s="244" customFormat="1" ht="26.25" customHeight="1">
      <c r="A85" s="258">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2"/>
      <c r="BF85" s="262"/>
      <c r="BG85" s="262"/>
      <c r="BH85" s="262"/>
      <c r="BI85" s="262"/>
      <c r="BJ85" s="262"/>
      <c r="BK85" s="262"/>
      <c r="BL85" s="262"/>
      <c r="BM85" s="262"/>
      <c r="BN85" s="262"/>
      <c r="BO85" s="262"/>
      <c r="BP85" s="262"/>
      <c r="BQ85" s="259">
        <v>79</v>
      </c>
      <c r="BR85" s="264"/>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3"/>
    </row>
    <row r="86" spans="1:131" s="244" customFormat="1" ht="26.25" customHeight="1">
      <c r="A86" s="258">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2"/>
      <c r="BF86" s="262"/>
      <c r="BG86" s="262"/>
      <c r="BH86" s="262"/>
      <c r="BI86" s="262"/>
      <c r="BJ86" s="262"/>
      <c r="BK86" s="262"/>
      <c r="BL86" s="262"/>
      <c r="BM86" s="262"/>
      <c r="BN86" s="262"/>
      <c r="BO86" s="262"/>
      <c r="BP86" s="262"/>
      <c r="BQ86" s="259">
        <v>80</v>
      </c>
      <c r="BR86" s="264"/>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3"/>
    </row>
    <row r="87" spans="1:131" s="244" customFormat="1" ht="26.25" customHeight="1">
      <c r="A87" s="266">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2"/>
      <c r="BF87" s="262"/>
      <c r="BG87" s="262"/>
      <c r="BH87" s="262"/>
      <c r="BI87" s="262"/>
      <c r="BJ87" s="262"/>
      <c r="BK87" s="262"/>
      <c r="BL87" s="262"/>
      <c r="BM87" s="262"/>
      <c r="BN87" s="262"/>
      <c r="BO87" s="262"/>
      <c r="BP87" s="262"/>
      <c r="BQ87" s="259">
        <v>81</v>
      </c>
      <c r="BR87" s="264"/>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3"/>
    </row>
    <row r="88" spans="1:131" s="244" customFormat="1" ht="26.25" customHeight="1" thickBot="1">
      <c r="A88" s="261" t="s">
        <v>390</v>
      </c>
      <c r="B88" s="873" t="s">
        <v>425</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v>7837</v>
      </c>
      <c r="AG88" s="925"/>
      <c r="AH88" s="925"/>
      <c r="AI88" s="925"/>
      <c r="AJ88" s="925"/>
      <c r="AK88" s="922"/>
      <c r="AL88" s="922"/>
      <c r="AM88" s="922"/>
      <c r="AN88" s="922"/>
      <c r="AO88" s="922"/>
      <c r="AP88" s="925">
        <v>0</v>
      </c>
      <c r="AQ88" s="925"/>
      <c r="AR88" s="925"/>
      <c r="AS88" s="925"/>
      <c r="AT88" s="925"/>
      <c r="AU88" s="925"/>
      <c r="AV88" s="925"/>
      <c r="AW88" s="925"/>
      <c r="AX88" s="925"/>
      <c r="AY88" s="925"/>
      <c r="AZ88" s="930"/>
      <c r="BA88" s="930"/>
      <c r="BB88" s="930"/>
      <c r="BC88" s="930"/>
      <c r="BD88" s="931"/>
      <c r="BE88" s="262"/>
      <c r="BF88" s="262"/>
      <c r="BG88" s="262"/>
      <c r="BH88" s="262"/>
      <c r="BI88" s="262"/>
      <c r="BJ88" s="262"/>
      <c r="BK88" s="262"/>
      <c r="BL88" s="262"/>
      <c r="BM88" s="262"/>
      <c r="BN88" s="262"/>
      <c r="BO88" s="262"/>
      <c r="BP88" s="262"/>
      <c r="BQ88" s="259">
        <v>82</v>
      </c>
      <c r="BR88" s="264"/>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3"/>
    </row>
    <row r="89" spans="1:131" s="244" customFormat="1" ht="26.25" hidden="1" customHeight="1">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3"/>
    </row>
    <row r="90" spans="1:131" s="244" customFormat="1" ht="26.25" hidden="1" customHeight="1">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3"/>
    </row>
    <row r="91" spans="1:131" s="244" customFormat="1" ht="26.25" hidden="1" customHeight="1">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3"/>
    </row>
    <row r="92" spans="1:131" s="244" customFormat="1" ht="26.25" hidden="1" customHeight="1">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3"/>
    </row>
    <row r="93" spans="1:131" s="244" customFormat="1" ht="26.25" hidden="1" customHeight="1">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3"/>
    </row>
    <row r="94" spans="1:131" s="244" customFormat="1" ht="26.25" hidden="1" customHeight="1">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3"/>
    </row>
    <row r="95" spans="1:131" s="244" customFormat="1" ht="26.25" hidden="1" customHeight="1">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3"/>
    </row>
    <row r="96" spans="1:131" s="244" customFormat="1" ht="26.25" hidden="1" customHeight="1">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3"/>
    </row>
    <row r="97" spans="1:131" s="244" customFormat="1" ht="26.25" hidden="1" customHeight="1">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3"/>
    </row>
    <row r="98" spans="1:131" s="244" customFormat="1" ht="26.25" hidden="1" customHeight="1">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3"/>
    </row>
    <row r="99" spans="1:131" s="244" customFormat="1" ht="26.25" hidden="1" customHeight="1">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3"/>
    </row>
    <row r="100" spans="1:131" s="244" customFormat="1" ht="26.25" hidden="1" customHeight="1">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3"/>
    </row>
    <row r="101" spans="1:131" s="244" customFormat="1" ht="26.25" hidden="1" customHeight="1">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3"/>
    </row>
    <row r="102" spans="1:131" s="244" customFormat="1" ht="26.25" customHeight="1" thickBot="1">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390</v>
      </c>
      <c r="BR102" s="873" t="s">
        <v>426</v>
      </c>
      <c r="BS102" s="874"/>
      <c r="BT102" s="874"/>
      <c r="BU102" s="874"/>
      <c r="BV102" s="874"/>
      <c r="BW102" s="874"/>
      <c r="BX102" s="874"/>
      <c r="BY102" s="874"/>
      <c r="BZ102" s="874"/>
      <c r="CA102" s="874"/>
      <c r="CB102" s="874"/>
      <c r="CC102" s="874"/>
      <c r="CD102" s="874"/>
      <c r="CE102" s="874"/>
      <c r="CF102" s="874"/>
      <c r="CG102" s="875"/>
      <c r="CH102" s="972"/>
      <c r="CI102" s="973"/>
      <c r="CJ102" s="973"/>
      <c r="CK102" s="973"/>
      <c r="CL102" s="974"/>
      <c r="CM102" s="972"/>
      <c r="CN102" s="973"/>
      <c r="CO102" s="973"/>
      <c r="CP102" s="973"/>
      <c r="CQ102" s="974"/>
      <c r="CR102" s="975">
        <v>35</v>
      </c>
      <c r="CS102" s="933"/>
      <c r="CT102" s="933"/>
      <c r="CU102" s="933"/>
      <c r="CV102" s="976"/>
      <c r="CW102" s="975"/>
      <c r="CX102" s="933"/>
      <c r="CY102" s="933"/>
      <c r="CZ102" s="933"/>
      <c r="DA102" s="976"/>
      <c r="DB102" s="975">
        <v>153</v>
      </c>
      <c r="DC102" s="933"/>
      <c r="DD102" s="933"/>
      <c r="DE102" s="933"/>
      <c r="DF102" s="976"/>
      <c r="DG102" s="975"/>
      <c r="DH102" s="933"/>
      <c r="DI102" s="933"/>
      <c r="DJ102" s="933"/>
      <c r="DK102" s="976"/>
      <c r="DL102" s="975"/>
      <c r="DM102" s="933"/>
      <c r="DN102" s="933"/>
      <c r="DO102" s="933"/>
      <c r="DP102" s="976"/>
      <c r="DQ102" s="975"/>
      <c r="DR102" s="933"/>
      <c r="DS102" s="933"/>
      <c r="DT102" s="933"/>
      <c r="DU102" s="976"/>
      <c r="DV102" s="999"/>
      <c r="DW102" s="1000"/>
      <c r="DX102" s="1000"/>
      <c r="DY102" s="1000"/>
      <c r="DZ102" s="1001"/>
      <c r="EA102" s="243"/>
    </row>
    <row r="103" spans="1:131" s="244" customFormat="1" ht="26.25" customHeight="1">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02" t="s">
        <v>427</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3"/>
    </row>
    <row r="104" spans="1:131" s="244" customFormat="1" ht="26.25" customHeight="1">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03" t="s">
        <v>428</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3"/>
    </row>
    <row r="105" spans="1:131" s="244" customFormat="1" ht="11.25" customHeight="1">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c r="A107" s="272" t="s">
        <v>429</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430</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c r="A108" s="1004" t="s">
        <v>431</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432</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3" customFormat="1" ht="26.25" customHeight="1">
      <c r="A109" s="997" t="s">
        <v>433</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434</v>
      </c>
      <c r="AB109" s="978"/>
      <c r="AC109" s="978"/>
      <c r="AD109" s="978"/>
      <c r="AE109" s="979"/>
      <c r="AF109" s="977" t="s">
        <v>307</v>
      </c>
      <c r="AG109" s="978"/>
      <c r="AH109" s="978"/>
      <c r="AI109" s="978"/>
      <c r="AJ109" s="979"/>
      <c r="AK109" s="977" t="s">
        <v>306</v>
      </c>
      <c r="AL109" s="978"/>
      <c r="AM109" s="978"/>
      <c r="AN109" s="978"/>
      <c r="AO109" s="979"/>
      <c r="AP109" s="977" t="s">
        <v>435</v>
      </c>
      <c r="AQ109" s="978"/>
      <c r="AR109" s="978"/>
      <c r="AS109" s="978"/>
      <c r="AT109" s="980"/>
      <c r="AU109" s="997" t="s">
        <v>433</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434</v>
      </c>
      <c r="BR109" s="978"/>
      <c r="BS109" s="978"/>
      <c r="BT109" s="978"/>
      <c r="BU109" s="979"/>
      <c r="BV109" s="977" t="s">
        <v>307</v>
      </c>
      <c r="BW109" s="978"/>
      <c r="BX109" s="978"/>
      <c r="BY109" s="978"/>
      <c r="BZ109" s="979"/>
      <c r="CA109" s="977" t="s">
        <v>306</v>
      </c>
      <c r="CB109" s="978"/>
      <c r="CC109" s="978"/>
      <c r="CD109" s="978"/>
      <c r="CE109" s="979"/>
      <c r="CF109" s="998" t="s">
        <v>435</v>
      </c>
      <c r="CG109" s="998"/>
      <c r="CH109" s="998"/>
      <c r="CI109" s="998"/>
      <c r="CJ109" s="998"/>
      <c r="CK109" s="977" t="s">
        <v>436</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434</v>
      </c>
      <c r="DH109" s="978"/>
      <c r="DI109" s="978"/>
      <c r="DJ109" s="978"/>
      <c r="DK109" s="979"/>
      <c r="DL109" s="977" t="s">
        <v>307</v>
      </c>
      <c r="DM109" s="978"/>
      <c r="DN109" s="978"/>
      <c r="DO109" s="978"/>
      <c r="DP109" s="979"/>
      <c r="DQ109" s="977" t="s">
        <v>306</v>
      </c>
      <c r="DR109" s="978"/>
      <c r="DS109" s="978"/>
      <c r="DT109" s="978"/>
      <c r="DU109" s="979"/>
      <c r="DV109" s="977" t="s">
        <v>435</v>
      </c>
      <c r="DW109" s="978"/>
      <c r="DX109" s="978"/>
      <c r="DY109" s="978"/>
      <c r="DZ109" s="980"/>
    </row>
    <row r="110" spans="1:131" s="243" customFormat="1" ht="26.25" customHeight="1">
      <c r="A110" s="981" t="s">
        <v>437</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3576178</v>
      </c>
      <c r="AB110" s="985"/>
      <c r="AC110" s="985"/>
      <c r="AD110" s="985"/>
      <c r="AE110" s="986"/>
      <c r="AF110" s="987">
        <v>3620156</v>
      </c>
      <c r="AG110" s="985"/>
      <c r="AH110" s="985"/>
      <c r="AI110" s="985"/>
      <c r="AJ110" s="986"/>
      <c r="AK110" s="987">
        <v>3732113</v>
      </c>
      <c r="AL110" s="985"/>
      <c r="AM110" s="985"/>
      <c r="AN110" s="985"/>
      <c r="AO110" s="986"/>
      <c r="AP110" s="988">
        <v>24.9</v>
      </c>
      <c r="AQ110" s="989"/>
      <c r="AR110" s="989"/>
      <c r="AS110" s="989"/>
      <c r="AT110" s="990"/>
      <c r="AU110" s="991" t="s">
        <v>73</v>
      </c>
      <c r="AV110" s="992"/>
      <c r="AW110" s="992"/>
      <c r="AX110" s="992"/>
      <c r="AY110" s="992"/>
      <c r="AZ110" s="1033" t="s">
        <v>438</v>
      </c>
      <c r="BA110" s="982"/>
      <c r="BB110" s="982"/>
      <c r="BC110" s="982"/>
      <c r="BD110" s="982"/>
      <c r="BE110" s="982"/>
      <c r="BF110" s="982"/>
      <c r="BG110" s="982"/>
      <c r="BH110" s="982"/>
      <c r="BI110" s="982"/>
      <c r="BJ110" s="982"/>
      <c r="BK110" s="982"/>
      <c r="BL110" s="982"/>
      <c r="BM110" s="982"/>
      <c r="BN110" s="982"/>
      <c r="BO110" s="982"/>
      <c r="BP110" s="983"/>
      <c r="BQ110" s="1019">
        <v>31195969</v>
      </c>
      <c r="BR110" s="1020"/>
      <c r="BS110" s="1020"/>
      <c r="BT110" s="1020"/>
      <c r="BU110" s="1020"/>
      <c r="BV110" s="1020">
        <v>31238730</v>
      </c>
      <c r="BW110" s="1020"/>
      <c r="BX110" s="1020"/>
      <c r="BY110" s="1020"/>
      <c r="BZ110" s="1020"/>
      <c r="CA110" s="1020">
        <v>31598504</v>
      </c>
      <c r="CB110" s="1020"/>
      <c r="CC110" s="1020"/>
      <c r="CD110" s="1020"/>
      <c r="CE110" s="1020"/>
      <c r="CF110" s="1034">
        <v>210.4</v>
      </c>
      <c r="CG110" s="1035"/>
      <c r="CH110" s="1035"/>
      <c r="CI110" s="1035"/>
      <c r="CJ110" s="1035"/>
      <c r="CK110" s="1036" t="s">
        <v>439</v>
      </c>
      <c r="CL110" s="1037"/>
      <c r="CM110" s="1016" t="s">
        <v>440</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441</v>
      </c>
      <c r="DH110" s="1020"/>
      <c r="DI110" s="1020"/>
      <c r="DJ110" s="1020"/>
      <c r="DK110" s="1020"/>
      <c r="DL110" s="1020" t="s">
        <v>392</v>
      </c>
      <c r="DM110" s="1020"/>
      <c r="DN110" s="1020"/>
      <c r="DO110" s="1020"/>
      <c r="DP110" s="1020"/>
      <c r="DQ110" s="1020" t="s">
        <v>392</v>
      </c>
      <c r="DR110" s="1020"/>
      <c r="DS110" s="1020"/>
      <c r="DT110" s="1020"/>
      <c r="DU110" s="1020"/>
      <c r="DV110" s="1021" t="s">
        <v>442</v>
      </c>
      <c r="DW110" s="1021"/>
      <c r="DX110" s="1021"/>
      <c r="DY110" s="1021"/>
      <c r="DZ110" s="1022"/>
    </row>
    <row r="111" spans="1:131" s="243" customFormat="1" ht="26.25" customHeight="1">
      <c r="A111" s="1023" t="s">
        <v>443</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442</v>
      </c>
      <c r="AB111" s="1027"/>
      <c r="AC111" s="1027"/>
      <c r="AD111" s="1027"/>
      <c r="AE111" s="1028"/>
      <c r="AF111" s="1029" t="s">
        <v>441</v>
      </c>
      <c r="AG111" s="1027"/>
      <c r="AH111" s="1027"/>
      <c r="AI111" s="1027"/>
      <c r="AJ111" s="1028"/>
      <c r="AK111" s="1029" t="s">
        <v>442</v>
      </c>
      <c r="AL111" s="1027"/>
      <c r="AM111" s="1027"/>
      <c r="AN111" s="1027"/>
      <c r="AO111" s="1028"/>
      <c r="AP111" s="1030" t="s">
        <v>392</v>
      </c>
      <c r="AQ111" s="1031"/>
      <c r="AR111" s="1031"/>
      <c r="AS111" s="1031"/>
      <c r="AT111" s="1032"/>
      <c r="AU111" s="993"/>
      <c r="AV111" s="994"/>
      <c r="AW111" s="994"/>
      <c r="AX111" s="994"/>
      <c r="AY111" s="994"/>
      <c r="AZ111" s="1042" t="s">
        <v>444</v>
      </c>
      <c r="BA111" s="1043"/>
      <c r="BB111" s="1043"/>
      <c r="BC111" s="1043"/>
      <c r="BD111" s="1043"/>
      <c r="BE111" s="1043"/>
      <c r="BF111" s="1043"/>
      <c r="BG111" s="1043"/>
      <c r="BH111" s="1043"/>
      <c r="BI111" s="1043"/>
      <c r="BJ111" s="1043"/>
      <c r="BK111" s="1043"/>
      <c r="BL111" s="1043"/>
      <c r="BM111" s="1043"/>
      <c r="BN111" s="1043"/>
      <c r="BO111" s="1043"/>
      <c r="BP111" s="1044"/>
      <c r="BQ111" s="1012">
        <v>914095</v>
      </c>
      <c r="BR111" s="1013"/>
      <c r="BS111" s="1013"/>
      <c r="BT111" s="1013"/>
      <c r="BU111" s="1013"/>
      <c r="BV111" s="1013">
        <v>880307</v>
      </c>
      <c r="BW111" s="1013"/>
      <c r="BX111" s="1013"/>
      <c r="BY111" s="1013"/>
      <c r="BZ111" s="1013"/>
      <c r="CA111" s="1013">
        <v>733626</v>
      </c>
      <c r="CB111" s="1013"/>
      <c r="CC111" s="1013"/>
      <c r="CD111" s="1013"/>
      <c r="CE111" s="1013"/>
      <c r="CF111" s="1007">
        <v>4.9000000000000004</v>
      </c>
      <c r="CG111" s="1008"/>
      <c r="CH111" s="1008"/>
      <c r="CI111" s="1008"/>
      <c r="CJ111" s="1008"/>
      <c r="CK111" s="1038"/>
      <c r="CL111" s="1039"/>
      <c r="CM111" s="1009" t="s">
        <v>445</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392</v>
      </c>
      <c r="DH111" s="1013"/>
      <c r="DI111" s="1013"/>
      <c r="DJ111" s="1013"/>
      <c r="DK111" s="1013"/>
      <c r="DL111" s="1013" t="s">
        <v>416</v>
      </c>
      <c r="DM111" s="1013"/>
      <c r="DN111" s="1013"/>
      <c r="DO111" s="1013"/>
      <c r="DP111" s="1013"/>
      <c r="DQ111" s="1013" t="s">
        <v>392</v>
      </c>
      <c r="DR111" s="1013"/>
      <c r="DS111" s="1013"/>
      <c r="DT111" s="1013"/>
      <c r="DU111" s="1013"/>
      <c r="DV111" s="1014" t="s">
        <v>416</v>
      </c>
      <c r="DW111" s="1014"/>
      <c r="DX111" s="1014"/>
      <c r="DY111" s="1014"/>
      <c r="DZ111" s="1015"/>
    </row>
    <row r="112" spans="1:131" s="243" customFormat="1" ht="26.25" customHeight="1">
      <c r="A112" s="1045" t="s">
        <v>446</v>
      </c>
      <c r="B112" s="1046"/>
      <c r="C112" s="1043" t="s">
        <v>447</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442</v>
      </c>
      <c r="AB112" s="1052"/>
      <c r="AC112" s="1052"/>
      <c r="AD112" s="1052"/>
      <c r="AE112" s="1053"/>
      <c r="AF112" s="1054" t="s">
        <v>416</v>
      </c>
      <c r="AG112" s="1052"/>
      <c r="AH112" s="1052"/>
      <c r="AI112" s="1052"/>
      <c r="AJ112" s="1053"/>
      <c r="AK112" s="1054" t="s">
        <v>392</v>
      </c>
      <c r="AL112" s="1052"/>
      <c r="AM112" s="1052"/>
      <c r="AN112" s="1052"/>
      <c r="AO112" s="1053"/>
      <c r="AP112" s="1055" t="s">
        <v>416</v>
      </c>
      <c r="AQ112" s="1056"/>
      <c r="AR112" s="1056"/>
      <c r="AS112" s="1056"/>
      <c r="AT112" s="1057"/>
      <c r="AU112" s="993"/>
      <c r="AV112" s="994"/>
      <c r="AW112" s="994"/>
      <c r="AX112" s="994"/>
      <c r="AY112" s="994"/>
      <c r="AZ112" s="1042" t="s">
        <v>448</v>
      </c>
      <c r="BA112" s="1043"/>
      <c r="BB112" s="1043"/>
      <c r="BC112" s="1043"/>
      <c r="BD112" s="1043"/>
      <c r="BE112" s="1043"/>
      <c r="BF112" s="1043"/>
      <c r="BG112" s="1043"/>
      <c r="BH112" s="1043"/>
      <c r="BI112" s="1043"/>
      <c r="BJ112" s="1043"/>
      <c r="BK112" s="1043"/>
      <c r="BL112" s="1043"/>
      <c r="BM112" s="1043"/>
      <c r="BN112" s="1043"/>
      <c r="BO112" s="1043"/>
      <c r="BP112" s="1044"/>
      <c r="BQ112" s="1012">
        <v>577702</v>
      </c>
      <c r="BR112" s="1013"/>
      <c r="BS112" s="1013"/>
      <c r="BT112" s="1013"/>
      <c r="BU112" s="1013"/>
      <c r="BV112" s="1013">
        <v>629489</v>
      </c>
      <c r="BW112" s="1013"/>
      <c r="BX112" s="1013"/>
      <c r="BY112" s="1013"/>
      <c r="BZ112" s="1013"/>
      <c r="CA112" s="1013">
        <v>699648</v>
      </c>
      <c r="CB112" s="1013"/>
      <c r="CC112" s="1013"/>
      <c r="CD112" s="1013"/>
      <c r="CE112" s="1013"/>
      <c r="CF112" s="1007">
        <v>4.7</v>
      </c>
      <c r="CG112" s="1008"/>
      <c r="CH112" s="1008"/>
      <c r="CI112" s="1008"/>
      <c r="CJ112" s="1008"/>
      <c r="CK112" s="1038"/>
      <c r="CL112" s="1039"/>
      <c r="CM112" s="1009" t="s">
        <v>449</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442</v>
      </c>
      <c r="DH112" s="1013"/>
      <c r="DI112" s="1013"/>
      <c r="DJ112" s="1013"/>
      <c r="DK112" s="1013"/>
      <c r="DL112" s="1013" t="s">
        <v>442</v>
      </c>
      <c r="DM112" s="1013"/>
      <c r="DN112" s="1013"/>
      <c r="DO112" s="1013"/>
      <c r="DP112" s="1013"/>
      <c r="DQ112" s="1013" t="s">
        <v>442</v>
      </c>
      <c r="DR112" s="1013"/>
      <c r="DS112" s="1013"/>
      <c r="DT112" s="1013"/>
      <c r="DU112" s="1013"/>
      <c r="DV112" s="1014" t="s">
        <v>392</v>
      </c>
      <c r="DW112" s="1014"/>
      <c r="DX112" s="1014"/>
      <c r="DY112" s="1014"/>
      <c r="DZ112" s="1015"/>
    </row>
    <row r="113" spans="1:130" s="243" customFormat="1" ht="26.25" customHeight="1">
      <c r="A113" s="1047"/>
      <c r="B113" s="1048"/>
      <c r="C113" s="1043" t="s">
        <v>450</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47465</v>
      </c>
      <c r="AB113" s="1027"/>
      <c r="AC113" s="1027"/>
      <c r="AD113" s="1027"/>
      <c r="AE113" s="1028"/>
      <c r="AF113" s="1029">
        <v>54680</v>
      </c>
      <c r="AG113" s="1027"/>
      <c r="AH113" s="1027"/>
      <c r="AI113" s="1027"/>
      <c r="AJ113" s="1028"/>
      <c r="AK113" s="1029">
        <v>53725</v>
      </c>
      <c r="AL113" s="1027"/>
      <c r="AM113" s="1027"/>
      <c r="AN113" s="1027"/>
      <c r="AO113" s="1028"/>
      <c r="AP113" s="1030">
        <v>0.4</v>
      </c>
      <c r="AQ113" s="1031"/>
      <c r="AR113" s="1031"/>
      <c r="AS113" s="1031"/>
      <c r="AT113" s="1032"/>
      <c r="AU113" s="993"/>
      <c r="AV113" s="994"/>
      <c r="AW113" s="994"/>
      <c r="AX113" s="994"/>
      <c r="AY113" s="994"/>
      <c r="AZ113" s="1042" t="s">
        <v>451</v>
      </c>
      <c r="BA113" s="1043"/>
      <c r="BB113" s="1043"/>
      <c r="BC113" s="1043"/>
      <c r="BD113" s="1043"/>
      <c r="BE113" s="1043"/>
      <c r="BF113" s="1043"/>
      <c r="BG113" s="1043"/>
      <c r="BH113" s="1043"/>
      <c r="BI113" s="1043"/>
      <c r="BJ113" s="1043"/>
      <c r="BK113" s="1043"/>
      <c r="BL113" s="1043"/>
      <c r="BM113" s="1043"/>
      <c r="BN113" s="1043"/>
      <c r="BO113" s="1043"/>
      <c r="BP113" s="1044"/>
      <c r="BQ113" s="1012" t="s">
        <v>442</v>
      </c>
      <c r="BR113" s="1013"/>
      <c r="BS113" s="1013"/>
      <c r="BT113" s="1013"/>
      <c r="BU113" s="1013"/>
      <c r="BV113" s="1013" t="s">
        <v>416</v>
      </c>
      <c r="BW113" s="1013"/>
      <c r="BX113" s="1013"/>
      <c r="BY113" s="1013"/>
      <c r="BZ113" s="1013"/>
      <c r="CA113" s="1013" t="s">
        <v>416</v>
      </c>
      <c r="CB113" s="1013"/>
      <c r="CC113" s="1013"/>
      <c r="CD113" s="1013"/>
      <c r="CE113" s="1013"/>
      <c r="CF113" s="1007" t="s">
        <v>416</v>
      </c>
      <c r="CG113" s="1008"/>
      <c r="CH113" s="1008"/>
      <c r="CI113" s="1008"/>
      <c r="CJ113" s="1008"/>
      <c r="CK113" s="1038"/>
      <c r="CL113" s="1039"/>
      <c r="CM113" s="1009" t="s">
        <v>452</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416</v>
      </c>
      <c r="DH113" s="1052"/>
      <c r="DI113" s="1052"/>
      <c r="DJ113" s="1052"/>
      <c r="DK113" s="1053"/>
      <c r="DL113" s="1054" t="s">
        <v>416</v>
      </c>
      <c r="DM113" s="1052"/>
      <c r="DN113" s="1052"/>
      <c r="DO113" s="1052"/>
      <c r="DP113" s="1053"/>
      <c r="DQ113" s="1054" t="s">
        <v>392</v>
      </c>
      <c r="DR113" s="1052"/>
      <c r="DS113" s="1052"/>
      <c r="DT113" s="1052"/>
      <c r="DU113" s="1053"/>
      <c r="DV113" s="1055" t="s">
        <v>441</v>
      </c>
      <c r="DW113" s="1056"/>
      <c r="DX113" s="1056"/>
      <c r="DY113" s="1056"/>
      <c r="DZ113" s="1057"/>
    </row>
    <row r="114" spans="1:130" s="243" customFormat="1" ht="26.25" customHeight="1">
      <c r="A114" s="1047"/>
      <c r="B114" s="1048"/>
      <c r="C114" s="1043" t="s">
        <v>453</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t="s">
        <v>178</v>
      </c>
      <c r="AB114" s="1052"/>
      <c r="AC114" s="1052"/>
      <c r="AD114" s="1052"/>
      <c r="AE114" s="1053"/>
      <c r="AF114" s="1054" t="s">
        <v>441</v>
      </c>
      <c r="AG114" s="1052"/>
      <c r="AH114" s="1052"/>
      <c r="AI114" s="1052"/>
      <c r="AJ114" s="1053"/>
      <c r="AK114" s="1054" t="s">
        <v>454</v>
      </c>
      <c r="AL114" s="1052"/>
      <c r="AM114" s="1052"/>
      <c r="AN114" s="1052"/>
      <c r="AO114" s="1053"/>
      <c r="AP114" s="1055" t="s">
        <v>392</v>
      </c>
      <c r="AQ114" s="1056"/>
      <c r="AR114" s="1056"/>
      <c r="AS114" s="1056"/>
      <c r="AT114" s="1057"/>
      <c r="AU114" s="993"/>
      <c r="AV114" s="994"/>
      <c r="AW114" s="994"/>
      <c r="AX114" s="994"/>
      <c r="AY114" s="994"/>
      <c r="AZ114" s="1042" t="s">
        <v>455</v>
      </c>
      <c r="BA114" s="1043"/>
      <c r="BB114" s="1043"/>
      <c r="BC114" s="1043"/>
      <c r="BD114" s="1043"/>
      <c r="BE114" s="1043"/>
      <c r="BF114" s="1043"/>
      <c r="BG114" s="1043"/>
      <c r="BH114" s="1043"/>
      <c r="BI114" s="1043"/>
      <c r="BJ114" s="1043"/>
      <c r="BK114" s="1043"/>
      <c r="BL114" s="1043"/>
      <c r="BM114" s="1043"/>
      <c r="BN114" s="1043"/>
      <c r="BO114" s="1043"/>
      <c r="BP114" s="1044"/>
      <c r="BQ114" s="1012">
        <v>3246779</v>
      </c>
      <c r="BR114" s="1013"/>
      <c r="BS114" s="1013"/>
      <c r="BT114" s="1013"/>
      <c r="BU114" s="1013"/>
      <c r="BV114" s="1013">
        <v>3629546</v>
      </c>
      <c r="BW114" s="1013"/>
      <c r="BX114" s="1013"/>
      <c r="BY114" s="1013"/>
      <c r="BZ114" s="1013"/>
      <c r="CA114" s="1013">
        <v>3860203</v>
      </c>
      <c r="CB114" s="1013"/>
      <c r="CC114" s="1013"/>
      <c r="CD114" s="1013"/>
      <c r="CE114" s="1013"/>
      <c r="CF114" s="1007">
        <v>25.7</v>
      </c>
      <c r="CG114" s="1008"/>
      <c r="CH114" s="1008"/>
      <c r="CI114" s="1008"/>
      <c r="CJ114" s="1008"/>
      <c r="CK114" s="1038"/>
      <c r="CL114" s="1039"/>
      <c r="CM114" s="1009" t="s">
        <v>456</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442</v>
      </c>
      <c r="DH114" s="1052"/>
      <c r="DI114" s="1052"/>
      <c r="DJ114" s="1052"/>
      <c r="DK114" s="1053"/>
      <c r="DL114" s="1054" t="s">
        <v>392</v>
      </c>
      <c r="DM114" s="1052"/>
      <c r="DN114" s="1052"/>
      <c r="DO114" s="1052"/>
      <c r="DP114" s="1053"/>
      <c r="DQ114" s="1054" t="s">
        <v>392</v>
      </c>
      <c r="DR114" s="1052"/>
      <c r="DS114" s="1052"/>
      <c r="DT114" s="1052"/>
      <c r="DU114" s="1053"/>
      <c r="DV114" s="1055" t="s">
        <v>457</v>
      </c>
      <c r="DW114" s="1056"/>
      <c r="DX114" s="1056"/>
      <c r="DY114" s="1056"/>
      <c r="DZ114" s="1057"/>
    </row>
    <row r="115" spans="1:130" s="243" customFormat="1" ht="26.25" customHeight="1">
      <c r="A115" s="1047"/>
      <c r="B115" s="1048"/>
      <c r="C115" s="1043" t="s">
        <v>458</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139868</v>
      </c>
      <c r="AB115" s="1027"/>
      <c r="AC115" s="1027"/>
      <c r="AD115" s="1027"/>
      <c r="AE115" s="1028"/>
      <c r="AF115" s="1029">
        <v>143948</v>
      </c>
      <c r="AG115" s="1027"/>
      <c r="AH115" s="1027"/>
      <c r="AI115" s="1027"/>
      <c r="AJ115" s="1028"/>
      <c r="AK115" s="1029">
        <v>147340</v>
      </c>
      <c r="AL115" s="1027"/>
      <c r="AM115" s="1027"/>
      <c r="AN115" s="1027"/>
      <c r="AO115" s="1028"/>
      <c r="AP115" s="1030">
        <v>1</v>
      </c>
      <c r="AQ115" s="1031"/>
      <c r="AR115" s="1031"/>
      <c r="AS115" s="1031"/>
      <c r="AT115" s="1032"/>
      <c r="AU115" s="993"/>
      <c r="AV115" s="994"/>
      <c r="AW115" s="994"/>
      <c r="AX115" s="994"/>
      <c r="AY115" s="994"/>
      <c r="AZ115" s="1042" t="s">
        <v>459</v>
      </c>
      <c r="BA115" s="1043"/>
      <c r="BB115" s="1043"/>
      <c r="BC115" s="1043"/>
      <c r="BD115" s="1043"/>
      <c r="BE115" s="1043"/>
      <c r="BF115" s="1043"/>
      <c r="BG115" s="1043"/>
      <c r="BH115" s="1043"/>
      <c r="BI115" s="1043"/>
      <c r="BJ115" s="1043"/>
      <c r="BK115" s="1043"/>
      <c r="BL115" s="1043"/>
      <c r="BM115" s="1043"/>
      <c r="BN115" s="1043"/>
      <c r="BO115" s="1043"/>
      <c r="BP115" s="1044"/>
      <c r="BQ115" s="1012" t="s">
        <v>416</v>
      </c>
      <c r="BR115" s="1013"/>
      <c r="BS115" s="1013"/>
      <c r="BT115" s="1013"/>
      <c r="BU115" s="1013"/>
      <c r="BV115" s="1013" t="s">
        <v>178</v>
      </c>
      <c r="BW115" s="1013"/>
      <c r="BX115" s="1013"/>
      <c r="BY115" s="1013"/>
      <c r="BZ115" s="1013"/>
      <c r="CA115" s="1013" t="s">
        <v>416</v>
      </c>
      <c r="CB115" s="1013"/>
      <c r="CC115" s="1013"/>
      <c r="CD115" s="1013"/>
      <c r="CE115" s="1013"/>
      <c r="CF115" s="1007" t="s">
        <v>416</v>
      </c>
      <c r="CG115" s="1008"/>
      <c r="CH115" s="1008"/>
      <c r="CI115" s="1008"/>
      <c r="CJ115" s="1008"/>
      <c r="CK115" s="1038"/>
      <c r="CL115" s="1039"/>
      <c r="CM115" s="1042" t="s">
        <v>460</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442</v>
      </c>
      <c r="DH115" s="1052"/>
      <c r="DI115" s="1052"/>
      <c r="DJ115" s="1052"/>
      <c r="DK115" s="1053"/>
      <c r="DL115" s="1054" t="s">
        <v>416</v>
      </c>
      <c r="DM115" s="1052"/>
      <c r="DN115" s="1052"/>
      <c r="DO115" s="1052"/>
      <c r="DP115" s="1053"/>
      <c r="DQ115" s="1054" t="s">
        <v>416</v>
      </c>
      <c r="DR115" s="1052"/>
      <c r="DS115" s="1052"/>
      <c r="DT115" s="1052"/>
      <c r="DU115" s="1053"/>
      <c r="DV115" s="1055" t="s">
        <v>442</v>
      </c>
      <c r="DW115" s="1056"/>
      <c r="DX115" s="1056"/>
      <c r="DY115" s="1056"/>
      <c r="DZ115" s="1057"/>
    </row>
    <row r="116" spans="1:130" s="243" customFormat="1" ht="26.25" customHeight="1">
      <c r="A116" s="1049"/>
      <c r="B116" s="1050"/>
      <c r="C116" s="1058" t="s">
        <v>461</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392</v>
      </c>
      <c r="AB116" s="1052"/>
      <c r="AC116" s="1052"/>
      <c r="AD116" s="1052"/>
      <c r="AE116" s="1053"/>
      <c r="AF116" s="1054" t="s">
        <v>392</v>
      </c>
      <c r="AG116" s="1052"/>
      <c r="AH116" s="1052"/>
      <c r="AI116" s="1052"/>
      <c r="AJ116" s="1053"/>
      <c r="AK116" s="1054">
        <v>157</v>
      </c>
      <c r="AL116" s="1052"/>
      <c r="AM116" s="1052"/>
      <c r="AN116" s="1052"/>
      <c r="AO116" s="1053"/>
      <c r="AP116" s="1055">
        <v>0</v>
      </c>
      <c r="AQ116" s="1056"/>
      <c r="AR116" s="1056"/>
      <c r="AS116" s="1056"/>
      <c r="AT116" s="1057"/>
      <c r="AU116" s="993"/>
      <c r="AV116" s="994"/>
      <c r="AW116" s="994"/>
      <c r="AX116" s="994"/>
      <c r="AY116" s="994"/>
      <c r="AZ116" s="1060" t="s">
        <v>462</v>
      </c>
      <c r="BA116" s="1061"/>
      <c r="BB116" s="1061"/>
      <c r="BC116" s="1061"/>
      <c r="BD116" s="1061"/>
      <c r="BE116" s="1061"/>
      <c r="BF116" s="1061"/>
      <c r="BG116" s="1061"/>
      <c r="BH116" s="1061"/>
      <c r="BI116" s="1061"/>
      <c r="BJ116" s="1061"/>
      <c r="BK116" s="1061"/>
      <c r="BL116" s="1061"/>
      <c r="BM116" s="1061"/>
      <c r="BN116" s="1061"/>
      <c r="BO116" s="1061"/>
      <c r="BP116" s="1062"/>
      <c r="BQ116" s="1012" t="s">
        <v>416</v>
      </c>
      <c r="BR116" s="1013"/>
      <c r="BS116" s="1013"/>
      <c r="BT116" s="1013"/>
      <c r="BU116" s="1013"/>
      <c r="BV116" s="1013" t="s">
        <v>392</v>
      </c>
      <c r="BW116" s="1013"/>
      <c r="BX116" s="1013"/>
      <c r="BY116" s="1013"/>
      <c r="BZ116" s="1013"/>
      <c r="CA116" s="1013" t="s">
        <v>454</v>
      </c>
      <c r="CB116" s="1013"/>
      <c r="CC116" s="1013"/>
      <c r="CD116" s="1013"/>
      <c r="CE116" s="1013"/>
      <c r="CF116" s="1007" t="s">
        <v>392</v>
      </c>
      <c r="CG116" s="1008"/>
      <c r="CH116" s="1008"/>
      <c r="CI116" s="1008"/>
      <c r="CJ116" s="1008"/>
      <c r="CK116" s="1038"/>
      <c r="CL116" s="1039"/>
      <c r="CM116" s="1009" t="s">
        <v>463</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392</v>
      </c>
      <c r="DH116" s="1052"/>
      <c r="DI116" s="1052"/>
      <c r="DJ116" s="1052"/>
      <c r="DK116" s="1053"/>
      <c r="DL116" s="1054" t="s">
        <v>442</v>
      </c>
      <c r="DM116" s="1052"/>
      <c r="DN116" s="1052"/>
      <c r="DO116" s="1052"/>
      <c r="DP116" s="1053"/>
      <c r="DQ116" s="1054" t="s">
        <v>416</v>
      </c>
      <c r="DR116" s="1052"/>
      <c r="DS116" s="1052"/>
      <c r="DT116" s="1052"/>
      <c r="DU116" s="1053"/>
      <c r="DV116" s="1055" t="s">
        <v>441</v>
      </c>
      <c r="DW116" s="1056"/>
      <c r="DX116" s="1056"/>
      <c r="DY116" s="1056"/>
      <c r="DZ116" s="1057"/>
    </row>
    <row r="117" spans="1:130" s="243" customFormat="1" ht="26.25" customHeight="1">
      <c r="A117" s="997" t="s">
        <v>187</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464</v>
      </c>
      <c r="Z117" s="979"/>
      <c r="AA117" s="1069">
        <v>3763511</v>
      </c>
      <c r="AB117" s="1070"/>
      <c r="AC117" s="1070"/>
      <c r="AD117" s="1070"/>
      <c r="AE117" s="1071"/>
      <c r="AF117" s="1072">
        <v>3818784</v>
      </c>
      <c r="AG117" s="1070"/>
      <c r="AH117" s="1070"/>
      <c r="AI117" s="1070"/>
      <c r="AJ117" s="1071"/>
      <c r="AK117" s="1072">
        <v>3933335</v>
      </c>
      <c r="AL117" s="1070"/>
      <c r="AM117" s="1070"/>
      <c r="AN117" s="1070"/>
      <c r="AO117" s="1071"/>
      <c r="AP117" s="1073"/>
      <c r="AQ117" s="1074"/>
      <c r="AR117" s="1074"/>
      <c r="AS117" s="1074"/>
      <c r="AT117" s="1075"/>
      <c r="AU117" s="993"/>
      <c r="AV117" s="994"/>
      <c r="AW117" s="994"/>
      <c r="AX117" s="994"/>
      <c r="AY117" s="994"/>
      <c r="AZ117" s="1060" t="s">
        <v>465</v>
      </c>
      <c r="BA117" s="1061"/>
      <c r="BB117" s="1061"/>
      <c r="BC117" s="1061"/>
      <c r="BD117" s="1061"/>
      <c r="BE117" s="1061"/>
      <c r="BF117" s="1061"/>
      <c r="BG117" s="1061"/>
      <c r="BH117" s="1061"/>
      <c r="BI117" s="1061"/>
      <c r="BJ117" s="1061"/>
      <c r="BK117" s="1061"/>
      <c r="BL117" s="1061"/>
      <c r="BM117" s="1061"/>
      <c r="BN117" s="1061"/>
      <c r="BO117" s="1061"/>
      <c r="BP117" s="1062"/>
      <c r="BQ117" s="1012" t="s">
        <v>457</v>
      </c>
      <c r="BR117" s="1013"/>
      <c r="BS117" s="1013"/>
      <c r="BT117" s="1013"/>
      <c r="BU117" s="1013"/>
      <c r="BV117" s="1013" t="s">
        <v>441</v>
      </c>
      <c r="BW117" s="1013"/>
      <c r="BX117" s="1013"/>
      <c r="BY117" s="1013"/>
      <c r="BZ117" s="1013"/>
      <c r="CA117" s="1013" t="s">
        <v>442</v>
      </c>
      <c r="CB117" s="1013"/>
      <c r="CC117" s="1013"/>
      <c r="CD117" s="1013"/>
      <c r="CE117" s="1013"/>
      <c r="CF117" s="1007" t="s">
        <v>442</v>
      </c>
      <c r="CG117" s="1008"/>
      <c r="CH117" s="1008"/>
      <c r="CI117" s="1008"/>
      <c r="CJ117" s="1008"/>
      <c r="CK117" s="1038"/>
      <c r="CL117" s="1039"/>
      <c r="CM117" s="1009" t="s">
        <v>466</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392</v>
      </c>
      <c r="DH117" s="1052"/>
      <c r="DI117" s="1052"/>
      <c r="DJ117" s="1052"/>
      <c r="DK117" s="1053"/>
      <c r="DL117" s="1054" t="s">
        <v>442</v>
      </c>
      <c r="DM117" s="1052"/>
      <c r="DN117" s="1052"/>
      <c r="DO117" s="1052"/>
      <c r="DP117" s="1053"/>
      <c r="DQ117" s="1054" t="s">
        <v>457</v>
      </c>
      <c r="DR117" s="1052"/>
      <c r="DS117" s="1052"/>
      <c r="DT117" s="1052"/>
      <c r="DU117" s="1053"/>
      <c r="DV117" s="1055" t="s">
        <v>178</v>
      </c>
      <c r="DW117" s="1056"/>
      <c r="DX117" s="1056"/>
      <c r="DY117" s="1056"/>
      <c r="DZ117" s="1057"/>
    </row>
    <row r="118" spans="1:130" s="243" customFormat="1" ht="26.25" customHeight="1">
      <c r="A118" s="997" t="s">
        <v>436</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434</v>
      </c>
      <c r="AB118" s="978"/>
      <c r="AC118" s="978"/>
      <c r="AD118" s="978"/>
      <c r="AE118" s="979"/>
      <c r="AF118" s="977" t="s">
        <v>307</v>
      </c>
      <c r="AG118" s="978"/>
      <c r="AH118" s="978"/>
      <c r="AI118" s="978"/>
      <c r="AJ118" s="979"/>
      <c r="AK118" s="977" t="s">
        <v>306</v>
      </c>
      <c r="AL118" s="978"/>
      <c r="AM118" s="978"/>
      <c r="AN118" s="978"/>
      <c r="AO118" s="979"/>
      <c r="AP118" s="1064" t="s">
        <v>435</v>
      </c>
      <c r="AQ118" s="1065"/>
      <c r="AR118" s="1065"/>
      <c r="AS118" s="1065"/>
      <c r="AT118" s="1066"/>
      <c r="AU118" s="993"/>
      <c r="AV118" s="994"/>
      <c r="AW118" s="994"/>
      <c r="AX118" s="994"/>
      <c r="AY118" s="994"/>
      <c r="AZ118" s="1067" t="s">
        <v>467</v>
      </c>
      <c r="BA118" s="1058"/>
      <c r="BB118" s="1058"/>
      <c r="BC118" s="1058"/>
      <c r="BD118" s="1058"/>
      <c r="BE118" s="1058"/>
      <c r="BF118" s="1058"/>
      <c r="BG118" s="1058"/>
      <c r="BH118" s="1058"/>
      <c r="BI118" s="1058"/>
      <c r="BJ118" s="1058"/>
      <c r="BK118" s="1058"/>
      <c r="BL118" s="1058"/>
      <c r="BM118" s="1058"/>
      <c r="BN118" s="1058"/>
      <c r="BO118" s="1058"/>
      <c r="BP118" s="1059"/>
      <c r="BQ118" s="1090" t="s">
        <v>454</v>
      </c>
      <c r="BR118" s="1091"/>
      <c r="BS118" s="1091"/>
      <c r="BT118" s="1091"/>
      <c r="BU118" s="1091"/>
      <c r="BV118" s="1091" t="s">
        <v>392</v>
      </c>
      <c r="BW118" s="1091"/>
      <c r="BX118" s="1091"/>
      <c r="BY118" s="1091"/>
      <c r="BZ118" s="1091"/>
      <c r="CA118" s="1091" t="s">
        <v>416</v>
      </c>
      <c r="CB118" s="1091"/>
      <c r="CC118" s="1091"/>
      <c r="CD118" s="1091"/>
      <c r="CE118" s="1091"/>
      <c r="CF118" s="1007" t="s">
        <v>442</v>
      </c>
      <c r="CG118" s="1008"/>
      <c r="CH118" s="1008"/>
      <c r="CI118" s="1008"/>
      <c r="CJ118" s="1008"/>
      <c r="CK118" s="1038"/>
      <c r="CL118" s="1039"/>
      <c r="CM118" s="1009" t="s">
        <v>468</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416</v>
      </c>
      <c r="DH118" s="1052"/>
      <c r="DI118" s="1052"/>
      <c r="DJ118" s="1052"/>
      <c r="DK118" s="1053"/>
      <c r="DL118" s="1054" t="s">
        <v>178</v>
      </c>
      <c r="DM118" s="1052"/>
      <c r="DN118" s="1052"/>
      <c r="DO118" s="1052"/>
      <c r="DP118" s="1053"/>
      <c r="DQ118" s="1054" t="s">
        <v>392</v>
      </c>
      <c r="DR118" s="1052"/>
      <c r="DS118" s="1052"/>
      <c r="DT118" s="1052"/>
      <c r="DU118" s="1053"/>
      <c r="DV118" s="1055" t="s">
        <v>457</v>
      </c>
      <c r="DW118" s="1056"/>
      <c r="DX118" s="1056"/>
      <c r="DY118" s="1056"/>
      <c r="DZ118" s="1057"/>
    </row>
    <row r="119" spans="1:130" s="243" customFormat="1" ht="26.25" customHeight="1">
      <c r="A119" s="1151" t="s">
        <v>439</v>
      </c>
      <c r="B119" s="1037"/>
      <c r="C119" s="1016" t="s">
        <v>440</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442</v>
      </c>
      <c r="AB119" s="985"/>
      <c r="AC119" s="985"/>
      <c r="AD119" s="985"/>
      <c r="AE119" s="986"/>
      <c r="AF119" s="987" t="s">
        <v>454</v>
      </c>
      <c r="AG119" s="985"/>
      <c r="AH119" s="985"/>
      <c r="AI119" s="985"/>
      <c r="AJ119" s="986"/>
      <c r="AK119" s="987" t="s">
        <v>416</v>
      </c>
      <c r="AL119" s="985"/>
      <c r="AM119" s="985"/>
      <c r="AN119" s="985"/>
      <c r="AO119" s="986"/>
      <c r="AP119" s="988" t="s">
        <v>392</v>
      </c>
      <c r="AQ119" s="989"/>
      <c r="AR119" s="989"/>
      <c r="AS119" s="989"/>
      <c r="AT119" s="990"/>
      <c r="AU119" s="995"/>
      <c r="AV119" s="996"/>
      <c r="AW119" s="996"/>
      <c r="AX119" s="996"/>
      <c r="AY119" s="996"/>
      <c r="AZ119" s="274" t="s">
        <v>187</v>
      </c>
      <c r="BA119" s="274"/>
      <c r="BB119" s="274"/>
      <c r="BC119" s="274"/>
      <c r="BD119" s="274"/>
      <c r="BE119" s="274"/>
      <c r="BF119" s="274"/>
      <c r="BG119" s="274"/>
      <c r="BH119" s="274"/>
      <c r="BI119" s="274"/>
      <c r="BJ119" s="274"/>
      <c r="BK119" s="274"/>
      <c r="BL119" s="274"/>
      <c r="BM119" s="274"/>
      <c r="BN119" s="274"/>
      <c r="BO119" s="1068" t="s">
        <v>469</v>
      </c>
      <c r="BP119" s="1099"/>
      <c r="BQ119" s="1090">
        <v>35934545</v>
      </c>
      <c r="BR119" s="1091"/>
      <c r="BS119" s="1091"/>
      <c r="BT119" s="1091"/>
      <c r="BU119" s="1091"/>
      <c r="BV119" s="1091">
        <v>36378072</v>
      </c>
      <c r="BW119" s="1091"/>
      <c r="BX119" s="1091"/>
      <c r="BY119" s="1091"/>
      <c r="BZ119" s="1091"/>
      <c r="CA119" s="1091">
        <v>36891981</v>
      </c>
      <c r="CB119" s="1091"/>
      <c r="CC119" s="1091"/>
      <c r="CD119" s="1091"/>
      <c r="CE119" s="1091"/>
      <c r="CF119" s="1092"/>
      <c r="CG119" s="1093"/>
      <c r="CH119" s="1093"/>
      <c r="CI119" s="1093"/>
      <c r="CJ119" s="1094"/>
      <c r="CK119" s="1040"/>
      <c r="CL119" s="1041"/>
      <c r="CM119" s="1095" t="s">
        <v>470</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914095</v>
      </c>
      <c r="DH119" s="1077"/>
      <c r="DI119" s="1077"/>
      <c r="DJ119" s="1077"/>
      <c r="DK119" s="1078"/>
      <c r="DL119" s="1076">
        <v>880307</v>
      </c>
      <c r="DM119" s="1077"/>
      <c r="DN119" s="1077"/>
      <c r="DO119" s="1077"/>
      <c r="DP119" s="1078"/>
      <c r="DQ119" s="1076">
        <v>733626</v>
      </c>
      <c r="DR119" s="1077"/>
      <c r="DS119" s="1077"/>
      <c r="DT119" s="1077"/>
      <c r="DU119" s="1078"/>
      <c r="DV119" s="1079">
        <v>4.9000000000000004</v>
      </c>
      <c r="DW119" s="1080"/>
      <c r="DX119" s="1080"/>
      <c r="DY119" s="1080"/>
      <c r="DZ119" s="1081"/>
    </row>
    <row r="120" spans="1:130" s="243" customFormat="1" ht="26.25" customHeight="1">
      <c r="A120" s="1152"/>
      <c r="B120" s="1039"/>
      <c r="C120" s="1009" t="s">
        <v>445</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442</v>
      </c>
      <c r="AB120" s="1052"/>
      <c r="AC120" s="1052"/>
      <c r="AD120" s="1052"/>
      <c r="AE120" s="1053"/>
      <c r="AF120" s="1054" t="s">
        <v>454</v>
      </c>
      <c r="AG120" s="1052"/>
      <c r="AH120" s="1052"/>
      <c r="AI120" s="1052"/>
      <c r="AJ120" s="1053"/>
      <c r="AK120" s="1054" t="s">
        <v>442</v>
      </c>
      <c r="AL120" s="1052"/>
      <c r="AM120" s="1052"/>
      <c r="AN120" s="1052"/>
      <c r="AO120" s="1053"/>
      <c r="AP120" s="1055" t="s">
        <v>457</v>
      </c>
      <c r="AQ120" s="1056"/>
      <c r="AR120" s="1056"/>
      <c r="AS120" s="1056"/>
      <c r="AT120" s="1057"/>
      <c r="AU120" s="1082" t="s">
        <v>471</v>
      </c>
      <c r="AV120" s="1083"/>
      <c r="AW120" s="1083"/>
      <c r="AX120" s="1083"/>
      <c r="AY120" s="1084"/>
      <c r="AZ120" s="1033" t="s">
        <v>472</v>
      </c>
      <c r="BA120" s="982"/>
      <c r="BB120" s="982"/>
      <c r="BC120" s="982"/>
      <c r="BD120" s="982"/>
      <c r="BE120" s="982"/>
      <c r="BF120" s="982"/>
      <c r="BG120" s="982"/>
      <c r="BH120" s="982"/>
      <c r="BI120" s="982"/>
      <c r="BJ120" s="982"/>
      <c r="BK120" s="982"/>
      <c r="BL120" s="982"/>
      <c r="BM120" s="982"/>
      <c r="BN120" s="982"/>
      <c r="BO120" s="982"/>
      <c r="BP120" s="983"/>
      <c r="BQ120" s="1019">
        <v>6897542</v>
      </c>
      <c r="BR120" s="1020"/>
      <c r="BS120" s="1020"/>
      <c r="BT120" s="1020"/>
      <c r="BU120" s="1020"/>
      <c r="BV120" s="1020">
        <v>6182744</v>
      </c>
      <c r="BW120" s="1020"/>
      <c r="BX120" s="1020"/>
      <c r="BY120" s="1020"/>
      <c r="BZ120" s="1020"/>
      <c r="CA120" s="1020">
        <v>5463815</v>
      </c>
      <c r="CB120" s="1020"/>
      <c r="CC120" s="1020"/>
      <c r="CD120" s="1020"/>
      <c r="CE120" s="1020"/>
      <c r="CF120" s="1034">
        <v>36.4</v>
      </c>
      <c r="CG120" s="1035"/>
      <c r="CH120" s="1035"/>
      <c r="CI120" s="1035"/>
      <c r="CJ120" s="1035"/>
      <c r="CK120" s="1100" t="s">
        <v>473</v>
      </c>
      <c r="CL120" s="1101"/>
      <c r="CM120" s="1101"/>
      <c r="CN120" s="1101"/>
      <c r="CO120" s="1102"/>
      <c r="CP120" s="1108" t="s">
        <v>412</v>
      </c>
      <c r="CQ120" s="1109"/>
      <c r="CR120" s="1109"/>
      <c r="CS120" s="1109"/>
      <c r="CT120" s="1109"/>
      <c r="CU120" s="1109"/>
      <c r="CV120" s="1109"/>
      <c r="CW120" s="1109"/>
      <c r="CX120" s="1109"/>
      <c r="CY120" s="1109"/>
      <c r="CZ120" s="1109"/>
      <c r="DA120" s="1109"/>
      <c r="DB120" s="1109"/>
      <c r="DC120" s="1109"/>
      <c r="DD120" s="1109"/>
      <c r="DE120" s="1109"/>
      <c r="DF120" s="1110"/>
      <c r="DG120" s="1019">
        <v>483140</v>
      </c>
      <c r="DH120" s="1020"/>
      <c r="DI120" s="1020"/>
      <c r="DJ120" s="1020"/>
      <c r="DK120" s="1020"/>
      <c r="DL120" s="1020">
        <v>503106</v>
      </c>
      <c r="DM120" s="1020"/>
      <c r="DN120" s="1020"/>
      <c r="DO120" s="1020"/>
      <c r="DP120" s="1020"/>
      <c r="DQ120" s="1020">
        <v>536993</v>
      </c>
      <c r="DR120" s="1020"/>
      <c r="DS120" s="1020"/>
      <c r="DT120" s="1020"/>
      <c r="DU120" s="1020"/>
      <c r="DV120" s="1021">
        <v>3.6</v>
      </c>
      <c r="DW120" s="1021"/>
      <c r="DX120" s="1021"/>
      <c r="DY120" s="1021"/>
      <c r="DZ120" s="1022"/>
    </row>
    <row r="121" spans="1:130" s="243" customFormat="1" ht="26.25" customHeight="1">
      <c r="A121" s="1152"/>
      <c r="B121" s="1039"/>
      <c r="C121" s="1060" t="s">
        <v>474</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442</v>
      </c>
      <c r="AB121" s="1052"/>
      <c r="AC121" s="1052"/>
      <c r="AD121" s="1052"/>
      <c r="AE121" s="1053"/>
      <c r="AF121" s="1054" t="s">
        <v>457</v>
      </c>
      <c r="AG121" s="1052"/>
      <c r="AH121" s="1052"/>
      <c r="AI121" s="1052"/>
      <c r="AJ121" s="1053"/>
      <c r="AK121" s="1054" t="s">
        <v>392</v>
      </c>
      <c r="AL121" s="1052"/>
      <c r="AM121" s="1052"/>
      <c r="AN121" s="1052"/>
      <c r="AO121" s="1053"/>
      <c r="AP121" s="1055" t="s">
        <v>416</v>
      </c>
      <c r="AQ121" s="1056"/>
      <c r="AR121" s="1056"/>
      <c r="AS121" s="1056"/>
      <c r="AT121" s="1057"/>
      <c r="AU121" s="1085"/>
      <c r="AV121" s="1086"/>
      <c r="AW121" s="1086"/>
      <c r="AX121" s="1086"/>
      <c r="AY121" s="1087"/>
      <c r="AZ121" s="1042" t="s">
        <v>475</v>
      </c>
      <c r="BA121" s="1043"/>
      <c r="BB121" s="1043"/>
      <c r="BC121" s="1043"/>
      <c r="BD121" s="1043"/>
      <c r="BE121" s="1043"/>
      <c r="BF121" s="1043"/>
      <c r="BG121" s="1043"/>
      <c r="BH121" s="1043"/>
      <c r="BI121" s="1043"/>
      <c r="BJ121" s="1043"/>
      <c r="BK121" s="1043"/>
      <c r="BL121" s="1043"/>
      <c r="BM121" s="1043"/>
      <c r="BN121" s="1043"/>
      <c r="BO121" s="1043"/>
      <c r="BP121" s="1044"/>
      <c r="BQ121" s="1012">
        <v>2922576</v>
      </c>
      <c r="BR121" s="1013"/>
      <c r="BS121" s="1013"/>
      <c r="BT121" s="1013"/>
      <c r="BU121" s="1013"/>
      <c r="BV121" s="1013">
        <v>2270186</v>
      </c>
      <c r="BW121" s="1013"/>
      <c r="BX121" s="1013"/>
      <c r="BY121" s="1013"/>
      <c r="BZ121" s="1013"/>
      <c r="CA121" s="1013">
        <v>2419607</v>
      </c>
      <c r="CB121" s="1013"/>
      <c r="CC121" s="1013"/>
      <c r="CD121" s="1013"/>
      <c r="CE121" s="1013"/>
      <c r="CF121" s="1007">
        <v>16.100000000000001</v>
      </c>
      <c r="CG121" s="1008"/>
      <c r="CH121" s="1008"/>
      <c r="CI121" s="1008"/>
      <c r="CJ121" s="1008"/>
      <c r="CK121" s="1103"/>
      <c r="CL121" s="1104"/>
      <c r="CM121" s="1104"/>
      <c r="CN121" s="1104"/>
      <c r="CO121" s="1105"/>
      <c r="CP121" s="1113" t="s">
        <v>476</v>
      </c>
      <c r="CQ121" s="1114"/>
      <c r="CR121" s="1114"/>
      <c r="CS121" s="1114"/>
      <c r="CT121" s="1114"/>
      <c r="CU121" s="1114"/>
      <c r="CV121" s="1114"/>
      <c r="CW121" s="1114"/>
      <c r="CX121" s="1114"/>
      <c r="CY121" s="1114"/>
      <c r="CZ121" s="1114"/>
      <c r="DA121" s="1114"/>
      <c r="DB121" s="1114"/>
      <c r="DC121" s="1114"/>
      <c r="DD121" s="1114"/>
      <c r="DE121" s="1114"/>
      <c r="DF121" s="1115"/>
      <c r="DG121" s="1012">
        <v>91072</v>
      </c>
      <c r="DH121" s="1013"/>
      <c r="DI121" s="1013"/>
      <c r="DJ121" s="1013"/>
      <c r="DK121" s="1013"/>
      <c r="DL121" s="1013">
        <v>123228</v>
      </c>
      <c r="DM121" s="1013"/>
      <c r="DN121" s="1013"/>
      <c r="DO121" s="1013"/>
      <c r="DP121" s="1013"/>
      <c r="DQ121" s="1013">
        <v>159036</v>
      </c>
      <c r="DR121" s="1013"/>
      <c r="DS121" s="1013"/>
      <c r="DT121" s="1013"/>
      <c r="DU121" s="1013"/>
      <c r="DV121" s="1014">
        <v>1.1000000000000001</v>
      </c>
      <c r="DW121" s="1014"/>
      <c r="DX121" s="1014"/>
      <c r="DY121" s="1014"/>
      <c r="DZ121" s="1015"/>
    </row>
    <row r="122" spans="1:130" s="243" customFormat="1" ht="26.25" customHeight="1">
      <c r="A122" s="1152"/>
      <c r="B122" s="1039"/>
      <c r="C122" s="1009" t="s">
        <v>456</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441</v>
      </c>
      <c r="AB122" s="1052"/>
      <c r="AC122" s="1052"/>
      <c r="AD122" s="1052"/>
      <c r="AE122" s="1053"/>
      <c r="AF122" s="1054" t="s">
        <v>442</v>
      </c>
      <c r="AG122" s="1052"/>
      <c r="AH122" s="1052"/>
      <c r="AI122" s="1052"/>
      <c r="AJ122" s="1053"/>
      <c r="AK122" s="1054" t="s">
        <v>442</v>
      </c>
      <c r="AL122" s="1052"/>
      <c r="AM122" s="1052"/>
      <c r="AN122" s="1052"/>
      <c r="AO122" s="1053"/>
      <c r="AP122" s="1055" t="s">
        <v>442</v>
      </c>
      <c r="AQ122" s="1056"/>
      <c r="AR122" s="1056"/>
      <c r="AS122" s="1056"/>
      <c r="AT122" s="1057"/>
      <c r="AU122" s="1085"/>
      <c r="AV122" s="1086"/>
      <c r="AW122" s="1086"/>
      <c r="AX122" s="1086"/>
      <c r="AY122" s="1087"/>
      <c r="AZ122" s="1067" t="s">
        <v>477</v>
      </c>
      <c r="BA122" s="1058"/>
      <c r="BB122" s="1058"/>
      <c r="BC122" s="1058"/>
      <c r="BD122" s="1058"/>
      <c r="BE122" s="1058"/>
      <c r="BF122" s="1058"/>
      <c r="BG122" s="1058"/>
      <c r="BH122" s="1058"/>
      <c r="BI122" s="1058"/>
      <c r="BJ122" s="1058"/>
      <c r="BK122" s="1058"/>
      <c r="BL122" s="1058"/>
      <c r="BM122" s="1058"/>
      <c r="BN122" s="1058"/>
      <c r="BO122" s="1058"/>
      <c r="BP122" s="1059"/>
      <c r="BQ122" s="1090">
        <v>18837985</v>
      </c>
      <c r="BR122" s="1091"/>
      <c r="BS122" s="1091"/>
      <c r="BT122" s="1091"/>
      <c r="BU122" s="1091"/>
      <c r="BV122" s="1091">
        <v>19508834</v>
      </c>
      <c r="BW122" s="1091"/>
      <c r="BX122" s="1091"/>
      <c r="BY122" s="1091"/>
      <c r="BZ122" s="1091"/>
      <c r="CA122" s="1091">
        <v>19441851</v>
      </c>
      <c r="CB122" s="1091"/>
      <c r="CC122" s="1091"/>
      <c r="CD122" s="1091"/>
      <c r="CE122" s="1091"/>
      <c r="CF122" s="1111">
        <v>129.5</v>
      </c>
      <c r="CG122" s="1112"/>
      <c r="CH122" s="1112"/>
      <c r="CI122" s="1112"/>
      <c r="CJ122" s="1112"/>
      <c r="CK122" s="1103"/>
      <c r="CL122" s="1104"/>
      <c r="CM122" s="1104"/>
      <c r="CN122" s="1104"/>
      <c r="CO122" s="1105"/>
      <c r="CP122" s="1113" t="s">
        <v>478</v>
      </c>
      <c r="CQ122" s="1114"/>
      <c r="CR122" s="1114"/>
      <c r="CS122" s="1114"/>
      <c r="CT122" s="1114"/>
      <c r="CU122" s="1114"/>
      <c r="CV122" s="1114"/>
      <c r="CW122" s="1114"/>
      <c r="CX122" s="1114"/>
      <c r="CY122" s="1114"/>
      <c r="CZ122" s="1114"/>
      <c r="DA122" s="1114"/>
      <c r="DB122" s="1114"/>
      <c r="DC122" s="1114"/>
      <c r="DD122" s="1114"/>
      <c r="DE122" s="1114"/>
      <c r="DF122" s="1115"/>
      <c r="DG122" s="1012">
        <v>3490</v>
      </c>
      <c r="DH122" s="1013"/>
      <c r="DI122" s="1013"/>
      <c r="DJ122" s="1013"/>
      <c r="DK122" s="1013"/>
      <c r="DL122" s="1013">
        <v>3155</v>
      </c>
      <c r="DM122" s="1013"/>
      <c r="DN122" s="1013"/>
      <c r="DO122" s="1013"/>
      <c r="DP122" s="1013"/>
      <c r="DQ122" s="1013">
        <v>3619</v>
      </c>
      <c r="DR122" s="1013"/>
      <c r="DS122" s="1013"/>
      <c r="DT122" s="1013"/>
      <c r="DU122" s="1013"/>
      <c r="DV122" s="1014">
        <v>0</v>
      </c>
      <c r="DW122" s="1014"/>
      <c r="DX122" s="1014"/>
      <c r="DY122" s="1014"/>
      <c r="DZ122" s="1015"/>
    </row>
    <row r="123" spans="1:130" s="243" customFormat="1" ht="26.25" customHeight="1">
      <c r="A123" s="1152"/>
      <c r="B123" s="1039"/>
      <c r="C123" s="1009" t="s">
        <v>463</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392</v>
      </c>
      <c r="AB123" s="1052"/>
      <c r="AC123" s="1052"/>
      <c r="AD123" s="1052"/>
      <c r="AE123" s="1053"/>
      <c r="AF123" s="1054" t="s">
        <v>454</v>
      </c>
      <c r="AG123" s="1052"/>
      <c r="AH123" s="1052"/>
      <c r="AI123" s="1052"/>
      <c r="AJ123" s="1053"/>
      <c r="AK123" s="1054" t="s">
        <v>392</v>
      </c>
      <c r="AL123" s="1052"/>
      <c r="AM123" s="1052"/>
      <c r="AN123" s="1052"/>
      <c r="AO123" s="1053"/>
      <c r="AP123" s="1055" t="s">
        <v>457</v>
      </c>
      <c r="AQ123" s="1056"/>
      <c r="AR123" s="1056"/>
      <c r="AS123" s="1056"/>
      <c r="AT123" s="1057"/>
      <c r="AU123" s="1088"/>
      <c r="AV123" s="1089"/>
      <c r="AW123" s="1089"/>
      <c r="AX123" s="1089"/>
      <c r="AY123" s="1089"/>
      <c r="AZ123" s="274" t="s">
        <v>187</v>
      </c>
      <c r="BA123" s="274"/>
      <c r="BB123" s="274"/>
      <c r="BC123" s="274"/>
      <c r="BD123" s="274"/>
      <c r="BE123" s="274"/>
      <c r="BF123" s="274"/>
      <c r="BG123" s="274"/>
      <c r="BH123" s="274"/>
      <c r="BI123" s="274"/>
      <c r="BJ123" s="274"/>
      <c r="BK123" s="274"/>
      <c r="BL123" s="274"/>
      <c r="BM123" s="274"/>
      <c r="BN123" s="274"/>
      <c r="BO123" s="1068" t="s">
        <v>479</v>
      </c>
      <c r="BP123" s="1099"/>
      <c r="BQ123" s="1158">
        <v>28658103</v>
      </c>
      <c r="BR123" s="1159"/>
      <c r="BS123" s="1159"/>
      <c r="BT123" s="1159"/>
      <c r="BU123" s="1159"/>
      <c r="BV123" s="1159">
        <v>27961764</v>
      </c>
      <c r="BW123" s="1159"/>
      <c r="BX123" s="1159"/>
      <c r="BY123" s="1159"/>
      <c r="BZ123" s="1159"/>
      <c r="CA123" s="1159">
        <v>27325273</v>
      </c>
      <c r="CB123" s="1159"/>
      <c r="CC123" s="1159"/>
      <c r="CD123" s="1159"/>
      <c r="CE123" s="1159"/>
      <c r="CF123" s="1092"/>
      <c r="CG123" s="1093"/>
      <c r="CH123" s="1093"/>
      <c r="CI123" s="1093"/>
      <c r="CJ123" s="1094"/>
      <c r="CK123" s="1103"/>
      <c r="CL123" s="1104"/>
      <c r="CM123" s="1104"/>
      <c r="CN123" s="1104"/>
      <c r="CO123" s="1105"/>
      <c r="CP123" s="1113" t="s">
        <v>410</v>
      </c>
      <c r="CQ123" s="1114"/>
      <c r="CR123" s="1114"/>
      <c r="CS123" s="1114"/>
      <c r="CT123" s="1114"/>
      <c r="CU123" s="1114"/>
      <c r="CV123" s="1114"/>
      <c r="CW123" s="1114"/>
      <c r="CX123" s="1114"/>
      <c r="CY123" s="1114"/>
      <c r="CZ123" s="1114"/>
      <c r="DA123" s="1114"/>
      <c r="DB123" s="1114"/>
      <c r="DC123" s="1114"/>
      <c r="DD123" s="1114"/>
      <c r="DE123" s="1114"/>
      <c r="DF123" s="1115"/>
      <c r="DG123" s="1051" t="s">
        <v>442</v>
      </c>
      <c r="DH123" s="1052"/>
      <c r="DI123" s="1052"/>
      <c r="DJ123" s="1052"/>
      <c r="DK123" s="1053"/>
      <c r="DL123" s="1054" t="s">
        <v>454</v>
      </c>
      <c r="DM123" s="1052"/>
      <c r="DN123" s="1052"/>
      <c r="DO123" s="1052"/>
      <c r="DP123" s="1053"/>
      <c r="DQ123" s="1054" t="s">
        <v>442</v>
      </c>
      <c r="DR123" s="1052"/>
      <c r="DS123" s="1052"/>
      <c r="DT123" s="1052"/>
      <c r="DU123" s="1053"/>
      <c r="DV123" s="1055" t="s">
        <v>416</v>
      </c>
      <c r="DW123" s="1056"/>
      <c r="DX123" s="1056"/>
      <c r="DY123" s="1056"/>
      <c r="DZ123" s="1057"/>
    </row>
    <row r="124" spans="1:130" s="243" customFormat="1" ht="26.25" customHeight="1" thickBot="1">
      <c r="A124" s="1152"/>
      <c r="B124" s="1039"/>
      <c r="C124" s="1009" t="s">
        <v>466</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454</v>
      </c>
      <c r="AB124" s="1052"/>
      <c r="AC124" s="1052"/>
      <c r="AD124" s="1052"/>
      <c r="AE124" s="1053"/>
      <c r="AF124" s="1054" t="s">
        <v>416</v>
      </c>
      <c r="AG124" s="1052"/>
      <c r="AH124" s="1052"/>
      <c r="AI124" s="1052"/>
      <c r="AJ124" s="1053"/>
      <c r="AK124" s="1054" t="s">
        <v>454</v>
      </c>
      <c r="AL124" s="1052"/>
      <c r="AM124" s="1052"/>
      <c r="AN124" s="1052"/>
      <c r="AO124" s="1053"/>
      <c r="AP124" s="1055" t="s">
        <v>454</v>
      </c>
      <c r="AQ124" s="1056"/>
      <c r="AR124" s="1056"/>
      <c r="AS124" s="1056"/>
      <c r="AT124" s="1057"/>
      <c r="AU124" s="1154" t="s">
        <v>480</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48.6</v>
      </c>
      <c r="BR124" s="1121"/>
      <c r="BS124" s="1121"/>
      <c r="BT124" s="1121"/>
      <c r="BU124" s="1121"/>
      <c r="BV124" s="1121">
        <v>56.1</v>
      </c>
      <c r="BW124" s="1121"/>
      <c r="BX124" s="1121"/>
      <c r="BY124" s="1121"/>
      <c r="BZ124" s="1121"/>
      <c r="CA124" s="1121">
        <v>63.7</v>
      </c>
      <c r="CB124" s="1121"/>
      <c r="CC124" s="1121"/>
      <c r="CD124" s="1121"/>
      <c r="CE124" s="1121"/>
      <c r="CF124" s="1122"/>
      <c r="CG124" s="1123"/>
      <c r="CH124" s="1123"/>
      <c r="CI124" s="1123"/>
      <c r="CJ124" s="1124"/>
      <c r="CK124" s="1106"/>
      <c r="CL124" s="1106"/>
      <c r="CM124" s="1106"/>
      <c r="CN124" s="1106"/>
      <c r="CO124" s="1107"/>
      <c r="CP124" s="1113" t="s">
        <v>481</v>
      </c>
      <c r="CQ124" s="1114"/>
      <c r="CR124" s="1114"/>
      <c r="CS124" s="1114"/>
      <c r="CT124" s="1114"/>
      <c r="CU124" s="1114"/>
      <c r="CV124" s="1114"/>
      <c r="CW124" s="1114"/>
      <c r="CX124" s="1114"/>
      <c r="CY124" s="1114"/>
      <c r="CZ124" s="1114"/>
      <c r="DA124" s="1114"/>
      <c r="DB124" s="1114"/>
      <c r="DC124" s="1114"/>
      <c r="DD124" s="1114"/>
      <c r="DE124" s="1114"/>
      <c r="DF124" s="1115"/>
      <c r="DG124" s="1098" t="s">
        <v>441</v>
      </c>
      <c r="DH124" s="1077"/>
      <c r="DI124" s="1077"/>
      <c r="DJ124" s="1077"/>
      <c r="DK124" s="1078"/>
      <c r="DL124" s="1076" t="s">
        <v>441</v>
      </c>
      <c r="DM124" s="1077"/>
      <c r="DN124" s="1077"/>
      <c r="DO124" s="1077"/>
      <c r="DP124" s="1078"/>
      <c r="DQ124" s="1076" t="s">
        <v>416</v>
      </c>
      <c r="DR124" s="1077"/>
      <c r="DS124" s="1077"/>
      <c r="DT124" s="1077"/>
      <c r="DU124" s="1078"/>
      <c r="DV124" s="1079" t="s">
        <v>178</v>
      </c>
      <c r="DW124" s="1080"/>
      <c r="DX124" s="1080"/>
      <c r="DY124" s="1080"/>
      <c r="DZ124" s="1081"/>
    </row>
    <row r="125" spans="1:130" s="243" customFormat="1" ht="26.25" customHeight="1">
      <c r="A125" s="1152"/>
      <c r="B125" s="1039"/>
      <c r="C125" s="1009" t="s">
        <v>468</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441</v>
      </c>
      <c r="AB125" s="1052"/>
      <c r="AC125" s="1052"/>
      <c r="AD125" s="1052"/>
      <c r="AE125" s="1053"/>
      <c r="AF125" s="1054" t="s">
        <v>441</v>
      </c>
      <c r="AG125" s="1052"/>
      <c r="AH125" s="1052"/>
      <c r="AI125" s="1052"/>
      <c r="AJ125" s="1053"/>
      <c r="AK125" s="1054" t="s">
        <v>441</v>
      </c>
      <c r="AL125" s="1052"/>
      <c r="AM125" s="1052"/>
      <c r="AN125" s="1052"/>
      <c r="AO125" s="1053"/>
      <c r="AP125" s="1055" t="s">
        <v>416</v>
      </c>
      <c r="AQ125" s="1056"/>
      <c r="AR125" s="1056"/>
      <c r="AS125" s="1056"/>
      <c r="AT125" s="1057"/>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1116" t="s">
        <v>482</v>
      </c>
      <c r="CL125" s="1101"/>
      <c r="CM125" s="1101"/>
      <c r="CN125" s="1101"/>
      <c r="CO125" s="1102"/>
      <c r="CP125" s="1033" t="s">
        <v>483</v>
      </c>
      <c r="CQ125" s="982"/>
      <c r="CR125" s="982"/>
      <c r="CS125" s="982"/>
      <c r="CT125" s="982"/>
      <c r="CU125" s="982"/>
      <c r="CV125" s="982"/>
      <c r="CW125" s="982"/>
      <c r="CX125" s="982"/>
      <c r="CY125" s="982"/>
      <c r="CZ125" s="982"/>
      <c r="DA125" s="982"/>
      <c r="DB125" s="982"/>
      <c r="DC125" s="982"/>
      <c r="DD125" s="982"/>
      <c r="DE125" s="982"/>
      <c r="DF125" s="983"/>
      <c r="DG125" s="1019" t="s">
        <v>441</v>
      </c>
      <c r="DH125" s="1020"/>
      <c r="DI125" s="1020"/>
      <c r="DJ125" s="1020"/>
      <c r="DK125" s="1020"/>
      <c r="DL125" s="1020" t="s">
        <v>441</v>
      </c>
      <c r="DM125" s="1020"/>
      <c r="DN125" s="1020"/>
      <c r="DO125" s="1020"/>
      <c r="DP125" s="1020"/>
      <c r="DQ125" s="1020" t="s">
        <v>441</v>
      </c>
      <c r="DR125" s="1020"/>
      <c r="DS125" s="1020"/>
      <c r="DT125" s="1020"/>
      <c r="DU125" s="1020"/>
      <c r="DV125" s="1021" t="s">
        <v>441</v>
      </c>
      <c r="DW125" s="1021"/>
      <c r="DX125" s="1021"/>
      <c r="DY125" s="1021"/>
      <c r="DZ125" s="1022"/>
    </row>
    <row r="126" spans="1:130" s="243" customFormat="1" ht="26.25" customHeight="1" thickBot="1">
      <c r="A126" s="1152"/>
      <c r="B126" s="1039"/>
      <c r="C126" s="1009" t="s">
        <v>470</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139868</v>
      </c>
      <c r="AB126" s="1052"/>
      <c r="AC126" s="1052"/>
      <c r="AD126" s="1052"/>
      <c r="AE126" s="1053"/>
      <c r="AF126" s="1054">
        <v>143948</v>
      </c>
      <c r="AG126" s="1052"/>
      <c r="AH126" s="1052"/>
      <c r="AI126" s="1052"/>
      <c r="AJ126" s="1053"/>
      <c r="AK126" s="1054">
        <v>147340</v>
      </c>
      <c r="AL126" s="1052"/>
      <c r="AM126" s="1052"/>
      <c r="AN126" s="1052"/>
      <c r="AO126" s="1053"/>
      <c r="AP126" s="1055">
        <v>1</v>
      </c>
      <c r="AQ126" s="1056"/>
      <c r="AR126" s="1056"/>
      <c r="AS126" s="1056"/>
      <c r="AT126" s="1057"/>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1117"/>
      <c r="CL126" s="1104"/>
      <c r="CM126" s="1104"/>
      <c r="CN126" s="1104"/>
      <c r="CO126" s="1105"/>
      <c r="CP126" s="1042" t="s">
        <v>484</v>
      </c>
      <c r="CQ126" s="1043"/>
      <c r="CR126" s="1043"/>
      <c r="CS126" s="1043"/>
      <c r="CT126" s="1043"/>
      <c r="CU126" s="1043"/>
      <c r="CV126" s="1043"/>
      <c r="CW126" s="1043"/>
      <c r="CX126" s="1043"/>
      <c r="CY126" s="1043"/>
      <c r="CZ126" s="1043"/>
      <c r="DA126" s="1043"/>
      <c r="DB126" s="1043"/>
      <c r="DC126" s="1043"/>
      <c r="DD126" s="1043"/>
      <c r="DE126" s="1043"/>
      <c r="DF126" s="1044"/>
      <c r="DG126" s="1012" t="s">
        <v>441</v>
      </c>
      <c r="DH126" s="1013"/>
      <c r="DI126" s="1013"/>
      <c r="DJ126" s="1013"/>
      <c r="DK126" s="1013"/>
      <c r="DL126" s="1013" t="s">
        <v>441</v>
      </c>
      <c r="DM126" s="1013"/>
      <c r="DN126" s="1013"/>
      <c r="DO126" s="1013"/>
      <c r="DP126" s="1013"/>
      <c r="DQ126" s="1013" t="s">
        <v>441</v>
      </c>
      <c r="DR126" s="1013"/>
      <c r="DS126" s="1013"/>
      <c r="DT126" s="1013"/>
      <c r="DU126" s="1013"/>
      <c r="DV126" s="1014" t="s">
        <v>441</v>
      </c>
      <c r="DW126" s="1014"/>
      <c r="DX126" s="1014"/>
      <c r="DY126" s="1014"/>
      <c r="DZ126" s="1015"/>
    </row>
    <row r="127" spans="1:130" s="243" customFormat="1" ht="26.25" customHeight="1">
      <c r="A127" s="1153"/>
      <c r="B127" s="1041"/>
      <c r="C127" s="1095" t="s">
        <v>485</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441</v>
      </c>
      <c r="AB127" s="1052"/>
      <c r="AC127" s="1052"/>
      <c r="AD127" s="1052"/>
      <c r="AE127" s="1053"/>
      <c r="AF127" s="1054" t="s">
        <v>416</v>
      </c>
      <c r="AG127" s="1052"/>
      <c r="AH127" s="1052"/>
      <c r="AI127" s="1052"/>
      <c r="AJ127" s="1053"/>
      <c r="AK127" s="1054" t="s">
        <v>441</v>
      </c>
      <c r="AL127" s="1052"/>
      <c r="AM127" s="1052"/>
      <c r="AN127" s="1052"/>
      <c r="AO127" s="1053"/>
      <c r="AP127" s="1055" t="s">
        <v>441</v>
      </c>
      <c r="AQ127" s="1056"/>
      <c r="AR127" s="1056"/>
      <c r="AS127" s="1056"/>
      <c r="AT127" s="1057"/>
      <c r="AU127" s="279"/>
      <c r="AV127" s="279"/>
      <c r="AW127" s="279"/>
      <c r="AX127" s="1125" t="s">
        <v>486</v>
      </c>
      <c r="AY127" s="1126"/>
      <c r="AZ127" s="1126"/>
      <c r="BA127" s="1126"/>
      <c r="BB127" s="1126"/>
      <c r="BC127" s="1126"/>
      <c r="BD127" s="1126"/>
      <c r="BE127" s="1127"/>
      <c r="BF127" s="1128" t="s">
        <v>487</v>
      </c>
      <c r="BG127" s="1126"/>
      <c r="BH127" s="1126"/>
      <c r="BI127" s="1126"/>
      <c r="BJ127" s="1126"/>
      <c r="BK127" s="1126"/>
      <c r="BL127" s="1127"/>
      <c r="BM127" s="1128" t="s">
        <v>488</v>
      </c>
      <c r="BN127" s="1126"/>
      <c r="BO127" s="1126"/>
      <c r="BP127" s="1126"/>
      <c r="BQ127" s="1126"/>
      <c r="BR127" s="1126"/>
      <c r="BS127" s="1127"/>
      <c r="BT127" s="1128" t="s">
        <v>489</v>
      </c>
      <c r="BU127" s="1126"/>
      <c r="BV127" s="1126"/>
      <c r="BW127" s="1126"/>
      <c r="BX127" s="1126"/>
      <c r="BY127" s="1126"/>
      <c r="BZ127" s="1150"/>
      <c r="CA127" s="279"/>
      <c r="CB127" s="279"/>
      <c r="CC127" s="279"/>
      <c r="CD127" s="280"/>
      <c r="CE127" s="280"/>
      <c r="CF127" s="280"/>
      <c r="CG127" s="277"/>
      <c r="CH127" s="277"/>
      <c r="CI127" s="277"/>
      <c r="CJ127" s="278"/>
      <c r="CK127" s="1117"/>
      <c r="CL127" s="1104"/>
      <c r="CM127" s="1104"/>
      <c r="CN127" s="1104"/>
      <c r="CO127" s="1105"/>
      <c r="CP127" s="1042" t="s">
        <v>490</v>
      </c>
      <c r="CQ127" s="1043"/>
      <c r="CR127" s="1043"/>
      <c r="CS127" s="1043"/>
      <c r="CT127" s="1043"/>
      <c r="CU127" s="1043"/>
      <c r="CV127" s="1043"/>
      <c r="CW127" s="1043"/>
      <c r="CX127" s="1043"/>
      <c r="CY127" s="1043"/>
      <c r="CZ127" s="1043"/>
      <c r="DA127" s="1043"/>
      <c r="DB127" s="1043"/>
      <c r="DC127" s="1043"/>
      <c r="DD127" s="1043"/>
      <c r="DE127" s="1043"/>
      <c r="DF127" s="1044"/>
      <c r="DG127" s="1012" t="s">
        <v>178</v>
      </c>
      <c r="DH127" s="1013"/>
      <c r="DI127" s="1013"/>
      <c r="DJ127" s="1013"/>
      <c r="DK127" s="1013"/>
      <c r="DL127" s="1013" t="s">
        <v>441</v>
      </c>
      <c r="DM127" s="1013"/>
      <c r="DN127" s="1013"/>
      <c r="DO127" s="1013"/>
      <c r="DP127" s="1013"/>
      <c r="DQ127" s="1013" t="s">
        <v>441</v>
      </c>
      <c r="DR127" s="1013"/>
      <c r="DS127" s="1013"/>
      <c r="DT127" s="1013"/>
      <c r="DU127" s="1013"/>
      <c r="DV127" s="1014" t="s">
        <v>441</v>
      </c>
      <c r="DW127" s="1014"/>
      <c r="DX127" s="1014"/>
      <c r="DY127" s="1014"/>
      <c r="DZ127" s="1015"/>
    </row>
    <row r="128" spans="1:130" s="243" customFormat="1" ht="26.25" customHeight="1" thickBot="1">
      <c r="A128" s="1136" t="s">
        <v>491</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492</v>
      </c>
      <c r="X128" s="1138"/>
      <c r="Y128" s="1138"/>
      <c r="Z128" s="1139"/>
      <c r="AA128" s="1140">
        <v>384173</v>
      </c>
      <c r="AB128" s="1141"/>
      <c r="AC128" s="1141"/>
      <c r="AD128" s="1141"/>
      <c r="AE128" s="1142"/>
      <c r="AF128" s="1143">
        <v>360386</v>
      </c>
      <c r="AG128" s="1141"/>
      <c r="AH128" s="1141"/>
      <c r="AI128" s="1141"/>
      <c r="AJ128" s="1142"/>
      <c r="AK128" s="1143">
        <v>277784</v>
      </c>
      <c r="AL128" s="1141"/>
      <c r="AM128" s="1141"/>
      <c r="AN128" s="1141"/>
      <c r="AO128" s="1142"/>
      <c r="AP128" s="1144"/>
      <c r="AQ128" s="1145"/>
      <c r="AR128" s="1145"/>
      <c r="AS128" s="1145"/>
      <c r="AT128" s="1146"/>
      <c r="AU128" s="279"/>
      <c r="AV128" s="279"/>
      <c r="AW128" s="279"/>
      <c r="AX128" s="981" t="s">
        <v>493</v>
      </c>
      <c r="AY128" s="982"/>
      <c r="AZ128" s="982"/>
      <c r="BA128" s="982"/>
      <c r="BB128" s="982"/>
      <c r="BC128" s="982"/>
      <c r="BD128" s="982"/>
      <c r="BE128" s="983"/>
      <c r="BF128" s="1147" t="s">
        <v>392</v>
      </c>
      <c r="BG128" s="1148"/>
      <c r="BH128" s="1148"/>
      <c r="BI128" s="1148"/>
      <c r="BJ128" s="1148"/>
      <c r="BK128" s="1148"/>
      <c r="BL128" s="1149"/>
      <c r="BM128" s="1147">
        <v>12.66</v>
      </c>
      <c r="BN128" s="1148"/>
      <c r="BO128" s="1148"/>
      <c r="BP128" s="1148"/>
      <c r="BQ128" s="1148"/>
      <c r="BR128" s="1148"/>
      <c r="BS128" s="1149"/>
      <c r="BT128" s="1147">
        <v>20</v>
      </c>
      <c r="BU128" s="1148"/>
      <c r="BV128" s="1148"/>
      <c r="BW128" s="1148"/>
      <c r="BX128" s="1148"/>
      <c r="BY128" s="1148"/>
      <c r="BZ128" s="1172"/>
      <c r="CA128" s="280"/>
      <c r="CB128" s="280"/>
      <c r="CC128" s="280"/>
      <c r="CD128" s="280"/>
      <c r="CE128" s="280"/>
      <c r="CF128" s="280"/>
      <c r="CG128" s="277"/>
      <c r="CH128" s="277"/>
      <c r="CI128" s="277"/>
      <c r="CJ128" s="278"/>
      <c r="CK128" s="1118"/>
      <c r="CL128" s="1119"/>
      <c r="CM128" s="1119"/>
      <c r="CN128" s="1119"/>
      <c r="CO128" s="1120"/>
      <c r="CP128" s="1129" t="s">
        <v>494</v>
      </c>
      <c r="CQ128" s="1130"/>
      <c r="CR128" s="1130"/>
      <c r="CS128" s="1130"/>
      <c r="CT128" s="1130"/>
      <c r="CU128" s="1130"/>
      <c r="CV128" s="1130"/>
      <c r="CW128" s="1130"/>
      <c r="CX128" s="1130"/>
      <c r="CY128" s="1130"/>
      <c r="CZ128" s="1130"/>
      <c r="DA128" s="1130"/>
      <c r="DB128" s="1130"/>
      <c r="DC128" s="1130"/>
      <c r="DD128" s="1130"/>
      <c r="DE128" s="1130"/>
      <c r="DF128" s="1131"/>
      <c r="DG128" s="1132" t="s">
        <v>442</v>
      </c>
      <c r="DH128" s="1133"/>
      <c r="DI128" s="1133"/>
      <c r="DJ128" s="1133"/>
      <c r="DK128" s="1133"/>
      <c r="DL128" s="1133" t="s">
        <v>178</v>
      </c>
      <c r="DM128" s="1133"/>
      <c r="DN128" s="1133"/>
      <c r="DO128" s="1133"/>
      <c r="DP128" s="1133"/>
      <c r="DQ128" s="1133" t="s">
        <v>442</v>
      </c>
      <c r="DR128" s="1133"/>
      <c r="DS128" s="1133"/>
      <c r="DT128" s="1133"/>
      <c r="DU128" s="1133"/>
      <c r="DV128" s="1134" t="s">
        <v>392</v>
      </c>
      <c r="DW128" s="1134"/>
      <c r="DX128" s="1134"/>
      <c r="DY128" s="1134"/>
      <c r="DZ128" s="1135"/>
    </row>
    <row r="129" spans="1:131" s="243" customFormat="1" ht="26.25" customHeight="1">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495</v>
      </c>
      <c r="X129" s="1167"/>
      <c r="Y129" s="1167"/>
      <c r="Z129" s="1168"/>
      <c r="AA129" s="1051">
        <v>16815883</v>
      </c>
      <c r="AB129" s="1052"/>
      <c r="AC129" s="1052"/>
      <c r="AD129" s="1052"/>
      <c r="AE129" s="1053"/>
      <c r="AF129" s="1054">
        <v>16860252</v>
      </c>
      <c r="AG129" s="1052"/>
      <c r="AH129" s="1052"/>
      <c r="AI129" s="1052"/>
      <c r="AJ129" s="1053"/>
      <c r="AK129" s="1054">
        <v>16854756</v>
      </c>
      <c r="AL129" s="1052"/>
      <c r="AM129" s="1052"/>
      <c r="AN129" s="1052"/>
      <c r="AO129" s="1053"/>
      <c r="AP129" s="1169"/>
      <c r="AQ129" s="1170"/>
      <c r="AR129" s="1170"/>
      <c r="AS129" s="1170"/>
      <c r="AT129" s="1171"/>
      <c r="AU129" s="281"/>
      <c r="AV129" s="281"/>
      <c r="AW129" s="281"/>
      <c r="AX129" s="1160" t="s">
        <v>496</v>
      </c>
      <c r="AY129" s="1043"/>
      <c r="AZ129" s="1043"/>
      <c r="BA129" s="1043"/>
      <c r="BB129" s="1043"/>
      <c r="BC129" s="1043"/>
      <c r="BD129" s="1043"/>
      <c r="BE129" s="1044"/>
      <c r="BF129" s="1161" t="s">
        <v>392</v>
      </c>
      <c r="BG129" s="1162"/>
      <c r="BH129" s="1162"/>
      <c r="BI129" s="1162"/>
      <c r="BJ129" s="1162"/>
      <c r="BK129" s="1162"/>
      <c r="BL129" s="1163"/>
      <c r="BM129" s="1161">
        <v>17.66</v>
      </c>
      <c r="BN129" s="1162"/>
      <c r="BO129" s="1162"/>
      <c r="BP129" s="1162"/>
      <c r="BQ129" s="1162"/>
      <c r="BR129" s="1162"/>
      <c r="BS129" s="1163"/>
      <c r="BT129" s="1161">
        <v>30</v>
      </c>
      <c r="BU129" s="1164"/>
      <c r="BV129" s="1164"/>
      <c r="BW129" s="1164"/>
      <c r="BX129" s="1164"/>
      <c r="BY129" s="1164"/>
      <c r="BZ129" s="1165"/>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c r="A130" s="1023" t="s">
        <v>497</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498</v>
      </c>
      <c r="X130" s="1167"/>
      <c r="Y130" s="1167"/>
      <c r="Z130" s="1168"/>
      <c r="AA130" s="1051">
        <v>1869095</v>
      </c>
      <c r="AB130" s="1052"/>
      <c r="AC130" s="1052"/>
      <c r="AD130" s="1052"/>
      <c r="AE130" s="1053"/>
      <c r="AF130" s="1054">
        <v>1872597</v>
      </c>
      <c r="AG130" s="1052"/>
      <c r="AH130" s="1052"/>
      <c r="AI130" s="1052"/>
      <c r="AJ130" s="1053"/>
      <c r="AK130" s="1054">
        <v>1836559</v>
      </c>
      <c r="AL130" s="1052"/>
      <c r="AM130" s="1052"/>
      <c r="AN130" s="1052"/>
      <c r="AO130" s="1053"/>
      <c r="AP130" s="1169"/>
      <c r="AQ130" s="1170"/>
      <c r="AR130" s="1170"/>
      <c r="AS130" s="1170"/>
      <c r="AT130" s="1171"/>
      <c r="AU130" s="281"/>
      <c r="AV130" s="281"/>
      <c r="AW130" s="281"/>
      <c r="AX130" s="1160" t="s">
        <v>499</v>
      </c>
      <c r="AY130" s="1043"/>
      <c r="AZ130" s="1043"/>
      <c r="BA130" s="1043"/>
      <c r="BB130" s="1043"/>
      <c r="BC130" s="1043"/>
      <c r="BD130" s="1043"/>
      <c r="BE130" s="1044"/>
      <c r="BF130" s="1197">
        <v>10.9</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500</v>
      </c>
      <c r="X131" s="1205"/>
      <c r="Y131" s="1205"/>
      <c r="Z131" s="1206"/>
      <c r="AA131" s="1098">
        <v>14946788</v>
      </c>
      <c r="AB131" s="1077"/>
      <c r="AC131" s="1077"/>
      <c r="AD131" s="1077"/>
      <c r="AE131" s="1078"/>
      <c r="AF131" s="1076">
        <v>14987655</v>
      </c>
      <c r="AG131" s="1077"/>
      <c r="AH131" s="1077"/>
      <c r="AI131" s="1077"/>
      <c r="AJ131" s="1078"/>
      <c r="AK131" s="1076">
        <v>15018197</v>
      </c>
      <c r="AL131" s="1077"/>
      <c r="AM131" s="1077"/>
      <c r="AN131" s="1077"/>
      <c r="AO131" s="1078"/>
      <c r="AP131" s="1207"/>
      <c r="AQ131" s="1208"/>
      <c r="AR131" s="1208"/>
      <c r="AS131" s="1208"/>
      <c r="AT131" s="1209"/>
      <c r="AU131" s="281"/>
      <c r="AV131" s="281"/>
      <c r="AW131" s="281"/>
      <c r="AX131" s="1179" t="s">
        <v>501</v>
      </c>
      <c r="AY131" s="1130"/>
      <c r="AZ131" s="1130"/>
      <c r="BA131" s="1130"/>
      <c r="BB131" s="1130"/>
      <c r="BC131" s="1130"/>
      <c r="BD131" s="1130"/>
      <c r="BE131" s="1131"/>
      <c r="BF131" s="1180">
        <v>63.7</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c r="A132" s="1186" t="s">
        <v>502</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503</v>
      </c>
      <c r="W132" s="1190"/>
      <c r="X132" s="1190"/>
      <c r="Y132" s="1190"/>
      <c r="Z132" s="1191"/>
      <c r="AA132" s="1192">
        <v>10.10413073</v>
      </c>
      <c r="AB132" s="1193"/>
      <c r="AC132" s="1193"/>
      <c r="AD132" s="1193"/>
      <c r="AE132" s="1194"/>
      <c r="AF132" s="1195">
        <v>10.580714589999999</v>
      </c>
      <c r="AG132" s="1193"/>
      <c r="AH132" s="1193"/>
      <c r="AI132" s="1193"/>
      <c r="AJ132" s="1194"/>
      <c r="AK132" s="1195">
        <v>12.11191996</v>
      </c>
      <c r="AL132" s="1193"/>
      <c r="AM132" s="1193"/>
      <c r="AN132" s="1193"/>
      <c r="AO132" s="1194"/>
      <c r="AP132" s="1092"/>
      <c r="AQ132" s="1093"/>
      <c r="AR132" s="1093"/>
      <c r="AS132" s="1093"/>
      <c r="AT132" s="1196"/>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504</v>
      </c>
      <c r="W133" s="1173"/>
      <c r="X133" s="1173"/>
      <c r="Y133" s="1173"/>
      <c r="Z133" s="1174"/>
      <c r="AA133" s="1175">
        <v>10.4</v>
      </c>
      <c r="AB133" s="1176"/>
      <c r="AC133" s="1176"/>
      <c r="AD133" s="1176"/>
      <c r="AE133" s="1177"/>
      <c r="AF133" s="1175">
        <v>10.5</v>
      </c>
      <c r="AG133" s="1176"/>
      <c r="AH133" s="1176"/>
      <c r="AI133" s="1176"/>
      <c r="AJ133" s="1177"/>
      <c r="AK133" s="1175">
        <v>10.9</v>
      </c>
      <c r="AL133" s="1176"/>
      <c r="AM133" s="1176"/>
      <c r="AN133" s="1176"/>
      <c r="AO133" s="1177"/>
      <c r="AP133" s="1122"/>
      <c r="AQ133" s="1123"/>
      <c r="AR133" s="1123"/>
      <c r="AS133" s="1123"/>
      <c r="AT133" s="1178"/>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sheetData>
  <sheetProtection algorithmName="SHA-512" hashValue="A/LlURIjHYcSwM0IQWjnCTFjiJ+wCeKuhFWwGvKNNGhKaIwKtZtobtWt5/0kYNuiy3GpdqwAASwHwaRuL/I3Vg==" saltValue="B5XyZC9TJTxVdfehq0rn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88" customWidth="1"/>
    <col min="121" max="121" width="0" style="287" hidden="1" customWidth="1"/>
    <col min="122" max="16384" width="9" style="287" hidden="1"/>
  </cols>
  <sheetData>
    <row r="1" spans="1:120">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row r="3" spans="1:120"/>
    <row r="4" spans="1:120"/>
    <row r="5" spans="1:120"/>
    <row r="6" spans="1:120"/>
    <row r="7" spans="1:120"/>
    <row r="8" spans="1:120"/>
    <row r="9" spans="1:120"/>
    <row r="10" spans="1:120"/>
    <row r="11" spans="1:120"/>
    <row r="12" spans="1:120"/>
    <row r="13" spans="1:120"/>
    <row r="14" spans="1:120"/>
    <row r="15" spans="1:120"/>
    <row r="16" spans="1:120">
      <c r="DP16" s="287"/>
    </row>
    <row r="17" spans="119:120">
      <c r="DP17" s="287"/>
    </row>
    <row r="18" spans="119:120"/>
    <row r="19" spans="119:120"/>
    <row r="20" spans="119:120">
      <c r="DO20" s="287"/>
      <c r="DP20" s="287"/>
    </row>
    <row r="21" spans="119:120">
      <c r="DP21" s="287"/>
    </row>
    <row r="22" spans="119:120"/>
    <row r="23" spans="119:120">
      <c r="DO23" s="287"/>
      <c r="DP23" s="287"/>
    </row>
    <row r="24" spans="119:120">
      <c r="DP24" s="287"/>
    </row>
    <row r="25" spans="119:120">
      <c r="DP25" s="287"/>
    </row>
    <row r="26" spans="119:120">
      <c r="DO26" s="287"/>
      <c r="DP26" s="287"/>
    </row>
    <row r="27" spans="119:120"/>
    <row r="28" spans="119:120">
      <c r="DO28" s="287"/>
      <c r="DP28" s="287"/>
    </row>
    <row r="29" spans="119:120">
      <c r="DP29" s="287"/>
    </row>
    <row r="30" spans="119:120"/>
    <row r="31" spans="119:120">
      <c r="DO31" s="287"/>
      <c r="DP31" s="287"/>
    </row>
    <row r="32" spans="119:120"/>
    <row r="33" spans="98:120">
      <c r="DO33" s="287"/>
      <c r="DP33" s="287"/>
    </row>
    <row r="34" spans="98:120">
      <c r="DM34" s="287"/>
    </row>
    <row r="35" spans="98:120">
      <c r="CT35" s="287"/>
      <c r="CU35" s="287"/>
      <c r="CV35" s="287"/>
      <c r="CY35" s="287"/>
      <c r="CZ35" s="287"/>
      <c r="DA35" s="287"/>
      <c r="DD35" s="287"/>
      <c r="DE35" s="287"/>
      <c r="DF35" s="287"/>
      <c r="DI35" s="287"/>
      <c r="DJ35" s="287"/>
      <c r="DK35" s="287"/>
      <c r="DM35" s="287"/>
      <c r="DN35" s="287"/>
      <c r="DO35" s="287"/>
      <c r="DP35" s="287"/>
    </row>
    <row r="36" spans="98:120"/>
    <row r="37" spans="98:120">
      <c r="CW37" s="287"/>
      <c r="DB37" s="287"/>
      <c r="DG37" s="287"/>
      <c r="DL37" s="287"/>
      <c r="DP37" s="287"/>
    </row>
    <row r="38" spans="98:120">
      <c r="CT38" s="287"/>
      <c r="CU38" s="287"/>
      <c r="CV38" s="287"/>
      <c r="CW38" s="287"/>
      <c r="CY38" s="287"/>
      <c r="CZ38" s="287"/>
      <c r="DA38" s="287"/>
      <c r="DB38" s="287"/>
      <c r="DD38" s="287"/>
      <c r="DE38" s="287"/>
      <c r="DF38" s="287"/>
      <c r="DG38" s="287"/>
      <c r="DI38" s="287"/>
      <c r="DJ38" s="287"/>
      <c r="DK38" s="287"/>
      <c r="DL38" s="287"/>
      <c r="DN38" s="287"/>
      <c r="DO38" s="287"/>
      <c r="DP38" s="287"/>
    </row>
    <row r="39" spans="98:120"/>
    <row r="40" spans="98:120"/>
    <row r="41" spans="98:120"/>
    <row r="42" spans="98:120"/>
    <row r="43" spans="98:120"/>
    <row r="44" spans="98:120"/>
    <row r="45" spans="98:120"/>
    <row r="46" spans="98:120"/>
    <row r="47" spans="98:120"/>
    <row r="48" spans="98:120"/>
    <row r="49" spans="22:120">
      <c r="DN49" s="287"/>
      <c r="DO49" s="287"/>
      <c r="DP49" s="28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7"/>
      <c r="CS63" s="287"/>
      <c r="CX63" s="287"/>
      <c r="DC63" s="287"/>
      <c r="DH63" s="287"/>
    </row>
    <row r="64" spans="22:120">
      <c r="V64" s="287"/>
    </row>
    <row r="65" spans="15:120">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c r="Q66" s="287"/>
      <c r="S66" s="287"/>
      <c r="U66" s="287"/>
      <c r="DM66" s="287"/>
    </row>
    <row r="67" spans="15:120">
      <c r="O67" s="287"/>
      <c r="P67" s="287"/>
      <c r="R67" s="287"/>
      <c r="T67" s="287"/>
      <c r="Y67" s="287"/>
      <c r="CT67" s="287"/>
      <c r="CV67" s="287"/>
      <c r="CW67" s="287"/>
      <c r="CY67" s="287"/>
      <c r="DA67" s="287"/>
      <c r="DB67" s="287"/>
      <c r="DD67" s="287"/>
      <c r="DF67" s="287"/>
      <c r="DG67" s="287"/>
      <c r="DI67" s="287"/>
      <c r="DK67" s="287"/>
      <c r="DL67" s="287"/>
      <c r="DN67" s="287"/>
      <c r="DO67" s="287"/>
      <c r="DP67" s="287"/>
    </row>
    <row r="68" spans="15:120"/>
    <row r="69" spans="15:120"/>
    <row r="70" spans="15:120"/>
    <row r="71" spans="15:120"/>
    <row r="72" spans="15:120">
      <c r="DP72" s="287"/>
    </row>
    <row r="73" spans="15:120">
      <c r="DP73" s="28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7"/>
      <c r="CX96" s="287"/>
      <c r="DC96" s="287"/>
      <c r="DH96" s="287"/>
    </row>
    <row r="97" spans="24:120">
      <c r="CS97" s="287"/>
      <c r="CX97" s="287"/>
      <c r="DC97" s="287"/>
      <c r="DH97" s="287"/>
      <c r="DP97" s="288" t="s">
        <v>505</v>
      </c>
    </row>
    <row r="98" spans="24:120" hidden="1">
      <c r="CS98" s="287"/>
      <c r="CX98" s="287"/>
      <c r="DC98" s="287"/>
      <c r="DH98" s="287"/>
    </row>
    <row r="99" spans="24:120" hidden="1">
      <c r="CS99" s="287"/>
      <c r="CX99" s="287"/>
      <c r="DC99" s="287"/>
      <c r="DH99" s="287"/>
    </row>
    <row r="101" spans="24:120" ht="12" hidden="1" customHeight="1">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c r="CU102" s="287"/>
      <c r="CZ102" s="287"/>
      <c r="DE102" s="287"/>
      <c r="DJ102" s="287"/>
      <c r="DM102" s="287"/>
    </row>
    <row r="103" spans="24:120" hidden="1">
      <c r="CT103" s="287"/>
      <c r="CV103" s="287"/>
      <c r="CW103" s="287"/>
      <c r="CY103" s="287"/>
      <c r="DA103" s="287"/>
      <c r="DB103" s="287"/>
      <c r="DD103" s="287"/>
      <c r="DF103" s="287"/>
      <c r="DG103" s="287"/>
      <c r="DI103" s="287"/>
      <c r="DK103" s="287"/>
      <c r="DL103" s="287"/>
      <c r="DM103" s="287"/>
      <c r="DN103" s="287"/>
      <c r="DO103" s="287"/>
      <c r="DP103" s="287"/>
    </row>
    <row r="104" spans="24:120" hidden="1">
      <c r="CV104" s="287"/>
      <c r="CW104" s="287"/>
      <c r="DA104" s="287"/>
      <c r="DB104" s="287"/>
      <c r="DF104" s="287"/>
      <c r="DG104" s="287"/>
      <c r="DK104" s="287"/>
      <c r="DL104" s="287"/>
      <c r="DN104" s="287"/>
      <c r="DO104" s="287"/>
      <c r="DP104" s="287"/>
    </row>
    <row r="105" spans="24:120" ht="12.75" hidden="1" customHeight="1"/>
  </sheetData>
  <sheetProtection algorithmName="SHA-512" hashValue="Nxz5wROZ1NEe/wE2XsoUAePO7VAgw63wBhY71R4zelej/XxFh5BCum96F0LuhjezqHWKsTO9HaH2o/EcbmhTqA==" saltValue="cigtS2iaKVoSFme60IAH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88" customWidth="1"/>
    <col min="117" max="16384" width="9" style="287" hidden="1"/>
  </cols>
  <sheetData>
    <row r="1" spans="2:116">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row r="3" spans="2:116"/>
    <row r="4" spans="2:116">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row r="7" spans="2:116"/>
    <row r="8" spans="2:116"/>
    <row r="9" spans="2:116"/>
    <row r="10" spans="2:116"/>
    <row r="11" spans="2:116"/>
    <row r="12" spans="2:116"/>
    <row r="13" spans="2:116"/>
    <row r="14" spans="2:116"/>
    <row r="15" spans="2:116"/>
    <row r="16" spans="2:116"/>
    <row r="17" spans="9:116"/>
    <row r="18" spans="9:116">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row r="20" spans="9:116"/>
    <row r="21" spans="9:116">
      <c r="DL21" s="287"/>
    </row>
    <row r="22" spans="9:116">
      <c r="DI22" s="287"/>
      <c r="DJ22" s="287"/>
      <c r="DK22" s="287"/>
      <c r="DL22" s="287"/>
    </row>
    <row r="23" spans="9:116">
      <c r="CY23" s="287"/>
      <c r="CZ23" s="287"/>
      <c r="DA23" s="287"/>
      <c r="DB23" s="287"/>
      <c r="DC23" s="287"/>
      <c r="DD23" s="287"/>
      <c r="DE23" s="287"/>
      <c r="DF23" s="287"/>
      <c r="DG23" s="287"/>
      <c r="DH23" s="287"/>
      <c r="DI23" s="287"/>
      <c r="DJ23" s="287"/>
      <c r="DK23" s="287"/>
      <c r="DL23" s="287"/>
    </row>
    <row r="24" spans="9:116"/>
    <row r="25" spans="9:116"/>
    <row r="26" spans="9:116"/>
    <row r="27" spans="9:116"/>
    <row r="28" spans="9:116"/>
    <row r="29" spans="9:116"/>
    <row r="30" spans="9:116"/>
    <row r="31" spans="9:116"/>
    <row r="32" spans="9:116"/>
    <row r="33" spans="15:116"/>
    <row r="34" spans="15:116"/>
    <row r="35" spans="15:116">
      <c r="CZ35" s="287"/>
      <c r="DA35" s="287"/>
      <c r="DB35" s="287"/>
      <c r="DC35" s="287"/>
      <c r="DD35" s="287"/>
      <c r="DE35" s="287"/>
      <c r="DF35" s="287"/>
      <c r="DG35" s="287"/>
      <c r="DH35" s="287"/>
      <c r="DI35" s="287"/>
      <c r="DJ35" s="287"/>
      <c r="DK35" s="287"/>
      <c r="DL35" s="287"/>
    </row>
    <row r="36" spans="15:116"/>
    <row r="37" spans="15:116">
      <c r="DL37" s="287"/>
    </row>
    <row r="38" spans="15:116">
      <c r="DI38" s="287"/>
      <c r="DJ38" s="287"/>
      <c r="DK38" s="287"/>
      <c r="DL38" s="287"/>
    </row>
    <row r="39" spans="15:116"/>
    <row r="40" spans="15:116"/>
    <row r="41" spans="15:116"/>
    <row r="42" spans="15:116"/>
    <row r="43" spans="15:116">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c r="DL44" s="287"/>
    </row>
    <row r="45" spans="15:116"/>
    <row r="46" spans="15:116">
      <c r="DA46" s="287"/>
      <c r="DB46" s="287"/>
      <c r="DC46" s="287"/>
      <c r="DD46" s="287"/>
      <c r="DE46" s="287"/>
      <c r="DF46" s="287"/>
      <c r="DG46" s="287"/>
      <c r="DH46" s="287"/>
      <c r="DI46" s="287"/>
      <c r="DJ46" s="287"/>
      <c r="DK46" s="287"/>
      <c r="DL46" s="287"/>
    </row>
    <row r="47" spans="15:116"/>
    <row r="48" spans="15:116"/>
    <row r="49" spans="104:116"/>
    <row r="50" spans="104:116">
      <c r="CZ50" s="287"/>
      <c r="DA50" s="287"/>
      <c r="DB50" s="287"/>
      <c r="DC50" s="287"/>
      <c r="DD50" s="287"/>
      <c r="DE50" s="287"/>
      <c r="DF50" s="287"/>
      <c r="DG50" s="287"/>
      <c r="DH50" s="287"/>
      <c r="DI50" s="287"/>
      <c r="DJ50" s="287"/>
      <c r="DK50" s="287"/>
      <c r="DL50" s="287"/>
    </row>
    <row r="51" spans="104:116"/>
    <row r="52" spans="104:116"/>
    <row r="53" spans="104:116">
      <c r="DL53" s="28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7"/>
      <c r="DD67" s="287"/>
      <c r="DE67" s="287"/>
      <c r="DF67" s="287"/>
      <c r="DG67" s="287"/>
      <c r="DH67" s="287"/>
      <c r="DI67" s="287"/>
      <c r="DJ67" s="287"/>
      <c r="DK67" s="287"/>
      <c r="DL67" s="28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7vlvwAbKoNo90eg/iZADjp1Fkar1G7lNq9Vs7LkUXBYb7B8KwtvMeHkkzM7IPDfKg2CG6iHQbTZgonxxTUAEg==" saltValue="MhdLJU+9CEoq/qnGCLlo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c r="AS1" s="290"/>
      <c r="AT1" s="290"/>
    </row>
    <row r="2" spans="1:46">
      <c r="AS2" s="290"/>
      <c r="AT2" s="290"/>
    </row>
    <row r="3" spans="1:46">
      <c r="AS3" s="290"/>
      <c r="AT3" s="290"/>
    </row>
    <row r="4" spans="1:46">
      <c r="AS4" s="290"/>
      <c r="AT4" s="290"/>
    </row>
    <row r="5" spans="1:46" ht="17.25">
      <c r="A5" s="291" t="s">
        <v>506</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507</v>
      </c>
      <c r="AL6" s="295"/>
      <c r="AM6" s="295"/>
      <c r="AN6" s="295"/>
      <c r="AO6" s="290"/>
      <c r="AP6" s="290"/>
      <c r="AQ6" s="290"/>
      <c r="AR6" s="290"/>
    </row>
    <row r="7" spans="1:46">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13" t="s">
        <v>508</v>
      </c>
      <c r="AP7" s="300"/>
      <c r="AQ7" s="301" t="s">
        <v>509</v>
      </c>
      <c r="AR7" s="302"/>
    </row>
    <row r="8" spans="1:46">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14"/>
      <c r="AP8" s="306" t="s">
        <v>510</v>
      </c>
      <c r="AQ8" s="307" t="s">
        <v>511</v>
      </c>
      <c r="AR8" s="308" t="s">
        <v>512</v>
      </c>
    </row>
    <row r="9" spans="1:46">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15" t="s">
        <v>513</v>
      </c>
      <c r="AL9" s="1216"/>
      <c r="AM9" s="1216"/>
      <c r="AN9" s="1217"/>
      <c r="AO9" s="309">
        <v>4411129</v>
      </c>
      <c r="AP9" s="309">
        <v>56969</v>
      </c>
      <c r="AQ9" s="310">
        <v>57754</v>
      </c>
      <c r="AR9" s="311">
        <v>-1.4</v>
      </c>
    </row>
    <row r="10" spans="1:46">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15" t="s">
        <v>514</v>
      </c>
      <c r="AL10" s="1216"/>
      <c r="AM10" s="1216"/>
      <c r="AN10" s="1217"/>
      <c r="AO10" s="312">
        <v>8977</v>
      </c>
      <c r="AP10" s="312">
        <v>116</v>
      </c>
      <c r="AQ10" s="313">
        <v>3830</v>
      </c>
      <c r="AR10" s="314">
        <v>-97</v>
      </c>
    </row>
    <row r="11" spans="1:46" ht="13.5" customHeight="1">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15" t="s">
        <v>515</v>
      </c>
      <c r="AL11" s="1216"/>
      <c r="AM11" s="1216"/>
      <c r="AN11" s="1217"/>
      <c r="AO11" s="312">
        <v>12770</v>
      </c>
      <c r="AP11" s="312">
        <v>165</v>
      </c>
      <c r="AQ11" s="313">
        <v>6814</v>
      </c>
      <c r="AR11" s="314">
        <v>-97.6</v>
      </c>
    </row>
    <row r="12" spans="1:46" ht="13.5" customHeight="1">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15" t="s">
        <v>516</v>
      </c>
      <c r="AL12" s="1216"/>
      <c r="AM12" s="1216"/>
      <c r="AN12" s="1217"/>
      <c r="AO12" s="312">
        <v>1570</v>
      </c>
      <c r="AP12" s="312">
        <v>20</v>
      </c>
      <c r="AQ12" s="313">
        <v>1059</v>
      </c>
      <c r="AR12" s="314">
        <v>-98.1</v>
      </c>
    </row>
    <row r="13" spans="1:46" ht="13.5" customHeight="1">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15" t="s">
        <v>517</v>
      </c>
      <c r="AL13" s="1216"/>
      <c r="AM13" s="1216"/>
      <c r="AN13" s="1217"/>
      <c r="AO13" s="312" t="s">
        <v>518</v>
      </c>
      <c r="AP13" s="312" t="s">
        <v>518</v>
      </c>
      <c r="AQ13" s="313">
        <v>4</v>
      </c>
      <c r="AR13" s="314" t="s">
        <v>518</v>
      </c>
    </row>
    <row r="14" spans="1:46" ht="13.5" customHeight="1">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15" t="s">
        <v>519</v>
      </c>
      <c r="AL14" s="1216"/>
      <c r="AM14" s="1216"/>
      <c r="AN14" s="1217"/>
      <c r="AO14" s="312">
        <v>168896</v>
      </c>
      <c r="AP14" s="312">
        <v>2181</v>
      </c>
      <c r="AQ14" s="313">
        <v>2651</v>
      </c>
      <c r="AR14" s="314">
        <v>-17.7</v>
      </c>
    </row>
    <row r="15" spans="1:46" ht="13.5" customHeight="1">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15" t="s">
        <v>520</v>
      </c>
      <c r="AL15" s="1216"/>
      <c r="AM15" s="1216"/>
      <c r="AN15" s="1217"/>
      <c r="AO15" s="312">
        <v>646507</v>
      </c>
      <c r="AP15" s="312">
        <v>8350</v>
      </c>
      <c r="AQ15" s="313">
        <v>1352</v>
      </c>
      <c r="AR15" s="314">
        <v>517.6</v>
      </c>
    </row>
    <row r="16" spans="1:46">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18" t="s">
        <v>521</v>
      </c>
      <c r="AL16" s="1219"/>
      <c r="AM16" s="1219"/>
      <c r="AN16" s="1220"/>
      <c r="AO16" s="312">
        <v>-177556</v>
      </c>
      <c r="AP16" s="312">
        <v>-2293</v>
      </c>
      <c r="AQ16" s="313">
        <v>-4074</v>
      </c>
      <c r="AR16" s="314">
        <v>-43.7</v>
      </c>
    </row>
    <row r="17" spans="1:46">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18" t="s">
        <v>187</v>
      </c>
      <c r="AL17" s="1219"/>
      <c r="AM17" s="1219"/>
      <c r="AN17" s="1220"/>
      <c r="AO17" s="312">
        <v>5072293</v>
      </c>
      <c r="AP17" s="312">
        <v>65508</v>
      </c>
      <c r="AQ17" s="313">
        <v>69392</v>
      </c>
      <c r="AR17" s="314">
        <v>-5.6</v>
      </c>
    </row>
    <row r="18" spans="1:46">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522</v>
      </c>
      <c r="AL19" s="290"/>
      <c r="AM19" s="290"/>
      <c r="AN19" s="290"/>
      <c r="AO19" s="290"/>
      <c r="AP19" s="290"/>
      <c r="AQ19" s="290"/>
      <c r="AR19" s="290"/>
    </row>
    <row r="20" spans="1:46">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523</v>
      </c>
      <c r="AP20" s="320" t="s">
        <v>524</v>
      </c>
      <c r="AQ20" s="321" t="s">
        <v>525</v>
      </c>
      <c r="AR20" s="322"/>
    </row>
    <row r="21" spans="1:46" s="328" customFormat="1">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10" t="s">
        <v>526</v>
      </c>
      <c r="AL21" s="1211"/>
      <c r="AM21" s="1211"/>
      <c r="AN21" s="1212"/>
      <c r="AO21" s="324">
        <v>6.96</v>
      </c>
      <c r="AP21" s="325">
        <v>6.31</v>
      </c>
      <c r="AQ21" s="326">
        <v>0.65</v>
      </c>
      <c r="AR21" s="295"/>
      <c r="AS21" s="327"/>
      <c r="AT21" s="323"/>
    </row>
    <row r="22" spans="1:46" s="328" customFormat="1">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10" t="s">
        <v>527</v>
      </c>
      <c r="AL22" s="1211"/>
      <c r="AM22" s="1211"/>
      <c r="AN22" s="1212"/>
      <c r="AO22" s="329">
        <v>99.5</v>
      </c>
      <c r="AP22" s="330">
        <v>98.4</v>
      </c>
      <c r="AQ22" s="331">
        <v>1.1000000000000001</v>
      </c>
      <c r="AR22" s="315"/>
      <c r="AS22" s="327"/>
      <c r="AT22" s="323"/>
    </row>
    <row r="23" spans="1:46" s="328" customFormat="1">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c r="A26" s="295" t="s">
        <v>528</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c r="A27" s="336"/>
      <c r="AO27" s="290"/>
      <c r="AP27" s="290"/>
      <c r="AQ27" s="290"/>
      <c r="AR27" s="290"/>
      <c r="AS27" s="290"/>
      <c r="AT27" s="290"/>
    </row>
    <row r="28" spans="1:46" ht="17.25">
      <c r="A28" s="291" t="s">
        <v>529</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530</v>
      </c>
      <c r="AL29" s="295"/>
      <c r="AM29" s="295"/>
      <c r="AN29" s="295"/>
      <c r="AO29" s="290"/>
      <c r="AP29" s="290"/>
      <c r="AQ29" s="290"/>
      <c r="AR29" s="290"/>
      <c r="AS29" s="338"/>
    </row>
    <row r="30" spans="1:46">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13" t="s">
        <v>508</v>
      </c>
      <c r="AP30" s="300"/>
      <c r="AQ30" s="301" t="s">
        <v>509</v>
      </c>
      <c r="AR30" s="302"/>
    </row>
    <row r="31" spans="1:46">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14"/>
      <c r="AP31" s="306" t="s">
        <v>510</v>
      </c>
      <c r="AQ31" s="307" t="s">
        <v>511</v>
      </c>
      <c r="AR31" s="308" t="s">
        <v>512</v>
      </c>
    </row>
    <row r="32" spans="1:46" ht="27" customHeight="1">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26" t="s">
        <v>531</v>
      </c>
      <c r="AL32" s="1227"/>
      <c r="AM32" s="1227"/>
      <c r="AN32" s="1228"/>
      <c r="AO32" s="339">
        <v>3732113</v>
      </c>
      <c r="AP32" s="339">
        <v>48200</v>
      </c>
      <c r="AQ32" s="340">
        <v>34189</v>
      </c>
      <c r="AR32" s="341">
        <v>41</v>
      </c>
    </row>
    <row r="33" spans="1:46" ht="13.5" customHeight="1">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26" t="s">
        <v>532</v>
      </c>
      <c r="AL33" s="1227"/>
      <c r="AM33" s="1227"/>
      <c r="AN33" s="1228"/>
      <c r="AO33" s="339" t="s">
        <v>518</v>
      </c>
      <c r="AP33" s="339" t="s">
        <v>518</v>
      </c>
      <c r="AQ33" s="340" t="s">
        <v>518</v>
      </c>
      <c r="AR33" s="341" t="s">
        <v>518</v>
      </c>
    </row>
    <row r="34" spans="1:46" ht="27" customHeight="1">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26" t="s">
        <v>533</v>
      </c>
      <c r="AL34" s="1227"/>
      <c r="AM34" s="1227"/>
      <c r="AN34" s="1228"/>
      <c r="AO34" s="339" t="s">
        <v>518</v>
      </c>
      <c r="AP34" s="339" t="s">
        <v>518</v>
      </c>
      <c r="AQ34" s="340">
        <v>16</v>
      </c>
      <c r="AR34" s="341" t="s">
        <v>518</v>
      </c>
    </row>
    <row r="35" spans="1:46" ht="27" customHeight="1">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26" t="s">
        <v>534</v>
      </c>
      <c r="AL35" s="1227"/>
      <c r="AM35" s="1227"/>
      <c r="AN35" s="1228"/>
      <c r="AO35" s="339">
        <v>53725</v>
      </c>
      <c r="AP35" s="339">
        <v>694</v>
      </c>
      <c r="AQ35" s="340">
        <v>9412</v>
      </c>
      <c r="AR35" s="341">
        <v>-92.6</v>
      </c>
    </row>
    <row r="36" spans="1:46" ht="27" customHeight="1">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26" t="s">
        <v>535</v>
      </c>
      <c r="AL36" s="1227"/>
      <c r="AM36" s="1227"/>
      <c r="AN36" s="1228"/>
      <c r="AO36" s="339" t="s">
        <v>518</v>
      </c>
      <c r="AP36" s="339" t="s">
        <v>518</v>
      </c>
      <c r="AQ36" s="340">
        <v>2024</v>
      </c>
      <c r="AR36" s="341" t="s">
        <v>518</v>
      </c>
    </row>
    <row r="37" spans="1:46" ht="13.5" customHeight="1">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26" t="s">
        <v>536</v>
      </c>
      <c r="AL37" s="1227"/>
      <c r="AM37" s="1227"/>
      <c r="AN37" s="1228"/>
      <c r="AO37" s="339">
        <v>147340</v>
      </c>
      <c r="AP37" s="339">
        <v>1903</v>
      </c>
      <c r="AQ37" s="340">
        <v>1165</v>
      </c>
      <c r="AR37" s="341">
        <v>63.3</v>
      </c>
    </row>
    <row r="38" spans="1:46" ht="27" customHeight="1">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29" t="s">
        <v>537</v>
      </c>
      <c r="AL38" s="1230"/>
      <c r="AM38" s="1230"/>
      <c r="AN38" s="1231"/>
      <c r="AO38" s="342">
        <v>157</v>
      </c>
      <c r="AP38" s="342">
        <v>2</v>
      </c>
      <c r="AQ38" s="343">
        <v>2</v>
      </c>
      <c r="AR38" s="331">
        <v>0</v>
      </c>
      <c r="AS38" s="338"/>
    </row>
    <row r="39" spans="1:46">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29" t="s">
        <v>538</v>
      </c>
      <c r="AL39" s="1230"/>
      <c r="AM39" s="1230"/>
      <c r="AN39" s="1231"/>
      <c r="AO39" s="339">
        <v>-277784</v>
      </c>
      <c r="AP39" s="339">
        <v>-3588</v>
      </c>
      <c r="AQ39" s="340">
        <v>-6367</v>
      </c>
      <c r="AR39" s="341">
        <v>-43.6</v>
      </c>
      <c r="AS39" s="338"/>
    </row>
    <row r="40" spans="1:46" ht="27" customHeight="1">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26" t="s">
        <v>539</v>
      </c>
      <c r="AL40" s="1227"/>
      <c r="AM40" s="1227"/>
      <c r="AN40" s="1228"/>
      <c r="AO40" s="339">
        <v>-1836559</v>
      </c>
      <c r="AP40" s="339">
        <v>-23719</v>
      </c>
      <c r="AQ40" s="340">
        <v>-28963</v>
      </c>
      <c r="AR40" s="341">
        <v>-18.100000000000001</v>
      </c>
      <c r="AS40" s="338"/>
    </row>
    <row r="41" spans="1:46">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32" t="s">
        <v>298</v>
      </c>
      <c r="AL41" s="1233"/>
      <c r="AM41" s="1233"/>
      <c r="AN41" s="1234"/>
      <c r="AO41" s="339">
        <v>1818992</v>
      </c>
      <c r="AP41" s="339">
        <v>23492</v>
      </c>
      <c r="AQ41" s="340">
        <v>11478</v>
      </c>
      <c r="AR41" s="341">
        <v>104.7</v>
      </c>
      <c r="AS41" s="338"/>
    </row>
    <row r="42" spans="1:46">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540</v>
      </c>
      <c r="AL42" s="290"/>
      <c r="AM42" s="290"/>
      <c r="AN42" s="290"/>
      <c r="AO42" s="290"/>
      <c r="AP42" s="290"/>
      <c r="AQ42" s="315"/>
      <c r="AR42" s="315"/>
      <c r="AS42" s="338"/>
    </row>
    <row r="43" spans="1:46">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c r="A47" s="348" t="s">
        <v>541</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542</v>
      </c>
      <c r="AL48" s="349"/>
      <c r="AM48" s="349"/>
      <c r="AN48" s="349"/>
      <c r="AO48" s="349"/>
      <c r="AP48" s="349"/>
      <c r="AQ48" s="350"/>
      <c r="AR48" s="349"/>
    </row>
    <row r="49" spans="1:44" ht="13.5" customHeight="1">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21" t="s">
        <v>508</v>
      </c>
      <c r="AN49" s="1223" t="s">
        <v>543</v>
      </c>
      <c r="AO49" s="1224"/>
      <c r="AP49" s="1224"/>
      <c r="AQ49" s="1224"/>
      <c r="AR49" s="1225"/>
    </row>
    <row r="50" spans="1:44">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22"/>
      <c r="AN50" s="355" t="s">
        <v>544</v>
      </c>
      <c r="AO50" s="356" t="s">
        <v>545</v>
      </c>
      <c r="AP50" s="357" t="s">
        <v>546</v>
      </c>
      <c r="AQ50" s="358" t="s">
        <v>547</v>
      </c>
      <c r="AR50" s="359" t="s">
        <v>548</v>
      </c>
    </row>
    <row r="51" spans="1:44">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549</v>
      </c>
      <c r="AL51" s="352"/>
      <c r="AM51" s="360">
        <v>3070650</v>
      </c>
      <c r="AN51" s="361">
        <v>40232</v>
      </c>
      <c r="AO51" s="362">
        <v>-55.1</v>
      </c>
      <c r="AP51" s="363">
        <v>47278</v>
      </c>
      <c r="AQ51" s="364">
        <v>-28.6</v>
      </c>
      <c r="AR51" s="365">
        <v>-26.5</v>
      </c>
    </row>
    <row r="52" spans="1:44">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550</v>
      </c>
      <c r="AM52" s="368">
        <v>2082419</v>
      </c>
      <c r="AN52" s="369">
        <v>27284</v>
      </c>
      <c r="AO52" s="370">
        <v>-44</v>
      </c>
      <c r="AP52" s="371">
        <v>24096</v>
      </c>
      <c r="AQ52" s="372">
        <v>-24.3</v>
      </c>
      <c r="AR52" s="373">
        <v>-19.7</v>
      </c>
    </row>
    <row r="53" spans="1:44">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551</v>
      </c>
      <c r="AL53" s="352"/>
      <c r="AM53" s="360">
        <v>4436269</v>
      </c>
      <c r="AN53" s="361">
        <v>57854</v>
      </c>
      <c r="AO53" s="362">
        <v>43.8</v>
      </c>
      <c r="AP53" s="363">
        <v>44504</v>
      </c>
      <c r="AQ53" s="364">
        <v>-5.9</v>
      </c>
      <c r="AR53" s="365">
        <v>49.7</v>
      </c>
    </row>
    <row r="54" spans="1:44">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550</v>
      </c>
      <c r="AM54" s="368">
        <v>2545225</v>
      </c>
      <c r="AN54" s="369">
        <v>33193</v>
      </c>
      <c r="AO54" s="370">
        <v>21.7</v>
      </c>
      <c r="AP54" s="371">
        <v>25876</v>
      </c>
      <c r="AQ54" s="372">
        <v>7.4</v>
      </c>
      <c r="AR54" s="373">
        <v>14.3</v>
      </c>
    </row>
    <row r="55" spans="1:44">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552</v>
      </c>
      <c r="AL55" s="352"/>
      <c r="AM55" s="360">
        <v>3750808</v>
      </c>
      <c r="AN55" s="361">
        <v>48691</v>
      </c>
      <c r="AO55" s="362">
        <v>-15.8</v>
      </c>
      <c r="AP55" s="363">
        <v>47820</v>
      </c>
      <c r="AQ55" s="364">
        <v>7.5</v>
      </c>
      <c r="AR55" s="365">
        <v>-23.3</v>
      </c>
    </row>
    <row r="56" spans="1:44">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550</v>
      </c>
      <c r="AM56" s="368">
        <v>2416756</v>
      </c>
      <c r="AN56" s="369">
        <v>31373</v>
      </c>
      <c r="AO56" s="370">
        <v>-5.5</v>
      </c>
      <c r="AP56" s="371">
        <v>25855</v>
      </c>
      <c r="AQ56" s="372">
        <v>-0.1</v>
      </c>
      <c r="AR56" s="373">
        <v>-5.4</v>
      </c>
    </row>
    <row r="57" spans="1:44">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553</v>
      </c>
      <c r="AL57" s="352"/>
      <c r="AM57" s="360">
        <v>4707291</v>
      </c>
      <c r="AN57" s="361">
        <v>60809</v>
      </c>
      <c r="AO57" s="362">
        <v>24.9</v>
      </c>
      <c r="AP57" s="363">
        <v>41934</v>
      </c>
      <c r="AQ57" s="364">
        <v>-12.3</v>
      </c>
      <c r="AR57" s="365">
        <v>37.200000000000003</v>
      </c>
    </row>
    <row r="58" spans="1:44">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550</v>
      </c>
      <c r="AM58" s="368">
        <v>3618826</v>
      </c>
      <c r="AN58" s="369">
        <v>46748</v>
      </c>
      <c r="AO58" s="370">
        <v>49</v>
      </c>
      <c r="AP58" s="371">
        <v>23352</v>
      </c>
      <c r="AQ58" s="372">
        <v>-9.6999999999999993</v>
      </c>
      <c r="AR58" s="373">
        <v>58.7</v>
      </c>
    </row>
    <row r="59" spans="1:44">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554</v>
      </c>
      <c r="AL59" s="352"/>
      <c r="AM59" s="360">
        <v>5965751</v>
      </c>
      <c r="AN59" s="361">
        <v>77047</v>
      </c>
      <c r="AO59" s="362">
        <v>26.7</v>
      </c>
      <c r="AP59" s="363">
        <v>45588</v>
      </c>
      <c r="AQ59" s="364">
        <v>8.6999999999999993</v>
      </c>
      <c r="AR59" s="365">
        <v>18</v>
      </c>
    </row>
    <row r="60" spans="1:44">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550</v>
      </c>
      <c r="AM60" s="368">
        <v>3682224</v>
      </c>
      <c r="AN60" s="369">
        <v>47556</v>
      </c>
      <c r="AO60" s="370">
        <v>1.7</v>
      </c>
      <c r="AP60" s="371">
        <v>24150</v>
      </c>
      <c r="AQ60" s="372">
        <v>3.4</v>
      </c>
      <c r="AR60" s="373">
        <v>-1.7</v>
      </c>
    </row>
    <row r="61" spans="1:44">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555</v>
      </c>
      <c r="AL61" s="374"/>
      <c r="AM61" s="375">
        <v>4386154</v>
      </c>
      <c r="AN61" s="376">
        <v>56927</v>
      </c>
      <c r="AO61" s="377">
        <v>4.9000000000000004</v>
      </c>
      <c r="AP61" s="378">
        <v>45425</v>
      </c>
      <c r="AQ61" s="379">
        <v>-6.1</v>
      </c>
      <c r="AR61" s="365">
        <v>11</v>
      </c>
    </row>
    <row r="62" spans="1:44">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550</v>
      </c>
      <c r="AM62" s="368">
        <v>2869090</v>
      </c>
      <c r="AN62" s="369">
        <v>37231</v>
      </c>
      <c r="AO62" s="370">
        <v>4.5999999999999996</v>
      </c>
      <c r="AP62" s="371">
        <v>24666</v>
      </c>
      <c r="AQ62" s="372">
        <v>-4.7</v>
      </c>
      <c r="AR62" s="373">
        <v>9.3000000000000007</v>
      </c>
    </row>
    <row r="63" spans="1:44">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c r="AK67" s="290"/>
      <c r="AL67" s="290"/>
      <c r="AM67" s="290"/>
      <c r="AN67" s="290"/>
      <c r="AO67" s="290"/>
      <c r="AP67" s="290"/>
      <c r="AQ67" s="290"/>
      <c r="AR67" s="290"/>
      <c r="AS67" s="290"/>
      <c r="AT67" s="290"/>
    </row>
    <row r="68" spans="1:46" ht="13.5" hidden="1" customHeight="1">
      <c r="AK68" s="290"/>
      <c r="AL68" s="290"/>
      <c r="AM68" s="290"/>
      <c r="AN68" s="290"/>
      <c r="AO68" s="290"/>
      <c r="AP68" s="290"/>
      <c r="AQ68" s="290"/>
      <c r="AR68" s="290"/>
    </row>
    <row r="69" spans="1:46" ht="13.5" hidden="1" customHeight="1">
      <c r="AK69" s="290"/>
      <c r="AL69" s="290"/>
      <c r="AM69" s="290"/>
      <c r="AN69" s="290"/>
      <c r="AO69" s="290"/>
      <c r="AP69" s="290"/>
      <c r="AQ69" s="290"/>
      <c r="AR69" s="290"/>
    </row>
    <row r="70" spans="1:46" hidden="1">
      <c r="AK70" s="290"/>
      <c r="AL70" s="290"/>
      <c r="AM70" s="290"/>
      <c r="AN70" s="290"/>
      <c r="AO70" s="290"/>
      <c r="AP70" s="290"/>
      <c r="AQ70" s="290"/>
      <c r="AR70" s="290"/>
    </row>
    <row r="71" spans="1:46" hidden="1">
      <c r="AK71" s="290"/>
      <c r="AL71" s="290"/>
      <c r="AM71" s="290"/>
      <c r="AN71" s="290"/>
      <c r="AO71" s="290"/>
      <c r="AP71" s="290"/>
      <c r="AQ71" s="290"/>
      <c r="AR71" s="290"/>
    </row>
    <row r="72" spans="1:46" hidden="1">
      <c r="AK72" s="290"/>
      <c r="AL72" s="290"/>
      <c r="AM72" s="290"/>
      <c r="AN72" s="290"/>
      <c r="AO72" s="290"/>
      <c r="AP72" s="290"/>
      <c r="AQ72" s="290"/>
      <c r="AR72" s="290"/>
    </row>
    <row r="73" spans="1:46" hidden="1">
      <c r="AK73" s="290"/>
      <c r="AL73" s="290"/>
      <c r="AM73" s="290"/>
      <c r="AN73" s="290"/>
      <c r="AO73" s="290"/>
      <c r="AP73" s="290"/>
      <c r="AQ73" s="290"/>
      <c r="AR73" s="290"/>
    </row>
  </sheetData>
  <sheetProtection algorithmName="SHA-512" hashValue="OAjzpxpC8e0bncRxYn1Lpt7RSPGnpGV+0rKAF9FwUIMyaDbFpD/PQl6TI7kJgRxjvBET/nIfkRYKTD176VCVdA==" saltValue="9EYZqbZmAMuucUkdIjp4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88" customWidth="1"/>
    <col min="126" max="16384" width="9" style="287" hidden="1"/>
  </cols>
  <sheetData>
    <row r="1" spans="2:125" ht="13.5" customHeight="1">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c r="B2" s="287"/>
      <c r="DG2" s="287"/>
    </row>
    <row r="3" spans="2:12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row r="5" spans="2:125"/>
    <row r="6" spans="2:125"/>
    <row r="7" spans="2:125"/>
    <row r="8" spans="2:125"/>
    <row r="9" spans="2:125">
      <c r="DU9" s="287"/>
    </row>
    <row r="10" spans="2:125"/>
    <row r="11" spans="2:125"/>
    <row r="12" spans="2:125"/>
    <row r="13" spans="2:125"/>
    <row r="14" spans="2:125"/>
    <row r="15" spans="2:125"/>
    <row r="16" spans="2:125"/>
    <row r="17" spans="125:125">
      <c r="DU17" s="287"/>
    </row>
    <row r="18" spans="125:125"/>
    <row r="19" spans="125:125"/>
    <row r="20" spans="125:125">
      <c r="DU20" s="287"/>
    </row>
    <row r="21" spans="125:125">
      <c r="DU21" s="287"/>
    </row>
    <row r="22" spans="125:125"/>
    <row r="23" spans="125:125"/>
    <row r="24" spans="125:125"/>
    <row r="25" spans="125:125"/>
    <row r="26" spans="125:125"/>
    <row r="27" spans="125:125"/>
    <row r="28" spans="125:125">
      <c r="DU28" s="287"/>
    </row>
    <row r="29" spans="125:125"/>
    <row r="30" spans="125:125"/>
    <row r="31" spans="125:125"/>
    <row r="32" spans="125:125"/>
    <row r="33" spans="2:125">
      <c r="B33" s="287"/>
      <c r="G33" s="287"/>
      <c r="I33" s="287"/>
    </row>
    <row r="34" spans="2:125">
      <c r="C34" s="287"/>
      <c r="P34" s="287"/>
      <c r="DE34" s="287"/>
      <c r="DH34" s="287"/>
    </row>
    <row r="35" spans="2:125">
      <c r="D35" s="287"/>
      <c r="E35" s="287"/>
      <c r="DG35" s="287"/>
      <c r="DJ35" s="287"/>
      <c r="DP35" s="287"/>
      <c r="DQ35" s="287"/>
      <c r="DR35" s="287"/>
      <c r="DS35" s="287"/>
      <c r="DT35" s="287"/>
      <c r="DU35" s="287"/>
    </row>
    <row r="36" spans="2:12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c r="DU37" s="287"/>
    </row>
    <row r="38" spans="2:125">
      <c r="DT38" s="287"/>
      <c r="DU38" s="287"/>
    </row>
    <row r="39" spans="2:125"/>
    <row r="40" spans="2:125">
      <c r="DH40" s="287"/>
    </row>
    <row r="41" spans="2:125">
      <c r="DE41" s="287"/>
    </row>
    <row r="42" spans="2:125">
      <c r="DG42" s="287"/>
      <c r="DJ42" s="287"/>
    </row>
    <row r="43" spans="2:12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c r="DU44" s="287"/>
    </row>
    <row r="45" spans="2:125"/>
    <row r="46" spans="2:125"/>
    <row r="47" spans="2:125"/>
    <row r="48" spans="2:125">
      <c r="DT48" s="287"/>
      <c r="DU48" s="287"/>
    </row>
    <row r="49" spans="120:125">
      <c r="DU49" s="287"/>
    </row>
    <row r="50" spans="120:125">
      <c r="DU50" s="287"/>
    </row>
    <row r="51" spans="120:125">
      <c r="DP51" s="287"/>
      <c r="DQ51" s="287"/>
      <c r="DR51" s="287"/>
      <c r="DS51" s="287"/>
      <c r="DT51" s="287"/>
      <c r="DU51" s="287"/>
    </row>
    <row r="52" spans="120:125"/>
    <row r="53" spans="120:125"/>
    <row r="54" spans="120:125">
      <c r="DU54" s="287"/>
    </row>
    <row r="55" spans="120:125"/>
    <row r="56" spans="120:125"/>
    <row r="57" spans="120:125"/>
    <row r="58" spans="120:125">
      <c r="DU58" s="287"/>
    </row>
    <row r="59" spans="120:125"/>
    <row r="60" spans="120:125"/>
    <row r="61" spans="120:125"/>
    <row r="62" spans="120:125"/>
    <row r="63" spans="120:125">
      <c r="DU63" s="287"/>
    </row>
    <row r="64" spans="120:125">
      <c r="DT64" s="287"/>
      <c r="DU64" s="287"/>
    </row>
    <row r="65" spans="123:125"/>
    <row r="66" spans="123:125"/>
    <row r="67" spans="123:125"/>
    <row r="68" spans="123:125"/>
    <row r="69" spans="123:125">
      <c r="DS69" s="287"/>
      <c r="DT69" s="287"/>
      <c r="DU69" s="287"/>
    </row>
    <row r="70" spans="123:125"/>
    <row r="71" spans="123:125"/>
    <row r="72" spans="123:125"/>
    <row r="73" spans="123:125"/>
    <row r="74" spans="123:125"/>
    <row r="75" spans="123:125"/>
    <row r="76" spans="123:125"/>
    <row r="77" spans="123:125"/>
    <row r="78" spans="123:125"/>
    <row r="79" spans="123:125"/>
    <row r="80" spans="123:125"/>
    <row r="81" spans="116:125"/>
    <row r="82" spans="116:125">
      <c r="DL82" s="287"/>
    </row>
    <row r="83" spans="116:125">
      <c r="DM83" s="287"/>
      <c r="DN83" s="287"/>
      <c r="DO83" s="287"/>
      <c r="DP83" s="287"/>
      <c r="DQ83" s="287"/>
      <c r="DR83" s="287"/>
      <c r="DS83" s="287"/>
      <c r="DT83" s="287"/>
      <c r="DU83" s="287"/>
    </row>
    <row r="84" spans="116:125"/>
    <row r="85" spans="116:125"/>
    <row r="86" spans="116:125"/>
    <row r="87" spans="116:125"/>
    <row r="88" spans="116:125">
      <c r="DU88" s="287"/>
    </row>
    <row r="89" spans="116:125"/>
    <row r="90" spans="116:125"/>
    <row r="91" spans="116:125"/>
    <row r="92" spans="116:125" ht="13.5" customHeight="1"/>
    <row r="93" spans="116:125" ht="13.5" customHeight="1"/>
    <row r="94" spans="116:125" ht="13.5" customHeight="1">
      <c r="DS94" s="287"/>
      <c r="DT94" s="287"/>
      <c r="DU94" s="287"/>
    </row>
    <row r="95" spans="116:125" ht="13.5" customHeight="1">
      <c r="DU95" s="287"/>
    </row>
    <row r="96" spans="116:125" ht="13.5" customHeight="1"/>
    <row r="97" spans="124:125" ht="13.5" customHeight="1"/>
    <row r="98" spans="124:125" ht="13.5" customHeight="1"/>
    <row r="99" spans="124:125" ht="13.5" customHeight="1"/>
    <row r="100" spans="124:125" ht="13.5" customHeight="1"/>
    <row r="101" spans="124:125" ht="13.5" customHeight="1">
      <c r="DU101" s="287"/>
    </row>
    <row r="102" spans="124:125" ht="13.5" customHeight="1"/>
    <row r="103" spans="124:125" ht="13.5" customHeight="1"/>
    <row r="104" spans="124:125" ht="13.5" customHeight="1">
      <c r="DT104" s="287"/>
      <c r="DU104" s="28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7" t="s">
        <v>557</v>
      </c>
    </row>
    <row r="121" spans="125:125" ht="13.5" hidden="1" customHeight="1">
      <c r="DU121" s="287"/>
    </row>
  </sheetData>
  <sheetProtection algorithmName="SHA-512" hashValue="jTlnQ2UPBISfzZjrPKNRmT8vaKmIorhEu7bHn1o58CV6+6yQpK92TwCgxQBINcN5Gpn61OY/RHScmAbAWyBDPQ==" saltValue="RamwRwplQfGHkrS371Te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88" customWidth="1"/>
    <col min="126" max="142" width="0" style="287" hidden="1" customWidth="1"/>
    <col min="143" max="16384" width="9" style="287" hidden="1"/>
  </cols>
  <sheetData>
    <row r="1" spans="1:125" ht="13.5"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c r="B2" s="287"/>
      <c r="T2" s="287"/>
    </row>
    <row r="3" spans="1:12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7"/>
      <c r="G33" s="287"/>
      <c r="I33" s="287"/>
    </row>
    <row r="34" spans="2:125">
      <c r="C34" s="287"/>
      <c r="P34" s="287"/>
      <c r="R34" s="287"/>
      <c r="U34" s="287"/>
    </row>
    <row r="35" spans="2:12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c r="F36" s="287"/>
      <c r="H36" s="287"/>
      <c r="J36" s="287"/>
      <c r="K36" s="287"/>
      <c r="L36" s="287"/>
      <c r="M36" s="287"/>
      <c r="N36" s="287"/>
      <c r="O36" s="287"/>
      <c r="Q36" s="287"/>
      <c r="S36" s="287"/>
      <c r="V36" s="287"/>
    </row>
    <row r="37" spans="2:125"/>
    <row r="38" spans="2:125"/>
    <row r="39" spans="2:125"/>
    <row r="40" spans="2:125">
      <c r="U40" s="287"/>
    </row>
    <row r="41" spans="2:125">
      <c r="R41" s="287"/>
    </row>
    <row r="42" spans="2:12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c r="Q43" s="287"/>
      <c r="S43" s="287"/>
      <c r="V43" s="28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8" t="s">
        <v>558</v>
      </c>
    </row>
  </sheetData>
  <sheetProtection algorithmName="SHA-512" hashValue="Hs/vUrMijxKnVIoXwssSuxLjkZv3LG69rTl871BwkckIsfBnQTu9heU4F7CMQ36t14RYNgQSbsn5E7PgEqfcSA==" saltValue="eozgQUIPoJ3gKYATPrYF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5" t="s">
        <v>3</v>
      </c>
      <c r="D47" s="1235"/>
      <c r="E47" s="1236"/>
      <c r="F47" s="11">
        <v>16.420000000000002</v>
      </c>
      <c r="G47" s="12">
        <v>16.600000000000001</v>
      </c>
      <c r="H47" s="12">
        <v>15.97</v>
      </c>
      <c r="I47" s="12">
        <v>15.28</v>
      </c>
      <c r="J47" s="13">
        <v>10.91</v>
      </c>
    </row>
    <row r="48" spans="2:10" ht="57.75" customHeight="1">
      <c r="B48" s="14"/>
      <c r="C48" s="1237" t="s">
        <v>4</v>
      </c>
      <c r="D48" s="1237"/>
      <c r="E48" s="1238"/>
      <c r="F48" s="15">
        <v>8.1999999999999993</v>
      </c>
      <c r="G48" s="16">
        <v>6.49</v>
      </c>
      <c r="H48" s="16">
        <v>7.74</v>
      </c>
      <c r="I48" s="16">
        <v>8.17</v>
      </c>
      <c r="J48" s="17">
        <v>4.91</v>
      </c>
    </row>
    <row r="49" spans="2:10" ht="57.75" customHeight="1" thickBot="1">
      <c r="B49" s="18"/>
      <c r="C49" s="1239" t="s">
        <v>5</v>
      </c>
      <c r="D49" s="1239"/>
      <c r="E49" s="1240"/>
      <c r="F49" s="19" t="s">
        <v>564</v>
      </c>
      <c r="G49" s="20" t="s">
        <v>565</v>
      </c>
      <c r="H49" s="20" t="s">
        <v>566</v>
      </c>
      <c r="I49" s="20" t="s">
        <v>567</v>
      </c>
      <c r="J49" s="21" t="s">
        <v>568</v>
      </c>
    </row>
    <row r="50" spans="2:10" ht="13.5" customHeight="1"/>
  </sheetData>
  <sheetProtection algorithmName="SHA-512" hashValue="qx8ZdmKw/lc+lXm4AA7AAdP/+vznAsJ5t7WLhoFCdkbQPXRSxF8hDH1WUeZ9T8iragDxrNhPm8i+/B24XRkrew==" saltValue="DdSaceUUx4SKlWRclXRV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2021-09-29T00:32:09Z</cp:lastPrinted>
  <dcterms:created xsi:type="dcterms:W3CDTF">2021-02-05T05:06:27Z</dcterms:created>
  <dcterms:modified xsi:type="dcterms:W3CDTF">2021-10-26T05:36:38Z</dcterms:modified>
  <cp:category/>
</cp:coreProperties>
</file>