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<sst xmlns="http://schemas.openxmlformats.org/spreadsheetml/2006/main" count="1114" uniqueCount="618">
  <si>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</si>
  <si>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</si>
  <si>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</si>
  <si>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</si>
  <si>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</si>
  <si>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</si>
  <si>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</si>
  <si>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</si>
  <si>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</si>
  <si>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</si>
  <si>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</si>
  <si>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</si>
  <si>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</si>
  <si>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</si>
  <si>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</si>
  <si>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</si>
  <si>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</si>
  <si>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</si>
  <si>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</si>
  <si>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</si>
  <si>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</si>
  <si>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</si>
  <si>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</si>
  <si>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</si>
  <si>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</si>
  <si>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</si>
  <si>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</si>
  <si>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</si>
  <si>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</si>
  <si>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</si>
  <si>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</si>
  <si>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</si>
  <si>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</si>
  <si>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</si>
  <si>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</si>
  <si>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</si>
  <si>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</si>
  <si>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</si>
  <si>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</si>
  <si>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</si>
  <si>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</si>
  <si>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</si>
  <si>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</si>
  <si>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</si>
  <si>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</si>
  <si>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</si>
  <si>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</si>
  <si>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</si>
  <si>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</si>
  <si>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</si>
  <si>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</si>
  <si>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</si>
  <si>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</si>
  <si>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</si>
  <si>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</si>
  <si>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</si>
  <si>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</si>
  <si>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</si>
  <si>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</si>
  <si>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</si>
  <si>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</si>
  <si>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</si>
  <si>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</si>
  <si>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</si>
  <si>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</si>
  <si>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</si>
  <si>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</si>
  <si>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</si>
  <si>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</si>
  <si>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</si>
  <si>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</si>
  <si>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</si>
  <si>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</si>
  <si>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</si>
  <si>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</si>
  <si>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</si>
  <si>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</si>
  <si>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</si>
  <si>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</si>
  <si>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</si>
  <si>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</si>
  <si>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</si>
  <si>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</si>
  <si>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</si>
  <si>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</si>
  <si>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</si>
  <si>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</si>
  <si>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</si>
  <si>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</si>
  <si>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</si>
  <si>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</si>
  <si>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</si>
  <si>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</si>
  <si>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</si>
  <si>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</si>
  <si>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</si>
  <si>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</si>
  <si>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</si>
  <si>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いちき串木野市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</si>
  <si>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</si>
  <si>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</si>
  <si>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</si>
  <si>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</si>
  <si>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</si>
  <si>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</si>
  <si>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</si>
  <si>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</si>
  <si>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</si>
  <si>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</si>
  <si>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</si>
  <si>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</si>
  <si>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</si>
  <si>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</si>
  <si>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</si>
  <si>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</si>
  <si>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</si>
  <si>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</si>
  <si>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</si>
  <si>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</si>
  <si>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</si>
  <si>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</si>
  <si>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</si>
  <si>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</si>
  <si>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</si>
  <si>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</si>
  <si>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</si>
  <si>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</si>
  <si>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</si>
  <si>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</si>
  <si>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</si>
  <si>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</si>
  <si>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</si>
  <si>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</si>
  <si>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</si>
  <si>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</si>
  <si>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</si>
  <si>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</si>
  <si>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</si>
  <si>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</si>
  <si>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</si>
  <si>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</si>
  <si>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</si>
  <si>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</si>
  <si>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</si>
  <si>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</si>
  <si>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</si>
  <si>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</si>
  <si>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</si>
  <si>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</si>
  <si>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</si>
  <si>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</si>
  <si>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</si>
  <si>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</si>
  <si>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</si>
  <si>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</si>
  <si>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</si>
  <si>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</si>
  <si>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</si>
  <si>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</si>
  <si>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</si>
  <si>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</si>
  <si>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</si>
  <si>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</si>
  <si>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</si>
  <si>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</si>
  <si>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</si>
  <si>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</si>
  <si>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</si>
  <si>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</si>
  <si>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</si>
  <si>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</si>
  <si>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</si>
  <si>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</si>
  <si>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</si>
  <si>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</si>
  <si>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</si>
  <si>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</si>
  <si>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</si>
  <si>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</si>
  <si>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</si>
  <si>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</si>
  <si>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</si>
  <si>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</si>
  <si>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</si>
  <si>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</si>
  <si>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</si>
  <si>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</si>
  <si>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</si>
  <si>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</si>
  <si>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</si>
  <si>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</si>
  <si>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</si>
  <si>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</si>
  <si>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</si>
  <si>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</si>
  <si>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</si>
  <si>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</si>
  <si>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</si>
  <si>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</si>
  <si>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</si>
  <si>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</si>
  <si>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</si>
  <si>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</si>
  <si>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</si>
  <si>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</si>
  <si>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</si>
  <si>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</si>
  <si>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</si>
  <si>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</si>
  <si>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鹿児島県いちき串木野市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</si>
  <si>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</si>
  <si>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</si>
  <si>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</si>
  <si>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</si>
  <si>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</si>
  <si>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</si>
  <si>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</si>
  <si>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</si>
  <si>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</si>
  <si>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</si>
  <si>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</si>
  <si>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</si>
  <si>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</si>
  <si>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</si>
  <si>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</si>
  <si>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</si>
  <si>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</si>
  <si>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</si>
  <si>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</si>
  <si>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</si>
  <si>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</si>
  <si>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</si>
  <si>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</si>
  <si>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</si>
  <si>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</si>
  <si>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</si>
  <si>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</si>
  <si>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</si>
  <si>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</si>
  <si>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</si>
  <si>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</si>
  <si>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</si>
  <si>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</si>
  <si>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</si>
  <si>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</si>
  <si>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</si>
  <si>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</si>
  <si>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</si>
  <si>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</si>
  <si>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</si>
  <si>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</si>
  <si>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</si>
  <si>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</si>
  <si>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</si>
  <si>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</si>
  <si>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</si>
  <si>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</si>
  <si>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</si>
  <si>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</si>
  <si>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</si>
  <si>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</si>
  <si>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</si>
  <si>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</si>
  <si>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</si>
  <si>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</si>
  <si>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</si>
  <si>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</si>
  <si>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</si>
  <si>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</si>
  <si>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</si>
  <si>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</si>
  <si>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</si>
  <si>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</si>
  <si>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</si>
  <si>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</si>
  <si>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</si>
  <si>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</si>
  <si>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</si>
  <si>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</si>
  <si>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</si>
  <si>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</si>
  <si>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</si>
  <si>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</si>
  <si>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</si>
  <si>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</si>
  <si>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</si>
  <si>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</si>
  <si>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</si>
  <si>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</si>
  <si>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</si>
  <si>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</si>
  <si>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</si>
  <si>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</si>
  <si>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</si>
  <si>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</si>
  <si>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</si>
  <si>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</si>
  <si>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</si>
  <si>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</si>
  <si>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</si>
  <si>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</si>
  <si>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</si>
  <si>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</si>
  <si>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</si>
  <si>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</si>
  <si>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</si>
  <si>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</si>
  <si>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</si>
  <si>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</si>
  <si>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</si>
  <si>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</si>
  <si>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</si>
  <si>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</si>
  <si>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</si>
  <si>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</si>
  <si>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</si>
  <si>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</si>
  <si>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</si>
  <si>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</si>
  <si>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</si>
  <si>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</si>
  <si>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</si>
  <si>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</si>
  <si>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</si>
  <si>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</si>
  <si>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</si>
  <si>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</si>
  <si>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</si>
  <si>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</si>
  <si>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</si>
  <si>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</si>
  <si>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</si>
  <si>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</si>
  <si>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</si>
  <si>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</si>
  <si>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</si>
  <si>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</si>
  <si>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</si>
  <si>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</si>
  <si>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</si>
  <si>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</si>
  <si>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</si>
  <si>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</si>
  <si>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</si>
  <si>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</si>
  <si>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</si>
  <si>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</si>
  <si>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</si>
  <si>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</si>
  <si>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</si>
  <si>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</si>
  <si>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</si>
  <si>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</si>
  <si>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</si>
  <si>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</si>
  <si>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</si>
  <si>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</si>
  <si>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</si>
  <si>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</si>
  <si>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</si>
  <si>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</si>
  <si>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</si>
  <si>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</si>
  <si>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鹿児島県いちき串木野市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</si>
  <si>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</si>
  <si>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</si>
  <si>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</si>
  <si>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</si>
  <si>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</si>
  <si>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</si>
  <si>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</si>
  <si>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</si>
  <si>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</si>
  <si>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</si>
  <si>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</si>
  <si>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</si>
  <si>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</si>
  <si>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</si>
  <si>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</si>
  <si>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</si>
  <si>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</si>
  <si>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</si>
  <si>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</si>
  <si>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</si>
  <si>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</si>
  <si>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</si>
  <si>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</si>
  <si>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</si>
  <si>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</si>
  <si>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</si>
  <si>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</si>
  <si>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</si>
  <si>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</si>
  <si>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</si>
  <si>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</si>
  <si>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</si>
  <si>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</si>
  <si>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</si>
  <si>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</si>
  <si>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</si>
  <si>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</si>
  <si>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</si>
  <si>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下水道事業会計（公共下水道事業）</t>
    <phoneticPr fontId="5"/>
  </si>
  <si>
    <t>下水道事業会計（漁業集落排水事業）</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</si>
  <si>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</si>
  <si>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</si>
  <si>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</si>
  <si>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</si>
  <si>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</si>
  <si>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</si>
  <si>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</si>
  <si>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</si>
  <si>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</si>
  <si>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</si>
  <si>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</si>
  <si>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</si>
  <si>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</si>
  <si>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</si>
  <si>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</si>
  <si>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</si>
  <si>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</si>
  <si>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</si>
  <si>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</si>
  <si>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</si>
  <si>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</si>
  <si>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</si>
  <si>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</si>
  <si>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</si>
  <si>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</si>
  <si>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</si>
  <si>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</si>
  <si>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</si>
  <si>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</si>
  <si>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</si>
  <si>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</si>
  <si>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</si>
  <si>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</si>
  <si>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</si>
  <si>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</si>
  <si>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</si>
  <si>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</si>
  <si>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</si>
  <si>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</si>
  <si>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</si>
  <si>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</si>
  <si>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</si>
  <si>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</si>
  <si>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</si>
  <si>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</si>
  <si>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</si>
  <si>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</si>
  <si>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</si>
  <si>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</si>
  <si>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</si>
  <si>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</si>
  <si>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</si>
  <si>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</si>
  <si>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</si>
  <si>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</si>
  <si>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</si>
  <si>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</si>
  <si>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</si>
  <si>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</si>
  <si>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</si>
  <si>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</si>
  <si>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</si>
  <si>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</si>
  <si>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</si>
  <si>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</si>
  <si>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</si>
  <si>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</si>
  <si>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</si>
  <si>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</si>
  <si>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</si>
  <si>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</si>
  <si>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</si>
  <si>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</si>
  <si>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</si>
  <si>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</si>
  <si>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</si>
  <si>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</si>
  <si>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</si>
  <si>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</si>
  <si>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</si>
  <si>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</si>
  <si>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</si>
  <si>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</si>
  <si>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</si>
  <si>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</si>
  <si>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</si>
  <si>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</si>
  <si>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</si>
  <si>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</si>
  <si>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</si>
  <si>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</si>
  <si>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</si>
  <si>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</si>
  <si>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</si>
  <si>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</si>
  <si>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</si>
  <si>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</si>
  <si>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</si>
  <si>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</si>
  <si>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</si>
  <si>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</si>
  <si>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</si>
  <si>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</si>
  <si>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</si>
  <si>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</si>
  <si>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</si>
  <si>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</si>
  <si>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</si>
  <si>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</si>
  <si>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</si>
  <si>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</si>
  <si>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</si>
  <si>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</si>
  <si>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</si>
  <si>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</si>
  <si>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</si>
  <si>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</si>
  <si>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</si>
  <si>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</si>
  <si>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</si>
  <si>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</si>
  <si>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</si>
  <si>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</si>
  <si>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</si>
  <si>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</si>
  <si>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</si>
  <si>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</si>
  <si>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</si>
  <si>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</si>
  <si>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</si>
  <si>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</si>
  <si>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</si>
  <si>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</si>
  <si>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</si>
  <si>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</si>
  <si>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</si>
  <si>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</si>
  <si>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</si>
  <si>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</si>
  <si>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</si>
  <si>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</si>
  <si>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</si>
  <si>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</si>
  <si>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</si>
  <si>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</si>
  <si>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</si>
  <si>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</si>
  <si>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</si>
  <si>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</si>
  <si>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</si>
  <si>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</si>
  <si>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</si>
  <si>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国民健康保険特別会計</t>
  </si>
  <si>
    <t>下水道事業会計（公共下水道事業）</t>
  </si>
  <si>
    <t>介護保険特別会計</t>
  </si>
  <si>
    <t>下水道事業会計（漁業集落排水事業）</t>
  </si>
  <si>
    <t>後期高齢者医療特別会計</t>
  </si>
  <si>
    <t>地方卸売市場事業特別会計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</si>
  <si>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</si>
  <si>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</si>
  <si>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</si>
  <si>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</si>
  <si>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</si>
  <si>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</si>
  <si>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</si>
  <si>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</si>
  <si>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</si>
  <si>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</si>
  <si>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</si>
  <si>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</si>
  <si>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</si>
  <si>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</si>
  <si>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</si>
  <si>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</si>
  <si>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</si>
  <si>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</si>
  <si>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鹿児島県市町村総合事務組合</t>
    <phoneticPr fontId="2"/>
  </si>
  <si>
    <t>いちき串木野市・日置市衛生処理組合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</si>
  <si>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</si>
  <si>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</si>
  <si>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t>
    <phoneticPr fontId="2"/>
  </si>
  <si>
    <t>-</t>
    <phoneticPr fontId="2"/>
  </si>
  <si>
    <t>-</t>
    <phoneticPr fontId="2"/>
  </si>
  <si>
    <t>-</t>
    <phoneticPr fontId="2"/>
  </si>
  <si>
    <t>いちき串木野市土地開発公社</t>
    <rPh sb="3" eb="7">
      <t>クシキノシ</t>
    </rPh>
    <rPh sb="7" eb="9">
      <t>トチ</t>
    </rPh>
    <rPh sb="9" eb="11">
      <t>カイハツ</t>
    </rPh>
    <rPh sb="11" eb="13">
      <t>コウシャ</t>
    </rPh>
    <phoneticPr fontId="2"/>
  </si>
  <si>
    <t>いちき串木野電力</t>
    <rPh sb="6" eb="8">
      <t>デンリョク</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</si>
  <si>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</si>
  <si>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</si>
  <si>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</si>
  <si>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</si>
  <si>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</si>
  <si>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</si>
  <si>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</si>
  <si>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</si>
  <si>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</si>
  <si>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</si>
  <si>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</si>
  <si>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合併まちづくり基金</t>
    <rPh sb="0" eb="2">
      <t>ガッペイ</t>
    </rPh>
    <rPh sb="7" eb="9">
      <t>キキン</t>
    </rPh>
    <phoneticPr fontId="5"/>
  </si>
  <si>
    <t>ふるさと寄附金基金</t>
    <rPh sb="4" eb="7">
      <t>キフキン</t>
    </rPh>
    <rPh sb="7" eb="9">
      <t>キキン</t>
    </rPh>
    <phoneticPr fontId="5"/>
  </si>
  <si>
    <t>施設整備基金</t>
    <rPh sb="0" eb="2">
      <t>シセツ</t>
    </rPh>
    <rPh sb="2" eb="4">
      <t>セイビ</t>
    </rPh>
    <rPh sb="4" eb="6">
      <t>キキン</t>
    </rPh>
    <phoneticPr fontId="5"/>
  </si>
  <si>
    <t>石油貯蔵施設立地対策等交付金基金</t>
    <rPh sb="0" eb="2">
      <t>セキユ</t>
    </rPh>
    <rPh sb="2" eb="4">
      <t>チョゾウ</t>
    </rPh>
    <rPh sb="4" eb="6">
      <t>シセツ</t>
    </rPh>
    <rPh sb="6" eb="8">
      <t>リッチ</t>
    </rPh>
    <rPh sb="8" eb="10">
      <t>タイサク</t>
    </rPh>
    <rPh sb="10" eb="11">
      <t>トウ</t>
    </rPh>
    <rPh sb="11" eb="14">
      <t>コウフキン</t>
    </rPh>
    <rPh sb="14" eb="16">
      <t>キキン</t>
    </rPh>
    <phoneticPr fontId="5"/>
  </si>
  <si>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</si>
  <si>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</si>
  <si>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</si>
  <si>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</si>
  <si>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有形固定資産減価償却率が類似団体平均に比べ低い水準にあるものの、将来負担比率は依然として類似団体平均より高い水準にある。
現時点で施設の大規模な更新が必要な状況にはないが、本市が全国平均の約1.9倍の公共施設を保有していることを考慮すると、将来の施設の更新費用は大きな財政負担となることが見込まれるため、公共施設等総合管理計画に基づき公共施設等の適正化に取り組み、将来の更新費用を軽減・平準化するとともに、普通建設事業を厳選・抑制し将来負担比率の改善に努め、中長期の資金収支の健全性を保つ必要がある。</t>
    <rPh sb="16" eb="18">
      <t>ヘイキン</t>
    </rPh>
    <rPh sb="21" eb="22">
      <t>ヒク</t>
    </rPh>
    <rPh sb="23" eb="25">
      <t>スイジュン</t>
    </rPh>
    <rPh sb="44" eb="46">
      <t>ルイジ</t>
    </rPh>
    <rPh sb="46" eb="48">
      <t>ダンタイ</t>
    </rPh>
    <rPh sb="48" eb="50">
      <t>ヘイキン</t>
    </rPh>
    <rPh sb="61" eb="64">
      <t>ゲンジテン</t>
    </rPh>
    <rPh sb="65" eb="67">
      <t>シセツ</t>
    </rPh>
    <rPh sb="68" eb="71">
      <t>ダイキボ</t>
    </rPh>
    <rPh sb="72" eb="74">
      <t>コウシン</t>
    </rPh>
    <rPh sb="75" eb="77">
      <t>ヒツヨウ</t>
    </rPh>
    <rPh sb="78" eb="80">
      <t>ジョウキョウ</t>
    </rPh>
    <rPh sb="86" eb="88">
      <t>ホンシ</t>
    </rPh>
    <rPh sb="89" eb="91">
      <t>ゼンコク</t>
    </rPh>
    <rPh sb="91" eb="93">
      <t>ヘイキン</t>
    </rPh>
    <rPh sb="94" eb="95">
      <t>ヤク</t>
    </rPh>
    <rPh sb="98" eb="99">
      <t>バイ</t>
    </rPh>
    <rPh sb="100" eb="102">
      <t>コウキョウ</t>
    </rPh>
    <rPh sb="102" eb="104">
      <t>シセツ</t>
    </rPh>
    <rPh sb="105" eb="107">
      <t>ホユウ</t>
    </rPh>
    <rPh sb="114" eb="116">
      <t>コウリョ</t>
    </rPh>
    <rPh sb="120" eb="122">
      <t>ショウライ</t>
    </rPh>
    <rPh sb="123" eb="125">
      <t>シセツ</t>
    </rPh>
    <rPh sb="126" eb="128">
      <t>コウシン</t>
    </rPh>
    <rPh sb="128" eb="130">
      <t>ヒヨウ</t>
    </rPh>
    <rPh sb="131" eb="132">
      <t>オオ</t>
    </rPh>
    <rPh sb="134" eb="136">
      <t>ザイセイ</t>
    </rPh>
    <rPh sb="136" eb="138">
      <t>フタン</t>
    </rPh>
    <rPh sb="144" eb="146">
      <t>ミコ</t>
    </rPh>
    <rPh sb="152" eb="154">
      <t>コウキョウ</t>
    </rPh>
    <rPh sb="154" eb="156">
      <t>シセツ</t>
    </rPh>
    <rPh sb="156" eb="157">
      <t>トウ</t>
    </rPh>
    <rPh sb="157" eb="159">
      <t>ソウゴウ</t>
    </rPh>
    <rPh sb="159" eb="161">
      <t>カンリ</t>
    </rPh>
    <rPh sb="161" eb="163">
      <t>ケイカク</t>
    </rPh>
    <rPh sb="164" eb="165">
      <t>モト</t>
    </rPh>
    <rPh sb="167" eb="169">
      <t>コウキョウ</t>
    </rPh>
    <rPh sb="169" eb="171">
      <t>シセツ</t>
    </rPh>
    <rPh sb="171" eb="172">
      <t>トウ</t>
    </rPh>
    <rPh sb="173" eb="175">
      <t>テキセイ</t>
    </rPh>
    <rPh sb="175" eb="176">
      <t>カ</t>
    </rPh>
    <rPh sb="177" eb="178">
      <t>ト</t>
    </rPh>
    <rPh sb="179" eb="180">
      <t>ク</t>
    </rPh>
    <rPh sb="182" eb="184">
      <t>ショウライ</t>
    </rPh>
    <rPh sb="185" eb="187">
      <t>コウシン</t>
    </rPh>
    <rPh sb="187" eb="189">
      <t>ヒヨウ</t>
    </rPh>
    <rPh sb="190" eb="192">
      <t>ケイゲン</t>
    </rPh>
    <rPh sb="193" eb="196">
      <t>ヘイジュンカ</t>
    </rPh>
    <rPh sb="216" eb="218">
      <t>ショウライ</t>
    </rPh>
    <rPh sb="218" eb="220">
      <t>フタン</t>
    </rPh>
    <rPh sb="220" eb="222">
      <t>ヒリツ</t>
    </rPh>
    <rPh sb="223" eb="225">
      <t>カイゼン</t>
    </rPh>
    <rPh sb="226" eb="227">
      <t>ツト</t>
    </rPh>
    <rPh sb="229" eb="232">
      <t>チュウチョウキ</t>
    </rPh>
    <rPh sb="233" eb="235">
      <t>シキン</t>
    </rPh>
    <rPh sb="235" eb="237">
      <t>シュウシ</t>
    </rPh>
    <rPh sb="238" eb="241">
      <t>ケンゼンセイ</t>
    </rPh>
    <rPh sb="242" eb="243">
      <t>タモツ</t>
    </rPh>
    <rPh sb="244" eb="246">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</si>
  <si>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</si>
  <si>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</si>
  <si>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</si>
  <si>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</si>
  <si>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</si>
  <si>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</si>
  <si>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将来負担比率と実質公債費比率ともに類似団体平均に比べ高い水準にある。
将来負担比率については、令和２年度以降改善を見込むものの、実質公債費比率については今後、平成26年度から平成29年度実施の最終処分場建設事業に係る合併特例債の償還がピークを迎えることを踏まえると、高い水準で推移することが想定される。
本市の財政状況は当面の間、硬直化の傾向が続くものと見込まれることから、令和２年度に策定した財政改善計画に基づき普通建設事業を厳選・抑制し地方債発行の抑制するなど負債の軽減に取り組み、持続可能な財政基盤を確立する必要がある。</t>
    <rPh sb="21" eb="23">
      <t>ヘイキン</t>
    </rPh>
    <rPh sb="106" eb="107">
      <t>カカ</t>
    </rPh>
    <rPh sb="133" eb="134">
      <t>タカ</t>
    </rPh>
    <rPh sb="152" eb="154">
      <t>ホンシ</t>
    </rPh>
    <rPh sb="155" eb="157">
      <t>ザイセイ</t>
    </rPh>
    <rPh sb="157" eb="159">
      <t>ジョウキョウ</t>
    </rPh>
    <rPh sb="160" eb="162">
      <t>トウメン</t>
    </rPh>
    <rPh sb="165" eb="168">
      <t>コウチョクカ</t>
    </rPh>
    <rPh sb="169" eb="171">
      <t>ケイコウ</t>
    </rPh>
    <rPh sb="172" eb="173">
      <t>ツヅ</t>
    </rPh>
    <rPh sb="177" eb="179">
      <t>ミコ</t>
    </rPh>
    <rPh sb="232" eb="234">
      <t>フサイ</t>
    </rPh>
    <rPh sb="235" eb="237">
      <t>ケイゲン</t>
    </rPh>
    <rPh sb="238" eb="239">
      <t>ト</t>
    </rPh>
    <rPh sb="240" eb="241">
      <t>ク</t>
    </rPh>
    <rPh sb="243" eb="245">
      <t>ジゾク</t>
    </rPh>
    <rPh sb="245" eb="247">
      <t>カノウ</t>
    </rPh>
    <rPh sb="248" eb="250">
      <t>ザイセイ</t>
    </rPh>
    <rPh sb="250" eb="252">
      <t>キバン</t>
    </rPh>
    <rPh sb="253" eb="255">
      <t>カクリツ</t>
    </rPh>
    <rPh sb="257" eb="259">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</si>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</sst>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1502-48FA-B9A3-CED2656409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121572</c:v>
                </c:pt>
                <c:pt idx="1">
                  <c:v>147914</c:v>
                </c:pt>
                <c:pt idx="2">
                  <c:v>77804</c:v>
                </c:pt>
                <c:pt idx="3">
                  <c:v>139015</c:v>
                </c:pt>
                <c:pt idx="4">
                  <c:v>79602</c:v>
                </c:pt>
              </c:numCache>
            </c:numRef>
          </c:val>
          <c:smooth val="0"/>
          <c:extLst>
            <c:ext xmlns:c16="http://schemas.microsoft.com/office/drawing/2014/chart" uri="{C3380CC4-5D6E-409C-BE32-E72D297353CC}">
              <c16:uniqueId val="{00000001-1502-48FA-B9A3-CED2656409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6.31</c:v>
                </c:pt>
                <c:pt idx="1">
                  <c:v>5.07</c:v>
                </c:pt>
                <c:pt idx="2">
                  <c:v>3.93</c:v>
                </c:pt>
                <c:pt idx="3">
                  <c:v>4.3</c:v>
                </c:pt>
                <c:pt idx="4">
                  <c:v>6.77</c:v>
                </c:pt>
              </c:numCache>
            </c:numRef>
          </c:val>
          <c:extLst>
            <c:ext xmlns:c16="http://schemas.microsoft.com/office/drawing/2014/chart" uri="{C3380CC4-5D6E-409C-BE32-E72D297353CC}">
              <c16:uniqueId val="{00000000-5141-4019-834B-66B71853CA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14.84</c:v>
                </c:pt>
                <c:pt idx="1">
                  <c:v>18.63</c:v>
                </c:pt>
                <c:pt idx="2">
                  <c:v>20.64</c:v>
                </c:pt>
                <c:pt idx="3">
                  <c:v>20.54</c:v>
                </c:pt>
                <c:pt idx="4">
                  <c:v>20.12</c:v>
                </c:pt>
              </c:numCache>
            </c:numRef>
          </c:val>
          <c:extLst>
            <c:ext xmlns:c16="http://schemas.microsoft.com/office/drawing/2014/chart" uri="{C3380CC4-5D6E-409C-BE32-E72D297353CC}">
              <c16:uniqueId val="{00000001-5141-4019-834B-66B71853CA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3.73</c:v>
                </c:pt>
                <c:pt idx="1">
                  <c:v>2.73</c:v>
                </c:pt>
                <c:pt idx="2">
                  <c:v>0.79</c:v>
                </c:pt>
                <c:pt idx="3">
                  <c:v>0.04</c:v>
                </c:pt>
                <c:pt idx="4">
                  <c:v>2.57</c:v>
                </c:pt>
              </c:numCache>
            </c:numRef>
          </c:val>
          <c:smooth val="0"/>
          <c:extLst>
            <c:ext xmlns:c16="http://schemas.microsoft.com/office/drawing/2014/chart" uri="{C3380CC4-5D6E-409C-BE32-E72D297353CC}">
              <c16:uniqueId val="{00000002-5141-4019-834B-66B71853CA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0.21</c:v>
                </c:pt>
                <c:pt idx="8">
                  <c:v>0</c:v>
                </c:pt>
                <c:pt idx="9">
                  <c:v>0</c:v>
                </c:pt>
              </c:numCache>
            </c:numRef>
          </c:val>
          <c:extLst>
            <c:ext xmlns:c16="http://schemas.microsoft.com/office/drawing/2014/chart" uri="{C3380CC4-5D6E-409C-BE32-E72D297353CC}">
              <c16:uniqueId val="{00000000-0AD9-458D-B258-A051DB609B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D9-458D-B258-A051DB609BD4}"/>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AD9-458D-B258-A051DB609BD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0.06</c:v>
                </c:pt>
                <c:pt idx="4">
                  <c:v>#N/A</c:v>
                </c:pt>
                <c:pt idx="5">
                  <c:v>0</c:v>
                </c:pt>
                <c:pt idx="6">
                  <c:v>#N/A</c:v>
                </c:pt>
                <c:pt idx="7">
                  <c:v>0</c:v>
                </c:pt>
                <c:pt idx="8">
                  <c:v>#N/A</c:v>
                </c:pt>
                <c:pt idx="9">
                  <c:v>0.01</c:v>
                </c:pt>
              </c:numCache>
            </c:numRef>
          </c:val>
          <c:extLst>
            <c:ext xmlns:c16="http://schemas.microsoft.com/office/drawing/2014/chart" uri="{C3380CC4-5D6E-409C-BE32-E72D297353CC}">
              <c16:uniqueId val="{00000003-0AD9-458D-B258-A051DB609BD4}"/>
            </c:ext>
          </c:extLst>
        </c:ser>
        <c:ser>
          <c:idx val="4"/>
          <c:order val="4"/>
          <c:tx>
            <c:strRef>
              <c:f>データシート!$A$31</c:f>
              <c:strCache>
                <c:ptCount val="1"/>
                <c:pt idx="0">
                  <c:v>下水道事業会計（漁業集落排水事業）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7.0000000000000007E-2</c:v>
                </c:pt>
              </c:numCache>
            </c:numRef>
          </c:val>
          <c:extLst>
            <c:ext xmlns:c16="http://schemas.microsoft.com/office/drawing/2014/chart" uri="{C3380CC4-5D6E-409C-BE32-E72D297353CC}">
              <c16:uniqueId val="{00000004-0AD9-458D-B258-A051DB609BD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1.34</c:v>
                </c:pt>
                <c:pt idx="2">
                  <c:v>#N/A</c:v>
                </c:pt>
                <c:pt idx="3">
                  <c:v>1.59</c:v>
                </c:pt>
                <c:pt idx="4">
                  <c:v>#N/A</c:v>
                </c:pt>
                <c:pt idx="5">
                  <c:v>0.91</c:v>
                </c:pt>
                <c:pt idx="6">
                  <c:v>#N/A</c:v>
                </c:pt>
                <c:pt idx="7">
                  <c:v>0.67</c:v>
                </c:pt>
                <c:pt idx="8">
                  <c:v>#N/A</c:v>
                </c:pt>
                <c:pt idx="9">
                  <c:v>0.97</c:v>
                </c:pt>
              </c:numCache>
            </c:numRef>
          </c:val>
          <c:extLst>
            <c:ext xmlns:c16="http://schemas.microsoft.com/office/drawing/2014/chart" uri="{C3380CC4-5D6E-409C-BE32-E72D297353CC}">
              <c16:uniqueId val="{00000005-0AD9-458D-B258-A051DB609BD4}"/>
            </c:ext>
          </c:extLst>
        </c:ser>
        <c:ser>
          <c:idx val="6"/>
          <c:order val="6"/>
          <c:tx>
            <c:strRef>
              <c:f>データシート!$A$33</c:f>
              <c:strCache>
                <c:ptCount val="1"/>
                <c:pt idx="0">
                  <c:v>下水道事業会計（公共下水道事業）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1.04</c:v>
                </c:pt>
              </c:numCache>
            </c:numRef>
          </c:val>
          <c:extLst>
            <c:ext xmlns:c16="http://schemas.microsoft.com/office/drawing/2014/chart" uri="{C3380CC4-5D6E-409C-BE32-E72D297353CC}">
              <c16:uniqueId val="{00000006-0AD9-458D-B258-A051DB609BD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c:v>
                </c:pt>
                <c:pt idx="2">
                  <c:v>#N/A</c:v>
                </c:pt>
                <c:pt idx="3">
                  <c:v>1.34</c:v>
                </c:pt>
                <c:pt idx="4">
                  <c:v>#N/A</c:v>
                </c:pt>
                <c:pt idx="5">
                  <c:v>0.52</c:v>
                </c:pt>
                <c:pt idx="6">
                  <c:v>#N/A</c:v>
                </c:pt>
                <c:pt idx="7">
                  <c:v>0.87</c:v>
                </c:pt>
                <c:pt idx="8">
                  <c:v>#N/A</c:v>
                </c:pt>
                <c:pt idx="9">
                  <c:v>1.1299999999999999</c:v>
                </c:pt>
              </c:numCache>
            </c:numRef>
          </c:val>
          <c:extLst>
            <c:ext xmlns:c16="http://schemas.microsoft.com/office/drawing/2014/chart" uri="{C3380CC4-5D6E-409C-BE32-E72D297353CC}">
              <c16:uniqueId val="{00000007-0AD9-458D-B258-A051DB609BD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6.3</c:v>
                </c:pt>
                <c:pt idx="2">
                  <c:v>#N/A</c:v>
                </c:pt>
                <c:pt idx="3">
                  <c:v>5.0599999999999996</c:v>
                </c:pt>
                <c:pt idx="4">
                  <c:v>#N/A</c:v>
                </c:pt>
                <c:pt idx="5">
                  <c:v>3.93</c:v>
                </c:pt>
                <c:pt idx="6">
                  <c:v>#N/A</c:v>
                </c:pt>
                <c:pt idx="7">
                  <c:v>4.3</c:v>
                </c:pt>
                <c:pt idx="8">
                  <c:v>#N/A</c:v>
                </c:pt>
                <c:pt idx="9">
                  <c:v>6.76</c:v>
                </c:pt>
              </c:numCache>
            </c:numRef>
          </c:val>
          <c:extLst>
            <c:ext xmlns:c16="http://schemas.microsoft.com/office/drawing/2014/chart" uri="{C3380CC4-5D6E-409C-BE32-E72D297353CC}">
              <c16:uniqueId val="{00000008-0AD9-458D-B258-A051DB609BD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7.37</c:v>
                </c:pt>
                <c:pt idx="2">
                  <c:v>#N/A</c:v>
                </c:pt>
                <c:pt idx="3">
                  <c:v>7.33</c:v>
                </c:pt>
                <c:pt idx="4">
                  <c:v>#N/A</c:v>
                </c:pt>
                <c:pt idx="5">
                  <c:v>7.48</c:v>
                </c:pt>
                <c:pt idx="6">
                  <c:v>#N/A</c:v>
                </c:pt>
                <c:pt idx="7">
                  <c:v>7.96</c:v>
                </c:pt>
                <c:pt idx="8">
                  <c:v>#N/A</c:v>
                </c:pt>
                <c:pt idx="9">
                  <c:v>9.26</c:v>
                </c:pt>
              </c:numCache>
            </c:numRef>
          </c:val>
          <c:extLst>
            <c:ext xmlns:c16="http://schemas.microsoft.com/office/drawing/2014/chart" uri="{C3380CC4-5D6E-409C-BE32-E72D297353CC}">
              <c16:uniqueId val="{00000009-0AD9-458D-B258-A051DB609B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1689</c:v>
                </c:pt>
                <c:pt idx="5">
                  <c:v>1734</c:v>
                </c:pt>
                <c:pt idx="8">
                  <c:v>1656</c:v>
                </c:pt>
                <c:pt idx="11">
                  <c:v>1620</c:v>
                </c:pt>
                <c:pt idx="14">
                  <c:v>1594</c:v>
                </c:pt>
              </c:numCache>
            </c:numRef>
          </c:val>
          <c:extLst>
            <c:ext xmlns:c16="http://schemas.microsoft.com/office/drawing/2014/chart" uri="{C3380CC4-5D6E-409C-BE32-E72D297353CC}">
              <c16:uniqueId val="{00000000-C0D9-4507-8FD6-CB7C5735EA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D9-4507-8FD6-CB7C5735EA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39</c:v>
                </c:pt>
                <c:pt idx="3">
                  <c:v>35</c:v>
                </c:pt>
                <c:pt idx="6">
                  <c:v>31</c:v>
                </c:pt>
                <c:pt idx="9">
                  <c:v>31</c:v>
                </c:pt>
                <c:pt idx="12">
                  <c:v>29</c:v>
                </c:pt>
              </c:numCache>
            </c:numRef>
          </c:val>
          <c:extLst>
            <c:ext xmlns:c16="http://schemas.microsoft.com/office/drawing/2014/chart" uri="{C3380CC4-5D6E-409C-BE32-E72D297353CC}">
              <c16:uniqueId val="{00000002-C0D9-4507-8FD6-CB7C5735EA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D9-4507-8FD6-CB7C5735EA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370</c:v>
                </c:pt>
                <c:pt idx="3">
                  <c:v>363</c:v>
                </c:pt>
                <c:pt idx="6">
                  <c:v>359</c:v>
                </c:pt>
                <c:pt idx="9">
                  <c:v>352</c:v>
                </c:pt>
                <c:pt idx="12">
                  <c:v>332</c:v>
                </c:pt>
              </c:numCache>
            </c:numRef>
          </c:val>
          <c:extLst>
            <c:ext xmlns:c16="http://schemas.microsoft.com/office/drawing/2014/chart" uri="{C3380CC4-5D6E-409C-BE32-E72D297353CC}">
              <c16:uniqueId val="{00000004-C0D9-4507-8FD6-CB7C5735EA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D9-4507-8FD6-CB7C5735EA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D9-4507-8FD6-CB7C5735EA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1987</c:v>
                </c:pt>
                <c:pt idx="3">
                  <c:v>2066</c:v>
                </c:pt>
                <c:pt idx="6">
                  <c:v>2076</c:v>
                </c:pt>
                <c:pt idx="9">
                  <c:v>2083</c:v>
                </c:pt>
                <c:pt idx="12">
                  <c:v>2114</c:v>
                </c:pt>
              </c:numCache>
            </c:numRef>
          </c:val>
          <c:extLst>
            <c:ext xmlns:c16="http://schemas.microsoft.com/office/drawing/2014/chart" uri="{C3380CC4-5D6E-409C-BE32-E72D297353CC}">
              <c16:uniqueId val="{00000007-C0D9-4507-8FD6-CB7C5735EA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707</c:v>
                </c:pt>
                <c:pt idx="2">
                  <c:v>#N/A</c:v>
                </c:pt>
                <c:pt idx="3">
                  <c:v>#N/A</c:v>
                </c:pt>
                <c:pt idx="4">
                  <c:v>730</c:v>
                </c:pt>
                <c:pt idx="5">
                  <c:v>#N/A</c:v>
                </c:pt>
                <c:pt idx="6">
                  <c:v>#N/A</c:v>
                </c:pt>
                <c:pt idx="7">
                  <c:v>810</c:v>
                </c:pt>
                <c:pt idx="8">
                  <c:v>#N/A</c:v>
                </c:pt>
                <c:pt idx="9">
                  <c:v>#N/A</c:v>
                </c:pt>
                <c:pt idx="10">
                  <c:v>846</c:v>
                </c:pt>
                <c:pt idx="11">
                  <c:v>#N/A</c:v>
                </c:pt>
                <c:pt idx="12">
                  <c:v>#N/A</c:v>
                </c:pt>
                <c:pt idx="13">
                  <c:v>881</c:v>
                </c:pt>
                <c:pt idx="14">
                  <c:v>#N/A</c:v>
                </c:pt>
              </c:numCache>
            </c:numRef>
          </c:val>
          <c:smooth val="0"/>
          <c:extLst>
            <c:ext xmlns:c16="http://schemas.microsoft.com/office/drawing/2014/chart" uri="{C3380CC4-5D6E-409C-BE32-E72D297353CC}">
              <c16:uniqueId val="{00000008-C0D9-4507-8FD6-CB7C5735EA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15825</c:v>
                </c:pt>
                <c:pt idx="5">
                  <c:v>16140</c:v>
                </c:pt>
                <c:pt idx="8">
                  <c:v>15466</c:v>
                </c:pt>
                <c:pt idx="11">
                  <c:v>15084</c:v>
                </c:pt>
                <c:pt idx="14">
                  <c:v>14566</c:v>
                </c:pt>
              </c:numCache>
            </c:numRef>
          </c:val>
          <c:extLst>
            <c:ext xmlns:c16="http://schemas.microsoft.com/office/drawing/2014/chart" uri="{C3380CC4-5D6E-409C-BE32-E72D297353CC}">
              <c16:uniqueId val="{00000000-3A80-4407-8664-12A8F02A50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836</c:v>
                </c:pt>
                <c:pt idx="5">
                  <c:v>746</c:v>
                </c:pt>
                <c:pt idx="8">
                  <c:v>681</c:v>
                </c:pt>
                <c:pt idx="11">
                  <c:v>779</c:v>
                </c:pt>
                <c:pt idx="14">
                  <c:v>739</c:v>
                </c:pt>
              </c:numCache>
            </c:numRef>
          </c:val>
          <c:extLst>
            <c:ext xmlns:c16="http://schemas.microsoft.com/office/drawing/2014/chart" uri="{C3380CC4-5D6E-409C-BE32-E72D297353CC}">
              <c16:uniqueId val="{00000001-3A80-4407-8664-12A8F02A50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5917</c:v>
                </c:pt>
                <c:pt idx="5">
                  <c:v>6299</c:v>
                </c:pt>
                <c:pt idx="8">
                  <c:v>7213</c:v>
                </c:pt>
                <c:pt idx="11">
                  <c:v>6484</c:v>
                </c:pt>
                <c:pt idx="14">
                  <c:v>6744</c:v>
                </c:pt>
              </c:numCache>
            </c:numRef>
          </c:val>
          <c:extLst>
            <c:ext xmlns:c16="http://schemas.microsoft.com/office/drawing/2014/chart" uri="{C3380CC4-5D6E-409C-BE32-E72D297353CC}">
              <c16:uniqueId val="{00000002-3A80-4407-8664-12A8F02A50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80-4407-8664-12A8F02A50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80-4407-8664-12A8F02A50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109</c:v>
                </c:pt>
                <c:pt idx="3">
                  <c:v>101</c:v>
                </c:pt>
                <c:pt idx="6">
                  <c:v>126</c:v>
                </c:pt>
                <c:pt idx="9">
                  <c:v>119</c:v>
                </c:pt>
                <c:pt idx="12">
                  <c:v>115</c:v>
                </c:pt>
              </c:numCache>
            </c:numRef>
          </c:val>
          <c:extLst>
            <c:ext xmlns:c16="http://schemas.microsoft.com/office/drawing/2014/chart" uri="{C3380CC4-5D6E-409C-BE32-E72D297353CC}">
              <c16:uniqueId val="{00000005-3A80-4407-8664-12A8F02A50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3172</c:v>
                </c:pt>
                <c:pt idx="3">
                  <c:v>3104</c:v>
                </c:pt>
                <c:pt idx="6">
                  <c:v>2948</c:v>
                </c:pt>
                <c:pt idx="9">
                  <c:v>2905</c:v>
                </c:pt>
                <c:pt idx="12">
                  <c:v>2804</c:v>
                </c:pt>
              </c:numCache>
            </c:numRef>
          </c:val>
          <c:extLst>
            <c:ext xmlns:c16="http://schemas.microsoft.com/office/drawing/2014/chart" uri="{C3380CC4-5D6E-409C-BE32-E72D297353CC}">
              <c16:uniqueId val="{00000006-3A80-4407-8664-12A8F02A50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A80-4407-8664-12A8F02A50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3747</c:v>
                </c:pt>
                <c:pt idx="3">
                  <c:v>3904</c:v>
                </c:pt>
                <c:pt idx="6">
                  <c:v>3781</c:v>
                </c:pt>
                <c:pt idx="9">
                  <c:v>3610</c:v>
                </c:pt>
                <c:pt idx="12">
                  <c:v>3637</c:v>
                </c:pt>
              </c:numCache>
            </c:numRef>
          </c:val>
          <c:extLst>
            <c:ext xmlns:c16="http://schemas.microsoft.com/office/drawing/2014/chart" uri="{C3380CC4-5D6E-409C-BE32-E72D297353CC}">
              <c16:uniqueId val="{00000008-3A80-4407-8664-12A8F02A50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126</c:v>
                </c:pt>
                <c:pt idx="3">
                  <c:v>92</c:v>
                </c:pt>
                <c:pt idx="6">
                  <c:v>61</c:v>
                </c:pt>
                <c:pt idx="9">
                  <c:v>30</c:v>
                </c:pt>
                <c:pt idx="12">
                  <c:v>0</c:v>
                </c:pt>
              </c:numCache>
            </c:numRef>
          </c:val>
          <c:extLst>
            <c:ext xmlns:c16="http://schemas.microsoft.com/office/drawing/2014/chart" uri="{C3380CC4-5D6E-409C-BE32-E72D297353CC}">
              <c16:uniqueId val="{00000009-3A80-4407-8664-12A8F02A50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21358</c:v>
                </c:pt>
                <c:pt idx="3">
                  <c:v>22241</c:v>
                </c:pt>
                <c:pt idx="6">
                  <c:v>21769</c:v>
                </c:pt>
                <c:pt idx="9">
                  <c:v>21647</c:v>
                </c:pt>
                <c:pt idx="12">
                  <c:v>21045</c:v>
                </c:pt>
              </c:numCache>
            </c:numRef>
          </c:val>
          <c:extLst>
            <c:ext xmlns:c16="http://schemas.microsoft.com/office/drawing/2014/chart" uri="{C3380CC4-5D6E-409C-BE32-E72D297353CC}">
              <c16:uniqueId val="{0000000A-3A80-4407-8664-12A8F02A50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5934</c:v>
                </c:pt>
                <c:pt idx="2">
                  <c:v>#N/A</c:v>
                </c:pt>
                <c:pt idx="3">
                  <c:v>#N/A</c:v>
                </c:pt>
                <c:pt idx="4">
                  <c:v>6256</c:v>
                </c:pt>
                <c:pt idx="5">
                  <c:v>#N/A</c:v>
                </c:pt>
                <c:pt idx="6">
                  <c:v>#N/A</c:v>
                </c:pt>
                <c:pt idx="7">
                  <c:v>5325</c:v>
                </c:pt>
                <c:pt idx="8">
                  <c:v>#N/A</c:v>
                </c:pt>
                <c:pt idx="9">
                  <c:v>#N/A</c:v>
                </c:pt>
                <c:pt idx="10">
                  <c:v>5965</c:v>
                </c:pt>
                <c:pt idx="11">
                  <c:v>#N/A</c:v>
                </c:pt>
                <c:pt idx="12">
                  <c:v>#N/A</c:v>
                </c:pt>
                <c:pt idx="13">
                  <c:v>5551</c:v>
                </c:pt>
                <c:pt idx="14">
                  <c:v>#N/A</c:v>
                </c:pt>
              </c:numCache>
            </c:numRef>
          </c:val>
          <c:smooth val="0"/>
          <c:extLst>
            <c:ext xmlns:c16="http://schemas.microsoft.com/office/drawing/2014/chart" uri="{C3380CC4-5D6E-409C-BE32-E72D297353CC}">
              <c16:uniqueId val="{0000000B-3A80-4407-8664-12A8F02A50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1808</c:v>
                </c:pt>
                <c:pt idx="1">
                  <c:v>1782</c:v>
                </c:pt>
                <c:pt idx="2">
                  <c:v>1783</c:v>
                </c:pt>
              </c:numCache>
            </c:numRef>
          </c:val>
          <c:extLst>
            <c:ext xmlns:c16="http://schemas.microsoft.com/office/drawing/2014/chart" uri="{C3380CC4-5D6E-409C-BE32-E72D297353CC}">
              <c16:uniqueId val="{00000000-1CB8-40DE-9CE5-7111FB1D1D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1540</c:v>
                </c:pt>
                <c:pt idx="1">
                  <c:v>1385</c:v>
                </c:pt>
                <c:pt idx="2">
                  <c:v>1413</c:v>
                </c:pt>
              </c:numCache>
            </c:numRef>
          </c:val>
          <c:extLst>
            <c:ext xmlns:c16="http://schemas.microsoft.com/office/drawing/2014/chart" uri="{C3380CC4-5D6E-409C-BE32-E72D297353CC}">
              <c16:uniqueId val="{00000001-1CB8-40DE-9CE5-7111FB1D1D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2995</c:v>
                </c:pt>
                <c:pt idx="1">
                  <c:v>2479</c:v>
                </c:pt>
                <c:pt idx="2">
                  <c:v>2709</c:v>
                </c:pt>
              </c:numCache>
            </c:numRef>
          </c:val>
          <c:extLst>
            <c:ext xmlns:c16="http://schemas.microsoft.com/office/drawing/2014/chart" uri="{C3380CC4-5D6E-409C-BE32-E72D297353CC}">
              <c16:uniqueId val="{00000002-1CB8-40DE-9CE5-7111FB1D1D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{CDADCC5F-50E0-4FE8-9D71-1A67694EE25D}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D21-4B8D-B290-C3D98C72DE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{046C00AC-A675-4EC6-AFC9-E5B4FE102610}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21-4B8D-B290-C3D98C72DE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{1738F963-265D-4F41-A9D3-8B5D20982AAE}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21-4B8D-B290-C3D98C72DE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{04E0E94C-C3A6-4DC7-9FFF-948DF5CECF84}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21-4B8D-B290-C3D98C72DE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{1C87541D-BA8D-4164-A449-AD36A4BD10F3}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21-4B8D-B290-C3D98C72DE2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{E5538723-2808-4444-9A48-80DB77A203D0}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D21-4B8D-B290-C3D98C72DE2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{2BD829F1-C057-40BC-AD75-7E850223C57F}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D21-4B8D-B290-C3D98C72DE2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{284B0674-C4B3-4F1B-A4A7-6ACFF5BCAD3C}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D21-4B8D-B290-C3D98C72DE2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{99EB50CD-115C-434E-9603-B5011B3EBD81}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D21-4B8D-B290-C3D98C72DE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57</c:v>
                </c:pt>
                <c:pt idx="16">
                  <c:v>58.6</c:v>
                </c:pt>
                <c:pt idx="24">
                  <c:v>60.2</c:v>
                </c:pt>
                <c:pt idx="32">
                  <c:v>59.3</c:v>
                </c:pt>
              </c:numCache>
            </c:numRef>
          </c:xVal>
          <c:yVal>
            <c:numRef>
              <c:f>公会計指標分析・財政指標組合せ分析表!$BP$51:$DC$51</c:f>
              <c:numCache>
                <c:formatCode>#,##0.0;"▲ "#,##0.0</c:formatCode>
                <c:ptCount val="40"/>
                <c:pt idx="0">
                  <c:v>82.5</c:v>
                </c:pt>
                <c:pt idx="8">
                  <c:v>87</c:v>
                </c:pt>
                <c:pt idx="16">
                  <c:v>74</c:v>
                </c:pt>
                <c:pt idx="24">
                  <c:v>83.4</c:v>
                </c:pt>
                <c:pt idx="32">
                  <c:v>75.400000000000006</c:v>
                </c:pt>
              </c:numCache>
            </c:numRef>
          </c:yVal>
          <c:smooth val="0"/>
          <c:extLst>
            <c:ext xmlns:c16="http://schemas.microsoft.com/office/drawing/2014/chart" uri="{C3380CC4-5D6E-409C-BE32-E72D297353CC}">
              <c16:uniqueId val="{00000009-ED21-4B8D-B290-C3D98C72DE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{BED6D29A-C854-4834-B0DF-E51095749F88}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D21-4B8D-B290-C3D98C72DE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{FD9F69F0-DDBC-4D5B-AD7F-FECD9DB4ACC4}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21-4B8D-B290-C3D98C72DE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{C3BC4CB4-4797-49B1-A9F2-C0FA93B3FE3E}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21-4B8D-B290-C3D98C72DE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{3E50FBA1-8CA9-4595-A306-1D1C72D1C86A}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21-4B8D-B290-C3D98C72DE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{52D5E04F-C812-4E52-B0F8-C7B776782411}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21-4B8D-B290-C3D98C72DE2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{8EF64C71-43CF-43DE-B249-C2A0A93681A8}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D21-4B8D-B290-C3D98C72DE2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{BA1FD267-15EB-4175-9B63-D80C66805F0A}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D21-4B8D-B290-C3D98C72DE2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{DB6A4647-9F61-4ECB-82D8-18A82BBC392E}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D21-4B8D-B290-C3D98C72DE2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{0D465843-3BA0-4ADD-B512-CA597D969199}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D21-4B8D-B290-C3D98C72DE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ED21-4B8D-B290-C3D98C72DE2D}"/>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{9984B597-87F6-46D0-BC47-8CC43BE59F4B}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90E-4318-B290-6B53FE9655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{BC3C4A9E-4B70-40AE-947A-99210C4EF2D6}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0E-4318-B290-6B53FE9655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{00A0FFEE-2452-4891-803F-B84B391832D4}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0E-4318-B290-6B53FE9655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{DCAA49FB-76D7-456D-86D6-FCBEF5012C09}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0E-4318-B290-6B53FE9655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{EF805F72-1D41-4BC7-A540-2A2EE66E1D5F}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0E-4318-B290-6B53FE96555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{A1715CA3-F0EB-4552-A3A7-538159185EFF}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90E-4318-B290-6B53FE96555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{9F088AD2-807B-4244-9337-3684018F9468}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90E-4318-B290-6B53FE96555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{9028A9D2-E1B8-4781-BE85-437456C9E903}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90E-4318-B290-6B53FE96555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{EC86169F-AE28-4CC9-B34F-65E56D3E8228}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90E-4318-B290-6B53FE9655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9.9</c:v>
                </c:pt>
                <c:pt idx="16">
                  <c:v>10.4</c:v>
                </c:pt>
                <c:pt idx="24">
                  <c:v>11</c:v>
                </c:pt>
                <c:pt idx="32">
                  <c:v>11.6</c:v>
                </c:pt>
              </c:numCache>
            </c:numRef>
          </c:xVal>
          <c:yVal>
            <c:numRef>
              <c:f>公会計指標分析・財政指標組合せ分析表!$BP$73:$DC$73</c:f>
              <c:numCache>
                <c:formatCode>#,##0.0;"▲ "#,##0.0</c:formatCode>
                <c:ptCount val="40"/>
                <c:pt idx="0">
                  <c:v>82.5</c:v>
                </c:pt>
                <c:pt idx="8">
                  <c:v>87</c:v>
                </c:pt>
                <c:pt idx="16">
                  <c:v>74</c:v>
                </c:pt>
                <c:pt idx="24">
                  <c:v>83.4</c:v>
                </c:pt>
                <c:pt idx="32">
                  <c:v>75.400000000000006</c:v>
                </c:pt>
              </c:numCache>
            </c:numRef>
          </c:yVal>
          <c:smooth val="0"/>
          <c:extLst>
            <c:ext xmlns:c16="http://schemas.microsoft.com/office/drawing/2014/chart" uri="{C3380CC4-5D6E-409C-BE32-E72D297353CC}">
              <c16:uniqueId val="{00000009-A90E-4318-B290-6B53FE9655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{CAD3975A-75C3-42DA-A743-E7BE8F821208}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90E-4318-B290-6B53FE9655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{36A81B7A-53A4-4745-A793-99F1B4AD098B}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0E-4318-B290-6B53FE9655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{F16FBC63-B496-4B1A-BC5F-93FC0926A857}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0E-4318-B290-6B53FE9655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{40F99E3C-AD8C-4C59-9663-83D0B7DB02C1}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0E-4318-B290-6B53FE9655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{017234DC-268C-42DD-806F-A71309F947B1}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0E-4318-B290-6B53FE965552}"/>
                </c:ext>
              </c:extLst>
            </c:dLbl>
            <c:dLbl>
              <c:idx val="8"/>
              <c:layout>
                <c:manualLayout>
                  <c:x val="-3.4502390437331852E-2"/>
                  <c:y val="-7.646771335434382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{CC02D94A-1756-4294-AD4E-E03905471234}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90E-4318-B290-6B53FE965552}"/>
                </c:ext>
              </c:extLst>
            </c:dLbl>
            <c:dLbl>
              <c:idx val="16"/>
              <c:layout>
                <c:manualLayout>
                  <c:x val="-2.7363816291272797E-2"/>
                  <c:y val="-7.041612924658899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{3FDFAB09-6945-4887-9074-D9F4D7DE3BBB}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90E-4318-B290-6B53FE965552}"/>
                </c:ext>
              </c:extLst>
            </c:dLbl>
            <c:dLbl>
              <c:idx val="24"/>
              <c:layout>
                <c:manualLayout>
                  <c:x val="-3.3100119234692471E-2"/>
                  <c:y val="-4.036592741866436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{102100AD-BAC2-403C-B88E-1ACE1AE177C3}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90E-4318-B290-6B53FE96555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{40DE3137-F61F-4DEB-B4B9-B0F67B29C5E2}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90E-4318-B290-6B53FE9655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A90E-4318-B290-6B53FE965552}"/>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実質公債費比率（分子）は、元利償還金が</a:t>
          </a:r>
          <a:r>
            <a:rPr kumimoji="1" lang="en-US" altLang="ja-JP" sz="1100">
              <a:latin typeface="ＭＳ Ｐゴシック" panose="020B0600070205080204" pitchFamily="50" charset="-128"/>
              <a:ea typeface="ＭＳ Ｐゴシック" panose="020B0600070205080204" pitchFamily="50" charset="-128"/>
            </a:rPr>
            <a:t>30.8</a:t>
          </a:r>
          <a:r>
            <a:rPr kumimoji="1" lang="ja-JP" altLang="en-US" sz="1100">
              <a:latin typeface="ＭＳ Ｐゴシック" panose="020B0600070205080204" pitchFamily="50" charset="-128"/>
              <a:ea typeface="ＭＳ Ｐゴシック" panose="020B0600070205080204" pitchFamily="50" charset="-128"/>
            </a:rPr>
            <a:t>百万円増加したうえ、算入公債費等が△</a:t>
          </a:r>
          <a:r>
            <a:rPr kumimoji="1" lang="en-US" altLang="ja-JP" sz="1100">
              <a:latin typeface="ＭＳ Ｐゴシック" panose="020B0600070205080204" pitchFamily="50" charset="-128"/>
              <a:ea typeface="ＭＳ Ｐゴシック" panose="020B0600070205080204" pitchFamily="50" charset="-128"/>
            </a:rPr>
            <a:t>26.4</a:t>
          </a:r>
          <a:r>
            <a:rPr kumimoji="1" lang="ja-JP" altLang="en-US" sz="1100">
              <a:latin typeface="ＭＳ Ｐゴシック" panose="020B0600070205080204" pitchFamily="50" charset="-128"/>
              <a:ea typeface="ＭＳ Ｐゴシック" panose="020B0600070205080204" pitchFamily="50" charset="-128"/>
            </a:rPr>
            <a:t>百万円となり、全体で</a:t>
          </a:r>
          <a:r>
            <a:rPr kumimoji="1" lang="en-US" altLang="ja-JP" sz="1100">
              <a:latin typeface="ＭＳ Ｐゴシック" panose="020B0600070205080204" pitchFamily="50" charset="-128"/>
              <a:ea typeface="ＭＳ Ｐゴシック" panose="020B0600070205080204" pitchFamily="50" charset="-128"/>
            </a:rPr>
            <a:t>34.9</a:t>
          </a:r>
          <a:r>
            <a:rPr kumimoji="1" lang="ja-JP" altLang="en-US" sz="1100">
              <a:latin typeface="ＭＳ Ｐゴシック" panose="020B0600070205080204" pitchFamily="50" charset="-128"/>
              <a:ea typeface="ＭＳ Ｐゴシック" panose="020B0600070205080204" pitchFamily="50" charset="-128"/>
            </a:rPr>
            <a:t>百万円の増となっている。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これに伴い、単年度比率は</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となり、実質公債費比率は</a:t>
          </a:r>
          <a:r>
            <a:rPr kumimoji="1" lang="en-US" altLang="ja-JP" sz="1100">
              <a:latin typeface="ＭＳ Ｐゴシック" panose="020B0600070205080204" pitchFamily="50" charset="-128"/>
              <a:ea typeface="ＭＳ Ｐゴシック" panose="020B0600070205080204" pitchFamily="50" charset="-128"/>
            </a:rPr>
            <a:t>11.6</a:t>
          </a:r>
          <a:r>
            <a:rPr kumimoji="1" lang="ja-JP" altLang="en-US" sz="1100">
              <a:latin typeface="ＭＳ Ｐゴシック" panose="020B0600070205080204" pitchFamily="50" charset="-128"/>
              <a:ea typeface="ＭＳ Ｐゴシック" panose="020B0600070205080204" pitchFamily="50" charset="-128"/>
            </a:rPr>
            <a:t>、対前年比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ポイントの増となっている。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この要因としては、元利償還金が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最終処分場建設に係る合併特例債の償還などにより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百万円、事業費補正で算入される公債費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が、下水道事業に係る事業費補正の減などにより△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ったことによるものである。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年度実施の最終処分場建設事業に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合併特例債の償還がピークを迎えることを踏まえると、実質公債費比率は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水準で推移することが想定されるため、普通建設事業の厳選による起債の抑制に努め、数値の改善を図る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対象となる基金はなかった。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純債務である分子は、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なったものの、将来負担額が△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円（主に地方債現在高△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円、退職手当負担見込額△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円）となり、分子全体で△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これは、充当可能財源等については、最終処分場に係る合併特例事業債の償還などによる地方債残高の減に伴う公債費算入額の減（主に合併特例事業債分△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百万円と臨時財政対策債分△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百万円）が大きな要因となっており、また、将来負担額については、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最終処分場建設に係る合併特例債の償還などによる地方債残高の減（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円、臨財債△</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円、緊急防災減災事業債△</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が大きな要因となっている。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合併特例事業債の償還などによる公債費がピークを迎えることを踏まえると、将来負担比率は減少に転じることが想定されるものの、実質公債費比率は依然高い水準で推移し、厳しい財政状況が続くことが見込まれ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今後も市債管理基金や財政調整基金の積立による充当可能財源の確保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普通建設事業の厳選による起債の抑制に努め、数値の改善を図る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鹿児島県いちき串木野市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基金全体としては、財調基金や減債基金の残高を維持できており、また、ふるさと寄附金の増加に伴い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それぞれの目的に沿って、適正水準の基金残高を維持すべく運用を行う方針である。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　　　　　　　：合併に伴う地域振興・住民の一体感醸成のために行う事業の財源に充てるため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　　　　　　　：かごしま応援寄附金市町村交付金及びふるさと寄附金をもって産業振興・地域活性化に関する事業、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健康・福祉の充実に関する事業、教育・文化・スポーツの振興に関する事業、環境・景観の保全に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関する事業の財源に充てるため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　　　　　　　　　　：市庁舎等公共用施設の新設又は増改築に充てるため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石油貯蔵施設立地対策等交付金基金：石油貯蔵施設立地対策等交付金を活用して行う施設整備事業の財源に充てるため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：福祉活動の促進、快適な生活環境の形成等の事業の財源に充てるため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百万円取り崩したものの、ふるさと寄附金の増加に伴いふるさと寄附金基金を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百万円積み立てたことや、令和３年度実施予定のはしご付き消防自動車更新事業に伴い石油貯蔵施設立地対策等交付金基金を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特にふるさと寄附金基金については、令和２年度のふるさと寄附金が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百万円と大幅に増加したことから、残高も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ふるさと寄附金基金について、前年度積立相当額の取り崩しを行いつつ、寄附金の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他の基金については、基金の目的に沿って適時にみ積立て・取り崩しを行い、基金の有効活用を図ることとしている。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財政調整基金残高は、適切な財源確保と歳出の精査により、取崩しを回避しており、前年度とほぼ同額を維持している。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界的なリセッションによる税収減や大規模災害などの不測の事態に備えるため、標準財政規模の一定水準までの積み立てを行う方針としている。なお、公債費の増加により、当面の間は減債基金への積み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減債基金は、合併特例債の償還元金３割相当額を目安に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百万円を取り崩したものの、前年度収支の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最終処分場建設に係る合併特例債の償還などに伴う公債費のピークの到来が想定され、実質公債費比率にもみられるようにフロー面で財政状況を逼迫する状況が続くこと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から、取崩しについては合併特例事業債に係る償還元金の３割相当額を目安に取り崩しを行いつつ、積立にいては合併特例事業債借入残高の３割相当額まで前年度実質収支の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27,251
27,026
112.29
21,710,175
20,964,326
599,902
8,861,264
21,044,642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前年度</a:t>
          </a:r>
          <a:r>
            <a:rPr kumimoji="1" lang="ja-JP" altLang="en-US" sz="900">
              <a:solidFill>
                <a:schemeClr val="dk1"/>
              </a:solidFill>
              <a:effectLst/>
              <a:latin typeface="+mn-lt"/>
              <a:ea typeface="+mn-ea"/>
              <a:cs typeface="+mn-cs"/>
            </a:rPr>
            <a:t>と比較すると</a:t>
          </a:r>
          <a:r>
            <a:rPr kumimoji="1" lang="en-US" altLang="ja-JP" sz="900">
              <a:solidFill>
                <a:schemeClr val="dk1"/>
              </a:solidFill>
              <a:effectLst/>
              <a:latin typeface="+mn-lt"/>
              <a:ea typeface="+mn-ea"/>
              <a:cs typeface="+mn-cs"/>
            </a:rPr>
            <a:t>0.9</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減少しているが、これは固定資産台帳の精査・整備に伴うものである。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類似団体平均と比較するとやや低い水準にあるものの、</a:t>
          </a:r>
          <a:r>
            <a:rPr kumimoji="1" lang="ja-JP" altLang="ja-JP" sz="900">
              <a:solidFill>
                <a:schemeClr val="dk1"/>
              </a:solidFill>
              <a:effectLst/>
              <a:latin typeface="+mn-lt"/>
              <a:ea typeface="+mn-ea"/>
              <a:cs typeface="+mn-cs"/>
            </a:rPr>
            <a:t>本市は</a:t>
          </a:r>
          <a:r>
            <a:rPr kumimoji="1" lang="ja-JP" altLang="en-US" sz="900">
              <a:solidFill>
                <a:schemeClr val="dk1"/>
              </a:solidFill>
              <a:effectLst/>
              <a:latin typeface="+mn-lt"/>
              <a:ea typeface="+mn-ea"/>
              <a:cs typeface="+mn-cs"/>
            </a:rPr>
            <a:t>全国平均の約</a:t>
          </a:r>
          <a:r>
            <a:rPr kumimoji="1" lang="en-US" altLang="ja-JP" sz="900">
              <a:solidFill>
                <a:schemeClr val="dk1"/>
              </a:solidFill>
              <a:effectLst/>
              <a:latin typeface="+mn-lt"/>
              <a:ea typeface="+mn-ea"/>
              <a:cs typeface="+mn-cs"/>
            </a:rPr>
            <a:t>1.9</a:t>
          </a:r>
          <a:r>
            <a:rPr kumimoji="1" lang="ja-JP" altLang="en-US" sz="900">
              <a:solidFill>
                <a:schemeClr val="dk1"/>
              </a:solidFill>
              <a:effectLst/>
              <a:latin typeface="+mn-lt"/>
              <a:ea typeface="+mn-ea"/>
              <a:cs typeface="+mn-cs"/>
            </a:rPr>
            <a:t>倍の公共施設を保有しているため、今後多くの施設が一斉に更新時期を迎え、多額の更新費用が必要となる。人口減に伴う税収減など厳しい財政状況において、更新費用の全てを負担することは困難なことから、公共施設等総合管理計画（令和４年３月改訂）に基づき、公共施設の適正化に努める必要がある。</a:t>
          </a:r>
          <a:endParaRPr kumimoji="1" lang="en-US" altLang="ja-JP" sz="9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xdr:cNvSpPr txBox="1"/>
      </xdr:nvSpPr>
      <xdr:spPr>
        <a:xfrm>
          <a:off x="4813300" y="60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41487</xdr:rowOff>
    </xdr:from>
    <xdr:to>
      <xdr:col>23</xdr:col>
      <xdr:colOff>136525</xdr:colOff>
      <xdr:row>30</xdr:row>
      <xdr:rowOff>143087</xdr:rowOff>
    </xdr:to>
    <xdr:sp macro="" textlink="">
      <xdr:nvSpPr>
        <xdr:cNvPr id="81" name="楕円 80"/>
        <xdr:cNvSpPr/>
      </xdr:nvSpPr>
      <xdr:spPr>
        <a:xfrm>
          <a:off x="47117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64364</xdr:rowOff>
    </xdr:from>
    <xdr:ext cx="405111" cy="259045"/>
    <xdr:sp macro="" textlink="">
      <xdr:nvSpPr>
        <xdr:cNvPr id="82" name="有形固定資産減価償却率該当値テキスト"/>
        <xdr:cNvSpPr txBox="1"/>
      </xdr:nvSpPr>
      <xdr:spPr>
        <a:xfrm>
          <a:off x="4813300" y="580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83" name="楕円 82"/>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92287</xdr:rowOff>
    </xdr:from>
    <xdr:to>
      <xdr:col>23</xdr:col>
      <xdr:colOff>85725</xdr:colOff>
      <xdr:row>30</xdr:row>
      <xdr:rowOff>124672</xdr:rowOff>
    </xdr:to>
    <xdr:cxnSp macro="">
      <xdr:nvCxnSpPr>
        <xdr:cNvPr id="84" name="直線コネクタ 83"/>
        <xdr:cNvCxnSpPr/>
      </xdr:nvCxnSpPr>
      <xdr:spPr>
        <a:xfrm flipV="1">
          <a:off x="4051300" y="600731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85" name="楕円 84"/>
        <xdr:cNvSpPr/>
      </xdr:nvSpPr>
      <xdr:spPr>
        <a:xfrm>
          <a:off x="3238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30</xdr:row>
      <xdr:rowOff>124672</xdr:rowOff>
    </xdr:to>
    <xdr:cxnSp macro="">
      <xdr:nvCxnSpPr>
        <xdr:cNvPr id="86" name="直線コネクタ 85"/>
        <xdr:cNvCxnSpPr/>
      </xdr:nvCxnSpPr>
      <xdr:spPr>
        <a:xfrm>
          <a:off x="3289300" y="598212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7" name="楕円 86"/>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67098</xdr:rowOff>
    </xdr:to>
    <xdr:cxnSp macro="">
      <xdr:nvCxnSpPr>
        <xdr:cNvPr id="88" name="直線コネクタ 87"/>
        <xdr:cNvCxnSpPr/>
      </xdr:nvCxnSpPr>
      <xdr:spPr>
        <a:xfrm>
          <a:off x="2527300" y="592455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9102</xdr:rowOff>
    </xdr:from>
    <xdr:to>
      <xdr:col>7</xdr:col>
      <xdr:colOff>187325</xdr:colOff>
      <xdr:row>30</xdr:row>
      <xdr:rowOff>110702</xdr:rowOff>
    </xdr:to>
    <xdr:sp macro="" textlink="">
      <xdr:nvSpPr>
        <xdr:cNvPr id="89" name="楕円 88"/>
        <xdr:cNvSpPr/>
      </xdr:nvSpPr>
      <xdr:spPr>
        <a:xfrm>
          <a:off x="1714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59902</xdr:rowOff>
    </xdr:to>
    <xdr:cxnSp macro="">
      <xdr:nvCxnSpPr>
        <xdr:cNvPr id="90" name="直線コネクタ 89"/>
        <xdr:cNvCxnSpPr/>
      </xdr:nvCxnSpPr>
      <xdr:spPr>
        <a:xfrm flipV="1">
          <a:off x="1765300" y="592455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34730</xdr:rowOff>
    </xdr:from>
    <xdr:ext cx="405111" cy="259045"/>
    <xdr:sp macro="" textlink="">
      <xdr:nvSpPr>
        <xdr:cNvPr id="91" name="n_1aveValue有形固定資産減価償却率"/>
        <xdr:cNvSpPr txBox="1"/>
      </xdr:nvSpPr>
      <xdr:spPr>
        <a:xfrm>
          <a:off x="38360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2"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20549</xdr:rowOff>
    </xdr:from>
    <xdr:ext cx="405111" cy="259045"/>
    <xdr:sp macro="" textlink="">
      <xdr:nvSpPr>
        <xdr:cNvPr id="95" name="n_1main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96" name="n_2mainValue有形固定資産減価償却率"/>
        <xdr:cNvSpPr txBox="1"/>
      </xdr:nvSpPr>
      <xdr:spPr>
        <a:xfrm>
          <a:off x="3086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7" name="n_3mainValue有形固定資産減価償却率"/>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8" name="n_4mainValue有形固定資産減価償却率"/>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00">
              <a:solidFill>
                <a:schemeClr val="dk1"/>
              </a:solidFill>
              <a:effectLst/>
              <a:latin typeface="+mn-lt"/>
              <a:ea typeface="+mn-ea"/>
              <a:cs typeface="+mn-cs"/>
            </a:rPr>
            <a:t>前年度</a:t>
          </a:r>
          <a:r>
            <a:rPr kumimoji="1" lang="ja-JP" altLang="en-US" sz="700">
              <a:solidFill>
                <a:schemeClr val="dk1"/>
              </a:solidFill>
              <a:effectLst/>
              <a:latin typeface="+mn-lt"/>
              <a:ea typeface="+mn-ea"/>
              <a:cs typeface="+mn-cs"/>
            </a:rPr>
            <a:t>と比較すると</a:t>
          </a:r>
          <a:r>
            <a:rPr kumimoji="1" lang="en-US" altLang="ja-JP" sz="700">
              <a:solidFill>
                <a:schemeClr val="dk1"/>
              </a:solidFill>
              <a:effectLst/>
              <a:latin typeface="+mn-lt"/>
              <a:ea typeface="+mn-ea"/>
              <a:cs typeface="+mn-cs"/>
            </a:rPr>
            <a:t>69.3</a:t>
          </a:r>
          <a:r>
            <a:rPr kumimoji="1" lang="ja-JP" altLang="ja-JP" sz="700">
              <a:solidFill>
                <a:schemeClr val="dk1"/>
              </a:solidFill>
              <a:effectLst/>
              <a:latin typeface="+mn-lt"/>
              <a:ea typeface="+mn-ea"/>
              <a:cs typeface="+mn-cs"/>
            </a:rPr>
            <a:t>ポイント</a:t>
          </a:r>
          <a:r>
            <a:rPr kumimoji="1" lang="ja-JP" altLang="en-US" sz="700">
              <a:solidFill>
                <a:schemeClr val="dk1"/>
              </a:solidFill>
              <a:effectLst/>
              <a:latin typeface="+mn-lt"/>
              <a:ea typeface="+mn-ea"/>
              <a:cs typeface="+mn-cs"/>
            </a:rPr>
            <a:t>減少しているが、これは、</a:t>
          </a:r>
          <a:endParaRPr kumimoji="1" lang="en-US" altLang="ja-JP" sz="700">
            <a:solidFill>
              <a:schemeClr val="dk1"/>
            </a:solidFill>
            <a:effectLst/>
            <a:latin typeface="+mn-lt"/>
            <a:ea typeface="+mn-ea"/>
            <a:cs typeface="+mn-cs"/>
          </a:endParaRPr>
        </a:p>
        <a:p>
          <a:r>
            <a:rPr kumimoji="1" lang="ja-JP" altLang="en-US" sz="700">
              <a:solidFill>
                <a:schemeClr val="dk1"/>
              </a:solidFill>
              <a:effectLst/>
              <a:latin typeface="+mn-lt"/>
              <a:ea typeface="+mn-ea"/>
              <a:cs typeface="+mn-cs"/>
            </a:rPr>
            <a:t>①消費税率の引き上げによる地方消費税交付金の増や地域社会再生事業費の創設などによる普通交付税の増に伴い、分母（経常一般財源等（歳入）等</a:t>
          </a:r>
          <a:r>
            <a:rPr kumimoji="1" lang="ja-JP" altLang="ja-JP" sz="700">
              <a:solidFill>
                <a:schemeClr val="dk1"/>
              </a:solidFill>
              <a:effectLst/>
              <a:latin typeface="+mn-lt"/>
              <a:ea typeface="+mn-ea"/>
              <a:cs typeface="+mn-cs"/>
            </a:rPr>
            <a:t>－経常経費充当財源等</a:t>
          </a:r>
          <a:r>
            <a:rPr kumimoji="1" lang="ja-JP" altLang="en-US" sz="700">
              <a:solidFill>
                <a:schemeClr val="dk1"/>
              </a:solidFill>
              <a:effectLst/>
              <a:latin typeface="+mn-lt"/>
              <a:ea typeface="+mn-ea"/>
              <a:cs typeface="+mn-cs"/>
            </a:rPr>
            <a:t>）が増加したこと</a:t>
          </a:r>
          <a:endParaRPr kumimoji="1" lang="en-US" altLang="ja-JP" sz="700">
            <a:solidFill>
              <a:schemeClr val="dk1"/>
            </a:solidFill>
            <a:effectLst/>
            <a:latin typeface="+mn-lt"/>
            <a:ea typeface="+mn-ea"/>
            <a:cs typeface="+mn-cs"/>
          </a:endParaRPr>
        </a:p>
        <a:p>
          <a:r>
            <a:rPr kumimoji="1" lang="ja-JP" altLang="en-US" sz="700">
              <a:solidFill>
                <a:schemeClr val="dk1"/>
              </a:solidFill>
              <a:effectLst/>
              <a:latin typeface="+mn-lt"/>
              <a:ea typeface="+mn-ea"/>
              <a:cs typeface="+mn-cs"/>
            </a:rPr>
            <a:t>②合併特例債の償還による地方債残高の減やふるさと寄附金基金などの充当可能基金残高の増に伴い、分子（将来負担額－充当可能財源）が減少したこと</a:t>
          </a:r>
          <a:endParaRPr kumimoji="1" lang="en-US" altLang="ja-JP" sz="700">
            <a:solidFill>
              <a:schemeClr val="dk1"/>
            </a:solidFill>
            <a:effectLst/>
            <a:latin typeface="+mn-lt"/>
            <a:ea typeface="+mn-ea"/>
            <a:cs typeface="+mn-cs"/>
          </a:endParaRPr>
        </a:p>
        <a:p>
          <a:r>
            <a:rPr kumimoji="1" lang="ja-JP" altLang="en-US" sz="700">
              <a:solidFill>
                <a:schemeClr val="dk1"/>
              </a:solidFill>
              <a:effectLst/>
              <a:latin typeface="+mn-lt"/>
              <a:ea typeface="+mn-ea"/>
              <a:cs typeface="+mn-cs"/>
            </a:rPr>
            <a:t>が主な要因である。</a:t>
          </a:r>
          <a:endParaRPr kumimoji="1" lang="en-US" altLang="ja-JP" sz="700">
            <a:solidFill>
              <a:schemeClr val="dk1"/>
            </a:solidFill>
            <a:effectLst/>
            <a:latin typeface="+mn-lt"/>
            <a:ea typeface="+mn-ea"/>
            <a:cs typeface="+mn-cs"/>
          </a:endParaRPr>
        </a:p>
        <a:p>
          <a:r>
            <a:rPr kumimoji="1" lang="ja-JP" altLang="en-US" sz="700">
              <a:solidFill>
                <a:schemeClr val="dk1"/>
              </a:solidFill>
              <a:effectLst/>
              <a:latin typeface="+mn-lt"/>
              <a:ea typeface="+mn-ea"/>
              <a:cs typeface="+mn-cs"/>
            </a:rPr>
            <a:t>数値</a:t>
          </a:r>
          <a:r>
            <a:rPr kumimoji="1" lang="ja-JP" altLang="ja-JP" sz="700">
              <a:solidFill>
                <a:schemeClr val="dk1"/>
              </a:solidFill>
              <a:effectLst/>
              <a:latin typeface="+mn-lt"/>
              <a:ea typeface="+mn-ea"/>
              <a:cs typeface="+mn-cs"/>
            </a:rPr>
            <a:t>は令和</a:t>
          </a:r>
          <a:r>
            <a:rPr kumimoji="1" lang="ja-JP" altLang="en-US" sz="700">
              <a:solidFill>
                <a:schemeClr val="dk1"/>
              </a:solidFill>
              <a:effectLst/>
              <a:latin typeface="+mn-lt"/>
              <a:ea typeface="+mn-ea"/>
              <a:cs typeface="+mn-cs"/>
            </a:rPr>
            <a:t>３</a:t>
          </a:r>
          <a:r>
            <a:rPr kumimoji="1" lang="ja-JP" altLang="ja-JP" sz="700">
              <a:solidFill>
                <a:schemeClr val="dk1"/>
              </a:solidFill>
              <a:effectLst/>
              <a:latin typeface="+mn-lt"/>
              <a:ea typeface="+mn-ea"/>
              <a:cs typeface="+mn-cs"/>
            </a:rPr>
            <a:t>年度以降も改善する見込みであるが、</a:t>
          </a:r>
          <a:r>
            <a:rPr kumimoji="1" lang="ja-JP" altLang="en-US" sz="700">
              <a:solidFill>
                <a:schemeClr val="dk1"/>
              </a:solidFill>
              <a:effectLst/>
              <a:latin typeface="+mn-lt"/>
              <a:ea typeface="+mn-ea"/>
              <a:cs typeface="+mn-cs"/>
            </a:rPr>
            <a:t>人口減による税収の減や合併算定替えの終了による普通交付税の減など厳しい財政状況に鑑み、普通建設事業の厳選・抑制により債務を適正な水準まで改善させるとともに、</a:t>
          </a:r>
          <a:r>
            <a:rPr kumimoji="1" lang="ja-JP" altLang="ja-JP" sz="700">
              <a:solidFill>
                <a:schemeClr val="dk1"/>
              </a:solidFill>
              <a:effectLst/>
              <a:latin typeface="+mn-lt"/>
              <a:ea typeface="+mn-ea"/>
              <a:cs typeface="+mn-cs"/>
            </a:rPr>
            <a:t>事務事業の見直し</a:t>
          </a:r>
          <a:r>
            <a:rPr kumimoji="1" lang="ja-JP" altLang="en-US" sz="700">
              <a:solidFill>
                <a:schemeClr val="dk1"/>
              </a:solidFill>
              <a:effectLst/>
              <a:latin typeface="+mn-lt"/>
              <a:ea typeface="+mn-ea"/>
              <a:cs typeface="+mn-cs"/>
            </a:rPr>
            <a:t>により分母の改善をさせるなど、中長期にわたり財政健全化に取り組む必要がある。</a:t>
          </a:r>
          <a:endParaRPr lang="ja-JP" altLang="ja-JP" sz="7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8" name="直線コネクタ 127"/>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9"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0" name="直線コネクタ 129"/>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1"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2" name="直線コネクタ 131"/>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33" name="債務償還比率平均値テキスト"/>
        <xdr:cNvSpPr txBox="1"/>
      </xdr:nvSpPr>
      <xdr:spPr>
        <a:xfrm>
          <a:off x="14846300" y="59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4" name="フローチャート: 判断 133"/>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5" name="フローチャート: 判断 134"/>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6" name="フローチャート: 判断 135"/>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7" name="フローチャート: 判断 136"/>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8" name="フローチャート: 判断 137"/>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48694</xdr:rowOff>
    </xdr:from>
    <xdr:to>
      <xdr:col>76</xdr:col>
      <xdr:colOff>73025</xdr:colOff>
      <xdr:row>31</xdr:row>
      <xdr:rowOff>150294</xdr:rowOff>
    </xdr:to>
    <xdr:sp macro="" textlink="">
      <xdr:nvSpPr>
        <xdr:cNvPr id="144" name="楕円 143"/>
        <xdr:cNvSpPr/>
      </xdr:nvSpPr>
      <xdr:spPr>
        <a:xfrm>
          <a:off x="14744700" y="61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27121</xdr:rowOff>
    </xdr:from>
    <xdr:ext cx="469744" cy="259045"/>
    <xdr:sp macro="" textlink="">
      <xdr:nvSpPr>
        <xdr:cNvPr id="145" name="債務償還比率該当値テキスト"/>
        <xdr:cNvSpPr txBox="1"/>
      </xdr:nvSpPr>
      <xdr:spPr>
        <a:xfrm>
          <a:off x="14846300" y="611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1926</xdr:rowOff>
    </xdr:from>
    <xdr:to>
      <xdr:col>72</xdr:col>
      <xdr:colOff>123825</xdr:colOff>
      <xdr:row>32</xdr:row>
      <xdr:rowOff>103526</xdr:rowOff>
    </xdr:to>
    <xdr:sp macro="" textlink="">
      <xdr:nvSpPr>
        <xdr:cNvPr id="146" name="楕円 145"/>
        <xdr:cNvSpPr/>
      </xdr:nvSpPr>
      <xdr:spPr>
        <a:xfrm>
          <a:off x="14033500" y="62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99494</xdr:rowOff>
    </xdr:from>
    <xdr:to>
      <xdr:col>76</xdr:col>
      <xdr:colOff>22225</xdr:colOff>
      <xdr:row>32</xdr:row>
      <xdr:rowOff>52726</xdr:rowOff>
    </xdr:to>
    <xdr:cxnSp macro="">
      <xdr:nvCxnSpPr>
        <xdr:cNvPr id="147" name="直線コネクタ 146"/>
        <xdr:cNvCxnSpPr/>
      </xdr:nvCxnSpPr>
      <xdr:spPr>
        <a:xfrm flipV="1">
          <a:off x="14084300" y="6185969"/>
          <a:ext cx="7112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14171</xdr:rowOff>
    </xdr:from>
    <xdr:to>
      <xdr:col>68</xdr:col>
      <xdr:colOff>123825</xdr:colOff>
      <xdr:row>33</xdr:row>
      <xdr:rowOff>115771</xdr:rowOff>
    </xdr:to>
    <xdr:sp macro="" textlink="">
      <xdr:nvSpPr>
        <xdr:cNvPr id="148" name="楕円 147"/>
        <xdr:cNvSpPr/>
      </xdr:nvSpPr>
      <xdr:spPr>
        <a:xfrm>
          <a:off x="13271500" y="64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52726</xdr:rowOff>
    </xdr:from>
    <xdr:to>
      <xdr:col>72</xdr:col>
      <xdr:colOff>73025</xdr:colOff>
      <xdr:row>33</xdr:row>
      <xdr:rowOff>64971</xdr:rowOff>
    </xdr:to>
    <xdr:cxnSp macro="">
      <xdr:nvCxnSpPr>
        <xdr:cNvPr id="149" name="直線コネクタ 148"/>
        <xdr:cNvCxnSpPr/>
      </xdr:nvCxnSpPr>
      <xdr:spPr>
        <a:xfrm flipV="1">
          <a:off x="13322300" y="6310651"/>
          <a:ext cx="762000" cy="18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49075</xdr:rowOff>
    </xdr:from>
    <xdr:to>
      <xdr:col>64</xdr:col>
      <xdr:colOff>123825</xdr:colOff>
      <xdr:row>33</xdr:row>
      <xdr:rowOff>150675</xdr:rowOff>
    </xdr:to>
    <xdr:sp macro="" textlink="">
      <xdr:nvSpPr>
        <xdr:cNvPr id="150" name="楕円 149"/>
        <xdr:cNvSpPr/>
      </xdr:nvSpPr>
      <xdr:spPr>
        <a:xfrm>
          <a:off x="12509500" y="64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64971</xdr:rowOff>
    </xdr:from>
    <xdr:to>
      <xdr:col>68</xdr:col>
      <xdr:colOff>73025</xdr:colOff>
      <xdr:row>33</xdr:row>
      <xdr:rowOff>99875</xdr:rowOff>
    </xdr:to>
    <xdr:cxnSp macro="">
      <xdr:nvCxnSpPr>
        <xdr:cNvPr id="151" name="直線コネクタ 150"/>
        <xdr:cNvCxnSpPr/>
      </xdr:nvCxnSpPr>
      <xdr:spPr>
        <a:xfrm flipV="1">
          <a:off x="12560300" y="6494346"/>
          <a:ext cx="7620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65797</xdr:rowOff>
    </xdr:from>
    <xdr:to>
      <xdr:col>60</xdr:col>
      <xdr:colOff>123825</xdr:colOff>
      <xdr:row>32</xdr:row>
      <xdr:rowOff>167397</xdr:rowOff>
    </xdr:to>
    <xdr:sp macro="" textlink="">
      <xdr:nvSpPr>
        <xdr:cNvPr id="152" name="楕円 151"/>
        <xdr:cNvSpPr/>
      </xdr:nvSpPr>
      <xdr:spPr>
        <a:xfrm>
          <a:off x="11747500" y="63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116597</xdr:rowOff>
    </xdr:from>
    <xdr:to>
      <xdr:col>64</xdr:col>
      <xdr:colOff>73025</xdr:colOff>
      <xdr:row>33</xdr:row>
      <xdr:rowOff>99875</xdr:rowOff>
    </xdr:to>
    <xdr:cxnSp macro="">
      <xdr:nvCxnSpPr>
        <xdr:cNvPr id="153" name="直線コネクタ 152"/>
        <xdr:cNvCxnSpPr/>
      </xdr:nvCxnSpPr>
      <xdr:spPr>
        <a:xfrm>
          <a:off x="11798300" y="6374522"/>
          <a:ext cx="76200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41789</xdr:rowOff>
    </xdr:from>
    <xdr:ext cx="469744" cy="259045"/>
    <xdr:sp macro="" textlink="">
      <xdr:nvSpPr>
        <xdr:cNvPr id="154" name="n_1aveValue債務償還比率"/>
        <xdr:cNvSpPr txBox="1"/>
      </xdr:nvSpPr>
      <xdr:spPr>
        <a:xfrm>
          <a:off x="13836727" y="595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3467</xdr:rowOff>
    </xdr:from>
    <xdr:ext cx="469744" cy="259045"/>
    <xdr:sp macro="" textlink="">
      <xdr:nvSpPr>
        <xdr:cNvPr id="155" name="n_2aveValue債務償還比率"/>
        <xdr:cNvSpPr txBox="1"/>
      </xdr:nvSpPr>
      <xdr:spPr>
        <a:xfrm>
          <a:off x="13087427" y="591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131557</xdr:rowOff>
    </xdr:from>
    <xdr:ext cx="469744" cy="259045"/>
    <xdr:sp macro="" textlink="">
      <xdr:nvSpPr>
        <xdr:cNvPr id="156" name="n_3aveValue債務償還比率"/>
        <xdr:cNvSpPr txBox="1"/>
      </xdr:nvSpPr>
      <xdr:spPr>
        <a:xfrm>
          <a:off x="12325427" y="58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110327</xdr:rowOff>
    </xdr:from>
    <xdr:ext cx="469744" cy="259045"/>
    <xdr:sp macro="" textlink="">
      <xdr:nvSpPr>
        <xdr:cNvPr id="157" name="n_4aveValue債務償還比率"/>
        <xdr:cNvSpPr txBox="1"/>
      </xdr:nvSpPr>
      <xdr:spPr>
        <a:xfrm>
          <a:off x="11563427" y="585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94653</xdr:rowOff>
    </xdr:from>
    <xdr:ext cx="469744" cy="259045"/>
    <xdr:sp macro="" textlink="">
      <xdr:nvSpPr>
        <xdr:cNvPr id="158" name="n_1mainValue債務償還比率"/>
        <xdr:cNvSpPr txBox="1"/>
      </xdr:nvSpPr>
      <xdr:spPr>
        <a:xfrm>
          <a:off x="13836727" y="635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106898</xdr:rowOff>
    </xdr:from>
    <xdr:ext cx="469744" cy="259045"/>
    <xdr:sp macro="" textlink="">
      <xdr:nvSpPr>
        <xdr:cNvPr id="159" name="n_2mainValue債務償還比率"/>
        <xdr:cNvSpPr txBox="1"/>
      </xdr:nvSpPr>
      <xdr:spPr>
        <a:xfrm>
          <a:off x="13087427" y="653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141802</xdr:rowOff>
    </xdr:from>
    <xdr:ext cx="469744" cy="259045"/>
    <xdr:sp macro="" textlink="">
      <xdr:nvSpPr>
        <xdr:cNvPr id="160" name="n_3mainValue債務償還比率"/>
        <xdr:cNvSpPr txBox="1"/>
      </xdr:nvSpPr>
      <xdr:spPr>
        <a:xfrm>
          <a:off x="12325427" y="65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158524</xdr:rowOff>
    </xdr:from>
    <xdr:ext cx="469744" cy="259045"/>
    <xdr:sp macro="" textlink="">
      <xdr:nvSpPr>
        <xdr:cNvPr id="161" name="n_4mainValue債務償還比率"/>
        <xdr:cNvSpPr txBox="1"/>
      </xdr:nvSpPr>
      <xdr:spPr>
        <a:xfrm>
          <a:off x="11563427" y="641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27,251
27,026
112.29
21,710,175
20,964,326
599,902
8,861,264
21,044,642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73" name="楕円 72"/>
        <xdr:cNvSpPr/>
      </xdr:nvSpPr>
      <xdr:spPr>
        <a:xfrm>
          <a:off x="4584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120032</xdr:rowOff>
    </xdr:from>
    <xdr:ext cx="405111" cy="259045"/>
    <xdr:sp macro="" textlink="">
      <xdr:nvSpPr>
        <xdr:cNvPr id="74" name="【道路】&#10;有形固定資産減価償却率該当値テキスト"/>
        <xdr:cNvSpPr txBox="1"/>
      </xdr:nvSpPr>
      <xdr:spPr>
        <a:xfrm>
          <a:off x="4673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20955</xdr:rowOff>
    </xdr:to>
    <xdr:cxnSp macro="">
      <xdr:nvCxnSpPr>
        <xdr:cNvPr id="76" name="直線コネクタ 75"/>
        <xdr:cNvCxnSpPr/>
      </xdr:nvCxnSpPr>
      <xdr:spPr>
        <a:xfrm>
          <a:off x="3797300" y="65112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168910</xdr:rowOff>
    </xdr:to>
    <xdr:sp macro="" textlink="">
      <xdr:nvSpPr>
        <xdr:cNvPr id="77" name="楕円 76"/>
        <xdr:cNvSpPr/>
      </xdr:nvSpPr>
      <xdr:spPr>
        <a:xfrm>
          <a:off x="2857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167640</xdr:rowOff>
    </xdr:to>
    <xdr:cxnSp macro="">
      <xdr:nvCxnSpPr>
        <xdr:cNvPr id="78" name="直線コネクタ 77"/>
        <xdr:cNvCxnSpPr/>
      </xdr:nvCxnSpPr>
      <xdr:spPr>
        <a:xfrm>
          <a:off x="2908300" y="64617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38735</xdr:rowOff>
    </xdr:from>
    <xdr:to>
      <xdr:col>10</xdr:col>
      <xdr:colOff>165100</xdr:colOff>
      <xdr:row>37</xdr:row>
      <xdr:rowOff>140335</xdr:rowOff>
    </xdr:to>
    <xdr:sp macro="" textlink="">
      <xdr:nvSpPr>
        <xdr:cNvPr id="79" name="楕円 78"/>
        <xdr:cNvSpPr/>
      </xdr:nvSpPr>
      <xdr:spPr>
        <a:xfrm>
          <a:off x="1968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89535</xdr:rowOff>
    </xdr:from>
    <xdr:to>
      <xdr:col>15</xdr:col>
      <xdr:colOff>50800</xdr:colOff>
      <xdr:row>37</xdr:row>
      <xdr:rowOff>118110</xdr:rowOff>
    </xdr:to>
    <xdr:cxnSp macro="">
      <xdr:nvCxnSpPr>
        <xdr:cNvPr id="80" name="直線コネクタ 79"/>
        <xdr:cNvCxnSpPr/>
      </xdr:nvCxnSpPr>
      <xdr:spPr>
        <a:xfrm>
          <a:off x="2019300" y="6433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103505</xdr:rowOff>
    </xdr:from>
    <xdr:to>
      <xdr:col>6</xdr:col>
      <xdr:colOff>38100</xdr:colOff>
      <xdr:row>37</xdr:row>
      <xdr:rowOff>33655</xdr:rowOff>
    </xdr:to>
    <xdr:sp macro="" textlink="">
      <xdr:nvSpPr>
        <xdr:cNvPr id="81" name="楕円 80"/>
        <xdr:cNvSpPr/>
      </xdr:nvSpPr>
      <xdr:spPr>
        <a:xfrm>
          <a:off x="1079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154305</xdr:rowOff>
    </xdr:from>
    <xdr:to>
      <xdr:col>10</xdr:col>
      <xdr:colOff>114300</xdr:colOff>
      <xdr:row>37</xdr:row>
      <xdr:rowOff>89535</xdr:rowOff>
    </xdr:to>
    <xdr:cxnSp macro="">
      <xdr:nvCxnSpPr>
        <xdr:cNvPr id="82" name="直線コネクタ 81"/>
        <xdr:cNvCxnSpPr/>
      </xdr:nvCxnSpPr>
      <xdr:spPr>
        <a:xfrm>
          <a:off x="1130300" y="632650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6367</xdr:rowOff>
    </xdr:from>
    <xdr:ext cx="405111" cy="259045"/>
    <xdr:sp macro="" textlink="">
      <xdr:nvSpPr>
        <xdr:cNvPr id="83" name="n_1ave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4" name="n_2ave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78122</xdr:rowOff>
    </xdr:from>
    <xdr:ext cx="405111" cy="259045"/>
    <xdr:sp macro="" textlink="">
      <xdr:nvSpPr>
        <xdr:cNvPr id="86" name="n_4aveValue【道路】&#10;有形固定資産減価償却率"/>
        <xdr:cNvSpPr txBox="1"/>
      </xdr:nvSpPr>
      <xdr:spPr>
        <a:xfrm>
          <a:off x="927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7" name="n_1mainValue【道路】&#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8" name="n_2main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131462</xdr:rowOff>
    </xdr:from>
    <xdr:ext cx="405111" cy="259045"/>
    <xdr:sp macro="" textlink="">
      <xdr:nvSpPr>
        <xdr:cNvPr id="89" name="n_3mainValue【道路】&#10;有形固定資産減価償却率"/>
        <xdr:cNvSpPr txBox="1"/>
      </xdr:nvSpPr>
      <xdr:spPr>
        <a:xfrm>
          <a:off x="1816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50182</xdr:rowOff>
    </xdr:from>
    <xdr:ext cx="405111" cy="259045"/>
    <xdr:sp macro="" textlink="">
      <xdr:nvSpPr>
        <xdr:cNvPr id="90" name="n_4mainValue【道路】&#10;有形固定資産減価償却率"/>
        <xdr:cNvSpPr txBox="1"/>
      </xdr:nvSpPr>
      <xdr:spPr>
        <a:xfrm>
          <a:off x="927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33134</xdr:rowOff>
    </xdr:from>
    <xdr:ext cx="534377" cy="259045"/>
    <xdr:sp macro="" textlink="">
      <xdr:nvSpPr>
        <xdr:cNvPr id="117" name="【道路】&#10;一人当たり延長平均値テキスト"/>
        <xdr:cNvSpPr txBox="1"/>
      </xdr:nvSpPr>
      <xdr:spPr>
        <a:xfrm>
          <a:off x="10515600" y="6719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121709</xdr:rowOff>
    </xdr:from>
    <xdr:to>
      <xdr:col>55</xdr:col>
      <xdr:colOff>50800</xdr:colOff>
      <xdr:row>39</xdr:row>
      <xdr:rowOff>51859</xdr:rowOff>
    </xdr:to>
    <xdr:sp macro="" textlink="">
      <xdr:nvSpPr>
        <xdr:cNvPr id="128" name="楕円 127"/>
        <xdr:cNvSpPr/>
      </xdr:nvSpPr>
      <xdr:spPr>
        <a:xfrm>
          <a:off x="10426700" y="66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144586</xdr:rowOff>
    </xdr:from>
    <xdr:ext cx="534377" cy="259045"/>
    <xdr:sp macro="" textlink="">
      <xdr:nvSpPr>
        <xdr:cNvPr id="129" name="【道路】&#10;一人当たり延長該当値テキスト"/>
        <xdr:cNvSpPr txBox="1"/>
      </xdr:nvSpPr>
      <xdr:spPr>
        <a:xfrm>
          <a:off x="10515600" y="648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130030</xdr:rowOff>
    </xdr:from>
    <xdr:to>
      <xdr:col>50</xdr:col>
      <xdr:colOff>165100</xdr:colOff>
      <xdr:row>39</xdr:row>
      <xdr:rowOff>60180</xdr:rowOff>
    </xdr:to>
    <xdr:sp macro="" textlink="">
      <xdr:nvSpPr>
        <xdr:cNvPr id="130" name="楕円 129"/>
        <xdr:cNvSpPr/>
      </xdr:nvSpPr>
      <xdr:spPr>
        <a:xfrm>
          <a:off x="9588500" y="66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1059</xdr:rowOff>
    </xdr:from>
    <xdr:to>
      <xdr:col>55</xdr:col>
      <xdr:colOff>0</xdr:colOff>
      <xdr:row>39</xdr:row>
      <xdr:rowOff>9380</xdr:rowOff>
    </xdr:to>
    <xdr:cxnSp macro="">
      <xdr:nvCxnSpPr>
        <xdr:cNvPr id="131" name="直線コネクタ 130"/>
        <xdr:cNvCxnSpPr/>
      </xdr:nvCxnSpPr>
      <xdr:spPr>
        <a:xfrm flipV="1">
          <a:off x="9639300" y="6687609"/>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136225</xdr:rowOff>
    </xdr:from>
    <xdr:to>
      <xdr:col>46</xdr:col>
      <xdr:colOff>38100</xdr:colOff>
      <xdr:row>39</xdr:row>
      <xdr:rowOff>66375</xdr:rowOff>
    </xdr:to>
    <xdr:sp macro="" textlink="">
      <xdr:nvSpPr>
        <xdr:cNvPr id="132" name="楕円 131"/>
        <xdr:cNvSpPr/>
      </xdr:nvSpPr>
      <xdr:spPr>
        <a:xfrm>
          <a:off x="8699500" y="66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9380</xdr:rowOff>
    </xdr:from>
    <xdr:to>
      <xdr:col>50</xdr:col>
      <xdr:colOff>114300</xdr:colOff>
      <xdr:row>39</xdr:row>
      <xdr:rowOff>15575</xdr:rowOff>
    </xdr:to>
    <xdr:cxnSp macro="">
      <xdr:nvCxnSpPr>
        <xdr:cNvPr id="133" name="直線コネクタ 132"/>
        <xdr:cNvCxnSpPr/>
      </xdr:nvCxnSpPr>
      <xdr:spPr>
        <a:xfrm flipV="1">
          <a:off x="8750300" y="6695930"/>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160640</xdr:rowOff>
    </xdr:from>
    <xdr:to>
      <xdr:col>41</xdr:col>
      <xdr:colOff>101600</xdr:colOff>
      <xdr:row>41</xdr:row>
      <xdr:rowOff>90790</xdr:rowOff>
    </xdr:to>
    <xdr:sp macro="" textlink="">
      <xdr:nvSpPr>
        <xdr:cNvPr id="134" name="楕円 133"/>
        <xdr:cNvSpPr/>
      </xdr:nvSpPr>
      <xdr:spPr>
        <a:xfrm>
          <a:off x="7810500" y="70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15575</xdr:rowOff>
    </xdr:from>
    <xdr:to>
      <xdr:col>45</xdr:col>
      <xdr:colOff>177800</xdr:colOff>
      <xdr:row>41</xdr:row>
      <xdr:rowOff>39990</xdr:rowOff>
    </xdr:to>
    <xdr:cxnSp macro="">
      <xdr:nvCxnSpPr>
        <xdr:cNvPr id="135" name="直線コネクタ 134"/>
        <xdr:cNvCxnSpPr/>
      </xdr:nvCxnSpPr>
      <xdr:spPr>
        <a:xfrm flipV="1">
          <a:off x="7861300" y="6702125"/>
          <a:ext cx="889000" cy="36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145415</xdr:rowOff>
    </xdr:from>
    <xdr:to>
      <xdr:col>36</xdr:col>
      <xdr:colOff>165100</xdr:colOff>
      <xdr:row>40</xdr:row>
      <xdr:rowOff>75565</xdr:rowOff>
    </xdr:to>
    <xdr:sp macro="" textlink="">
      <xdr:nvSpPr>
        <xdr:cNvPr id="136" name="楕円 135"/>
        <xdr:cNvSpPr/>
      </xdr:nvSpPr>
      <xdr:spPr>
        <a:xfrm>
          <a:off x="6921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24765</xdr:rowOff>
    </xdr:from>
    <xdr:to>
      <xdr:col>41</xdr:col>
      <xdr:colOff>50800</xdr:colOff>
      <xdr:row>41</xdr:row>
      <xdr:rowOff>39990</xdr:rowOff>
    </xdr:to>
    <xdr:cxnSp macro="">
      <xdr:nvCxnSpPr>
        <xdr:cNvPr id="137" name="直線コネクタ 136"/>
        <xdr:cNvCxnSpPr/>
      </xdr:nvCxnSpPr>
      <xdr:spPr>
        <a:xfrm>
          <a:off x="6972300" y="6882765"/>
          <a:ext cx="889000" cy="18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1884</xdr:rowOff>
    </xdr:from>
    <xdr:ext cx="534377" cy="259045"/>
    <xdr:sp macro="" textlink="">
      <xdr:nvSpPr>
        <xdr:cNvPr id="138" name="n_1aveValue【道路】&#10;一人当たり延長"/>
        <xdr:cNvSpPr txBox="1"/>
      </xdr:nvSpPr>
      <xdr:spPr>
        <a:xfrm>
          <a:off x="9359411" y="68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151982</xdr:rowOff>
    </xdr:from>
    <xdr:ext cx="534377" cy="259045"/>
    <xdr:sp macro="" textlink="">
      <xdr:nvSpPr>
        <xdr:cNvPr id="139" name="n_2aveValue【道路】&#10;一人当たり延長"/>
        <xdr:cNvSpPr txBox="1"/>
      </xdr:nvSpPr>
      <xdr:spPr>
        <a:xfrm>
          <a:off x="8483111" y="68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76707</xdr:rowOff>
    </xdr:from>
    <xdr:ext cx="534377" cy="259045"/>
    <xdr:sp macro="" textlink="">
      <xdr:nvSpPr>
        <xdr:cNvPr id="142" name="n_1mainValue【道路】&#10;一人当たり延長"/>
        <xdr:cNvSpPr txBox="1"/>
      </xdr:nvSpPr>
      <xdr:spPr>
        <a:xfrm>
          <a:off x="9359411" y="64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82902</xdr:rowOff>
    </xdr:from>
    <xdr:ext cx="534377" cy="259045"/>
    <xdr:sp macro="" textlink="">
      <xdr:nvSpPr>
        <xdr:cNvPr id="143" name="n_2mainValue【道路】&#10;一人当たり延長"/>
        <xdr:cNvSpPr txBox="1"/>
      </xdr:nvSpPr>
      <xdr:spPr>
        <a:xfrm>
          <a:off x="8483111" y="64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81917</xdr:rowOff>
    </xdr:from>
    <xdr:ext cx="469744" cy="259045"/>
    <xdr:sp macro="" textlink="">
      <xdr:nvSpPr>
        <xdr:cNvPr id="144" name="n_3mainValue【道路】&#10;一人当たり延長"/>
        <xdr:cNvSpPr txBox="1"/>
      </xdr:nvSpPr>
      <xdr:spPr>
        <a:xfrm>
          <a:off x="7626427" y="711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66692</xdr:rowOff>
    </xdr:from>
    <xdr:ext cx="534377" cy="259045"/>
    <xdr:sp macro="" textlink="">
      <xdr:nvSpPr>
        <xdr:cNvPr id="145" name="n_4mainValue【道路】&#10;一人当たり延長"/>
        <xdr:cNvSpPr txBox="1"/>
      </xdr:nvSpPr>
      <xdr:spPr>
        <a:xfrm>
          <a:off x="6705111" y="692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6"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17780</xdr:rowOff>
    </xdr:from>
    <xdr:to>
      <xdr:col>24</xdr:col>
      <xdr:colOff>114300</xdr:colOff>
      <xdr:row>55</xdr:row>
      <xdr:rowOff>119380</xdr:rowOff>
    </xdr:to>
    <xdr:sp macro="" textlink="">
      <xdr:nvSpPr>
        <xdr:cNvPr id="187" name="楕円 186"/>
        <xdr:cNvSpPr/>
      </xdr:nvSpPr>
      <xdr:spPr>
        <a:xfrm>
          <a:off x="45847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142257</xdr:rowOff>
    </xdr:from>
    <xdr:ext cx="340478" cy="259045"/>
    <xdr:sp macro="" textlink="">
      <xdr:nvSpPr>
        <xdr:cNvPr id="188" name="【橋りょう・トンネル】&#10;有形固定資産減価償却率該当値テキスト"/>
        <xdr:cNvSpPr txBox="1"/>
      </xdr:nvSpPr>
      <xdr:spPr>
        <a:xfrm>
          <a:off x="4673600" y="9400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17780</xdr:rowOff>
    </xdr:from>
    <xdr:to>
      <xdr:col>20</xdr:col>
      <xdr:colOff>38100</xdr:colOff>
      <xdr:row>55</xdr:row>
      <xdr:rowOff>119380</xdr:rowOff>
    </xdr:to>
    <xdr:sp macro="" textlink="">
      <xdr:nvSpPr>
        <xdr:cNvPr id="189" name="楕円 188"/>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68580</xdr:rowOff>
    </xdr:from>
    <xdr:to>
      <xdr:col>24</xdr:col>
      <xdr:colOff>63500</xdr:colOff>
      <xdr:row>55</xdr:row>
      <xdr:rowOff>68580</xdr:rowOff>
    </xdr:to>
    <xdr:cxnSp macro="">
      <xdr:nvCxnSpPr>
        <xdr:cNvPr id="190" name="直線コネクタ 189"/>
        <xdr:cNvCxnSpPr/>
      </xdr:nvCxnSpPr>
      <xdr:spPr>
        <a:xfrm>
          <a:off x="3797300" y="9498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191" name="楕円 190"/>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68580</xdr:rowOff>
    </xdr:to>
    <xdr:cxnSp macro="">
      <xdr:nvCxnSpPr>
        <xdr:cNvPr id="192" name="直線コネクタ 191"/>
        <xdr:cNvCxnSpPr/>
      </xdr:nvCxnSpPr>
      <xdr:spPr>
        <a:xfrm>
          <a:off x="2908300" y="94705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3" name="楕円 192"/>
        <xdr:cNvSpPr/>
      </xdr:nvSpPr>
      <xdr:spPr>
        <a:xfrm>
          <a:off x="1079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27231</xdr:rowOff>
    </xdr:from>
    <xdr:ext cx="405111" cy="259045"/>
    <xdr:sp macro="" textlink="">
      <xdr:nvSpPr>
        <xdr:cNvPr id="194" name="n_1aveValue【橋りょう・トンネル】&#10;有形固定資産減価償却率"/>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95" name="n_2aveValue【橋りょう・トンネル】&#10;有形固定資産減価償却率"/>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96" name="n_3ave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197" name="n_4aveValue【橋りょう・トンネル】&#10;有形固定資産減価償却率"/>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135907</xdr:rowOff>
    </xdr:from>
    <xdr:ext cx="340478" cy="259045"/>
    <xdr:sp macro="" textlink="">
      <xdr:nvSpPr>
        <xdr:cNvPr id="198" name="n_1mainValue【橋りょう・トンネル】&#10;有形固定資産減価償却率"/>
        <xdr:cNvSpPr txBox="1"/>
      </xdr:nvSpPr>
      <xdr:spPr>
        <a:xfrm>
          <a:off x="36143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108149</xdr:rowOff>
    </xdr:from>
    <xdr:ext cx="340478" cy="259045"/>
    <xdr:sp macro="" textlink="">
      <xdr:nvSpPr>
        <xdr:cNvPr id="199" name="n_2mainValue【橋りょう・トンネル】&#10;有形固定資産減価償却率"/>
        <xdr:cNvSpPr txBox="1"/>
      </xdr:nvSpPr>
      <xdr:spPr>
        <a:xfrm>
          <a:off x="2738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0" name="n_4mainValue【橋りょう・トンネル】&#10;有形固定資産減価償却率"/>
        <xdr:cNvSpPr txBox="1"/>
      </xdr:nvSpPr>
      <xdr:spPr>
        <a:xfrm>
          <a:off x="960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1" name="直線コネクタ 21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2" name="テキスト ボックス 21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3" name="直線コネクタ 21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4" name="テキスト ボックス 21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6" name="テキスト ボックス 21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7" name="直線コネクタ 21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8" name="テキスト ボックス 21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9" name="直線コネクタ 21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0" name="テキスト ボックス 21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2" name="テキスト ボックス 22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4" name="直線コネクタ 223"/>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5"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26" name="直線コネクタ 225"/>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27"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28" name="直線コネクタ 227"/>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38190</xdr:rowOff>
    </xdr:from>
    <xdr:ext cx="599010" cy="259045"/>
    <xdr:sp macro="" textlink="">
      <xdr:nvSpPr>
        <xdr:cNvPr id="229" name="【橋りょう・トンネル】&#10;一人当たり有形固定資産（償却資産）額平均値テキスト"/>
        <xdr:cNvSpPr txBox="1"/>
      </xdr:nvSpPr>
      <xdr:spPr>
        <a:xfrm>
          <a:off x="10515600" y="103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0" name="フローチャート: 判断 229"/>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1" name="フローチャート: 判断 230"/>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2" name="フローチャート: 判断 231"/>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3" name="フローチャート: 判断 232"/>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4" name="フローチャート: 判断 233"/>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17225</xdr:rowOff>
    </xdr:from>
    <xdr:to>
      <xdr:col>55</xdr:col>
      <xdr:colOff>50800</xdr:colOff>
      <xdr:row>64</xdr:row>
      <xdr:rowOff>118825</xdr:rowOff>
    </xdr:to>
    <xdr:sp macro="" textlink="">
      <xdr:nvSpPr>
        <xdr:cNvPr id="240" name="楕円 239"/>
        <xdr:cNvSpPr/>
      </xdr:nvSpPr>
      <xdr:spPr>
        <a:xfrm>
          <a:off x="10426700" y="109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103602</xdr:rowOff>
    </xdr:from>
    <xdr:ext cx="469744" cy="259045"/>
    <xdr:sp macro="" textlink="">
      <xdr:nvSpPr>
        <xdr:cNvPr id="241" name="【橋りょう・トンネル】&#10;一人当たり有形固定資産（償却資産）額該当値テキスト"/>
        <xdr:cNvSpPr txBox="1"/>
      </xdr:nvSpPr>
      <xdr:spPr>
        <a:xfrm>
          <a:off x="10515600" y="1090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17365</xdr:rowOff>
    </xdr:from>
    <xdr:to>
      <xdr:col>50</xdr:col>
      <xdr:colOff>165100</xdr:colOff>
      <xdr:row>64</xdr:row>
      <xdr:rowOff>118965</xdr:rowOff>
    </xdr:to>
    <xdr:sp macro="" textlink="">
      <xdr:nvSpPr>
        <xdr:cNvPr id="242" name="楕円 241"/>
        <xdr:cNvSpPr/>
      </xdr:nvSpPr>
      <xdr:spPr>
        <a:xfrm>
          <a:off x="9588500" y="109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68025</xdr:rowOff>
    </xdr:from>
    <xdr:to>
      <xdr:col>55</xdr:col>
      <xdr:colOff>0</xdr:colOff>
      <xdr:row>64</xdr:row>
      <xdr:rowOff>68165</xdr:rowOff>
    </xdr:to>
    <xdr:cxnSp macro="">
      <xdr:nvCxnSpPr>
        <xdr:cNvPr id="243" name="直線コネクタ 242"/>
        <xdr:cNvCxnSpPr/>
      </xdr:nvCxnSpPr>
      <xdr:spPr>
        <a:xfrm flipV="1">
          <a:off x="9639300" y="11040825"/>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17471</xdr:rowOff>
    </xdr:from>
    <xdr:to>
      <xdr:col>46</xdr:col>
      <xdr:colOff>38100</xdr:colOff>
      <xdr:row>64</xdr:row>
      <xdr:rowOff>119071</xdr:rowOff>
    </xdr:to>
    <xdr:sp macro="" textlink="">
      <xdr:nvSpPr>
        <xdr:cNvPr id="244" name="楕円 243"/>
        <xdr:cNvSpPr/>
      </xdr:nvSpPr>
      <xdr:spPr>
        <a:xfrm>
          <a:off x="8699500" y="109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68165</xdr:rowOff>
    </xdr:from>
    <xdr:to>
      <xdr:col>50</xdr:col>
      <xdr:colOff>114300</xdr:colOff>
      <xdr:row>64</xdr:row>
      <xdr:rowOff>68271</xdr:rowOff>
    </xdr:to>
    <xdr:cxnSp macro="">
      <xdr:nvCxnSpPr>
        <xdr:cNvPr id="245" name="直線コネクタ 244"/>
        <xdr:cNvCxnSpPr/>
      </xdr:nvCxnSpPr>
      <xdr:spPr>
        <a:xfrm flipV="1">
          <a:off x="8750300" y="11040965"/>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25400</xdr:rowOff>
    </xdr:from>
    <xdr:to>
      <xdr:col>36</xdr:col>
      <xdr:colOff>165100</xdr:colOff>
      <xdr:row>64</xdr:row>
      <xdr:rowOff>127000</xdr:rowOff>
    </xdr:to>
    <xdr:sp macro="" textlink="">
      <xdr:nvSpPr>
        <xdr:cNvPr id="246" name="楕円 245"/>
        <xdr:cNvSpPr/>
      </xdr:nvSpPr>
      <xdr:spPr>
        <a:xfrm>
          <a:off x="6921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130783</xdr:rowOff>
    </xdr:from>
    <xdr:ext cx="599010" cy="259045"/>
    <xdr:sp macro="" textlink="">
      <xdr:nvSpPr>
        <xdr:cNvPr id="247" name="n_1aveValue【橋りょう・トンネル】&#10;一人当たり有形固定資産（償却資産）額"/>
        <xdr:cNvSpPr txBox="1"/>
      </xdr:nvSpPr>
      <xdr:spPr>
        <a:xfrm>
          <a:off x="9327095" y="10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48" name="n_2aveValue【橋りょう・トンネル】&#10;一人当たり有形固定資産（償却資産）額"/>
        <xdr:cNvSpPr txBox="1"/>
      </xdr:nvSpPr>
      <xdr:spPr>
        <a:xfrm>
          <a:off x="84507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49" name="n_3aveValue【橋りょう・トンネル】&#10;一人当たり有形固定資産（償却資産）額"/>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0" name="n_4aveValue【橋りょう・トンネル】&#10;一人当たり有形固定資産（償却資産）額"/>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110092</xdr:rowOff>
    </xdr:from>
    <xdr:ext cx="469744" cy="259045"/>
    <xdr:sp macro="" textlink="">
      <xdr:nvSpPr>
        <xdr:cNvPr id="251" name="n_1mainValue【橋りょう・トンネル】&#10;一人当たり有形固定資産（償却資産）額"/>
        <xdr:cNvSpPr txBox="1"/>
      </xdr:nvSpPr>
      <xdr:spPr>
        <a:xfrm>
          <a:off x="9391728" y="1108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110198</xdr:rowOff>
    </xdr:from>
    <xdr:ext cx="469744" cy="259045"/>
    <xdr:sp macro="" textlink="">
      <xdr:nvSpPr>
        <xdr:cNvPr id="252" name="n_2mainValue【橋りょう・トンネル】&#10;一人当たり有形固定資産（償却資産）額"/>
        <xdr:cNvSpPr txBox="1"/>
      </xdr:nvSpPr>
      <xdr:spPr>
        <a:xfrm>
          <a:off x="8515428" y="1108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180150</xdr:colOff>
      <xdr:row>64</xdr:row>
      <xdr:rowOff>118127</xdr:rowOff>
    </xdr:from>
    <xdr:ext cx="249299" cy="259045"/>
    <xdr:sp macro="" textlink="">
      <xdr:nvSpPr>
        <xdr:cNvPr id="253" name="n_4mainValue【橋りょう・トンネル】&#10;一人当たり有形固定資産（償却資産）額"/>
        <xdr:cNvSpPr txBox="1"/>
      </xdr:nvSpPr>
      <xdr:spPr>
        <a:xfrm>
          <a:off x="6847650" y="1109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78" name="直線コネクタ 277"/>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79"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0" name="直線コネクタ 279"/>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1"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82" name="直線コネクタ 281"/>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11447</xdr:rowOff>
    </xdr:from>
    <xdr:ext cx="405111" cy="259045"/>
    <xdr:sp macro="" textlink="">
      <xdr:nvSpPr>
        <xdr:cNvPr id="283" name="【公営住宅】&#10;有形固定資産減価償却率平均値テキスト"/>
        <xdr:cNvSpPr txBox="1"/>
      </xdr:nvSpPr>
      <xdr:spPr>
        <a:xfrm>
          <a:off x="4673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84" name="フローチャート: 判断 283"/>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85" name="フローチャート: 判断 284"/>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86" name="フローチャート: 判断 285"/>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87" name="フローチャート: 判断 286"/>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88" name="フローチャート: 判断 287"/>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94" name="楕円 293"/>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295" name="【公営住宅】&#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48261</xdr:rowOff>
    </xdr:from>
    <xdr:to>
      <xdr:col>20</xdr:col>
      <xdr:colOff>38100</xdr:colOff>
      <xdr:row>82</xdr:row>
      <xdr:rowOff>149861</xdr:rowOff>
    </xdr:to>
    <xdr:sp macro="" textlink="">
      <xdr:nvSpPr>
        <xdr:cNvPr id="296" name="楕円 295"/>
        <xdr:cNvSpPr/>
      </xdr:nvSpPr>
      <xdr:spPr>
        <a:xfrm>
          <a:off x="3746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99061</xdr:rowOff>
    </xdr:to>
    <xdr:cxnSp macro="">
      <xdr:nvCxnSpPr>
        <xdr:cNvPr id="297" name="直線コネクタ 296"/>
        <xdr:cNvCxnSpPr/>
      </xdr:nvCxnSpPr>
      <xdr:spPr>
        <a:xfrm flipV="1">
          <a:off x="3797300" y="140970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298" name="楕円 297"/>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99061</xdr:rowOff>
    </xdr:to>
    <xdr:cxnSp macro="">
      <xdr:nvCxnSpPr>
        <xdr:cNvPr id="299" name="直線コネクタ 298"/>
        <xdr:cNvCxnSpPr/>
      </xdr:nvCxnSpPr>
      <xdr:spPr>
        <a:xfrm>
          <a:off x="2908300" y="141027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118745</xdr:rowOff>
    </xdr:from>
    <xdr:to>
      <xdr:col>10</xdr:col>
      <xdr:colOff>165100</xdr:colOff>
      <xdr:row>82</xdr:row>
      <xdr:rowOff>48895</xdr:rowOff>
    </xdr:to>
    <xdr:sp macro="" textlink="">
      <xdr:nvSpPr>
        <xdr:cNvPr id="300" name="楕円 299"/>
        <xdr:cNvSpPr/>
      </xdr:nvSpPr>
      <xdr:spPr>
        <a:xfrm>
          <a:off x="1968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169545</xdr:rowOff>
    </xdr:from>
    <xdr:to>
      <xdr:col>15</xdr:col>
      <xdr:colOff>50800</xdr:colOff>
      <xdr:row>82</xdr:row>
      <xdr:rowOff>43814</xdr:rowOff>
    </xdr:to>
    <xdr:cxnSp macro="">
      <xdr:nvCxnSpPr>
        <xdr:cNvPr id="301" name="直線コネクタ 300"/>
        <xdr:cNvCxnSpPr/>
      </xdr:nvCxnSpPr>
      <xdr:spPr>
        <a:xfrm>
          <a:off x="2019300" y="140569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88264</xdr:rowOff>
    </xdr:from>
    <xdr:to>
      <xdr:col>6</xdr:col>
      <xdr:colOff>38100</xdr:colOff>
      <xdr:row>82</xdr:row>
      <xdr:rowOff>18414</xdr:rowOff>
    </xdr:to>
    <xdr:sp macro="" textlink="">
      <xdr:nvSpPr>
        <xdr:cNvPr id="302" name="楕円 301"/>
        <xdr:cNvSpPr/>
      </xdr:nvSpPr>
      <xdr:spPr>
        <a:xfrm>
          <a:off x="1079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139064</xdr:rowOff>
    </xdr:from>
    <xdr:to>
      <xdr:col>10</xdr:col>
      <xdr:colOff>114300</xdr:colOff>
      <xdr:row>81</xdr:row>
      <xdr:rowOff>169545</xdr:rowOff>
    </xdr:to>
    <xdr:cxnSp macro="">
      <xdr:nvCxnSpPr>
        <xdr:cNvPr id="303" name="直線コネクタ 302"/>
        <xdr:cNvCxnSpPr/>
      </xdr:nvCxnSpPr>
      <xdr:spPr>
        <a:xfrm>
          <a:off x="1130300" y="140265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158132</xdr:rowOff>
    </xdr:from>
    <xdr:ext cx="405111" cy="259045"/>
    <xdr:sp macro="" textlink="">
      <xdr:nvSpPr>
        <xdr:cNvPr id="304" name="n_1aveValue【公営住宅】&#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05" name="n_2aveValue【公営住宅】&#10;有形固定資産減価償却率"/>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06" name="n_3aveValue【公営住宅】&#10;有形固定資産減価償却率"/>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07" name="n_4ave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166388</xdr:rowOff>
    </xdr:from>
    <xdr:ext cx="405111" cy="259045"/>
    <xdr:sp macro="" textlink="">
      <xdr:nvSpPr>
        <xdr:cNvPr id="308" name="n_1mainValue【公営住宅】&#10;有形固定資産減価償却率"/>
        <xdr:cNvSpPr txBox="1"/>
      </xdr:nvSpPr>
      <xdr:spPr>
        <a:xfrm>
          <a:off x="35820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111141</xdr:rowOff>
    </xdr:from>
    <xdr:ext cx="405111" cy="259045"/>
    <xdr:sp macro="" textlink="">
      <xdr:nvSpPr>
        <xdr:cNvPr id="309" name="n_2mainValue【公営住宅】&#10;有形固定資産減価償却率"/>
        <xdr:cNvSpPr txBox="1"/>
      </xdr:nvSpPr>
      <xdr:spPr>
        <a:xfrm>
          <a:off x="2705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65422</xdr:rowOff>
    </xdr:from>
    <xdr:ext cx="405111" cy="259045"/>
    <xdr:sp macro="" textlink="">
      <xdr:nvSpPr>
        <xdr:cNvPr id="310" name="n_3mainValue【公営住宅】&#10;有形固定資産減価償却率"/>
        <xdr:cNvSpPr txBox="1"/>
      </xdr:nvSpPr>
      <xdr:spPr>
        <a:xfrm>
          <a:off x="1816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34941</xdr:rowOff>
    </xdr:from>
    <xdr:ext cx="405111" cy="259045"/>
    <xdr:sp macro="" textlink="">
      <xdr:nvSpPr>
        <xdr:cNvPr id="311" name="n_4mainValue【公営住宅】&#10;有形固定資産減価償却率"/>
        <xdr:cNvSpPr txBox="1"/>
      </xdr:nvSpPr>
      <xdr:spPr>
        <a:xfrm>
          <a:off x="927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2" name="直線コネクタ 32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3" name="テキスト ボックス 32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4" name="直線コネクタ 32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25" name="テキスト ボックス 324"/>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6" name="直線コネクタ 32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27" name="テキスト ボックス 326"/>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8" name="直線コネクタ 32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29" name="テキスト ボックス 328"/>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0" name="直線コネクタ 32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1" name="テキスト ボックス 33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2" name="直線コネクタ 33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3" name="テキスト ボックス 33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5" name="テキスト ボックス 33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37" name="直線コネクタ 336"/>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38"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39" name="直線コネクタ 338"/>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0"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1" name="直線コネクタ 340"/>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42" name="【公営住宅】&#10;一人当たり面積平均値テキスト"/>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43" name="フローチャート: 判断 342"/>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44" name="フローチャート: 判断 343"/>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45" name="フローチャート: 判断 344"/>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46" name="フローチャート: 判断 345"/>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47" name="フローチャート: 判断 346"/>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71065</xdr:rowOff>
    </xdr:from>
    <xdr:to>
      <xdr:col>55</xdr:col>
      <xdr:colOff>50800</xdr:colOff>
      <xdr:row>87</xdr:row>
      <xdr:rowOff>1215</xdr:rowOff>
    </xdr:to>
    <xdr:sp macro="" textlink="">
      <xdr:nvSpPr>
        <xdr:cNvPr id="353" name="楕円 352"/>
        <xdr:cNvSpPr/>
      </xdr:nvSpPr>
      <xdr:spPr>
        <a:xfrm>
          <a:off x="10426700" y="148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1257</xdr:rowOff>
    </xdr:from>
    <xdr:ext cx="469744" cy="259045"/>
    <xdr:sp macro="" textlink="">
      <xdr:nvSpPr>
        <xdr:cNvPr id="354" name="【公営住宅】&#10;一人当たり面積該当値テキスト"/>
        <xdr:cNvSpPr txBox="1"/>
      </xdr:nvSpPr>
      <xdr:spPr>
        <a:xfrm>
          <a:off x="10515600" y="1474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72110</xdr:rowOff>
    </xdr:from>
    <xdr:to>
      <xdr:col>50</xdr:col>
      <xdr:colOff>165100</xdr:colOff>
      <xdr:row>87</xdr:row>
      <xdr:rowOff>2260</xdr:rowOff>
    </xdr:to>
    <xdr:sp macro="" textlink="">
      <xdr:nvSpPr>
        <xdr:cNvPr id="355" name="楕円 354"/>
        <xdr:cNvSpPr/>
      </xdr:nvSpPr>
      <xdr:spPr>
        <a:xfrm>
          <a:off x="9588500" y="148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121865</xdr:rowOff>
    </xdr:from>
    <xdr:to>
      <xdr:col>55</xdr:col>
      <xdr:colOff>0</xdr:colOff>
      <xdr:row>86</xdr:row>
      <xdr:rowOff>122910</xdr:rowOff>
    </xdr:to>
    <xdr:cxnSp macro="">
      <xdr:nvCxnSpPr>
        <xdr:cNvPr id="356" name="直線コネクタ 355"/>
        <xdr:cNvCxnSpPr/>
      </xdr:nvCxnSpPr>
      <xdr:spPr>
        <a:xfrm flipV="1">
          <a:off x="9639300" y="14866565"/>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72633</xdr:rowOff>
    </xdr:from>
    <xdr:to>
      <xdr:col>46</xdr:col>
      <xdr:colOff>38100</xdr:colOff>
      <xdr:row>87</xdr:row>
      <xdr:rowOff>2783</xdr:rowOff>
    </xdr:to>
    <xdr:sp macro="" textlink="">
      <xdr:nvSpPr>
        <xdr:cNvPr id="357" name="楕円 356"/>
        <xdr:cNvSpPr/>
      </xdr:nvSpPr>
      <xdr:spPr>
        <a:xfrm>
          <a:off x="8699500" y="148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122910</xdr:rowOff>
    </xdr:from>
    <xdr:to>
      <xdr:col>50</xdr:col>
      <xdr:colOff>114300</xdr:colOff>
      <xdr:row>86</xdr:row>
      <xdr:rowOff>123433</xdr:rowOff>
    </xdr:to>
    <xdr:cxnSp macro="">
      <xdr:nvCxnSpPr>
        <xdr:cNvPr id="358" name="直線コネクタ 357"/>
        <xdr:cNvCxnSpPr/>
      </xdr:nvCxnSpPr>
      <xdr:spPr>
        <a:xfrm flipV="1">
          <a:off x="8750300" y="1486761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73253</xdr:rowOff>
    </xdr:from>
    <xdr:to>
      <xdr:col>41</xdr:col>
      <xdr:colOff>101600</xdr:colOff>
      <xdr:row>87</xdr:row>
      <xdr:rowOff>3403</xdr:rowOff>
    </xdr:to>
    <xdr:sp macro="" textlink="">
      <xdr:nvSpPr>
        <xdr:cNvPr id="359" name="楕円 358"/>
        <xdr:cNvSpPr/>
      </xdr:nvSpPr>
      <xdr:spPr>
        <a:xfrm>
          <a:off x="7810500" y="148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123433</xdr:rowOff>
    </xdr:from>
    <xdr:to>
      <xdr:col>45</xdr:col>
      <xdr:colOff>177800</xdr:colOff>
      <xdr:row>86</xdr:row>
      <xdr:rowOff>124053</xdr:rowOff>
    </xdr:to>
    <xdr:cxnSp macro="">
      <xdr:nvCxnSpPr>
        <xdr:cNvPr id="360" name="直線コネクタ 359"/>
        <xdr:cNvCxnSpPr/>
      </xdr:nvCxnSpPr>
      <xdr:spPr>
        <a:xfrm flipV="1">
          <a:off x="7861300" y="14868133"/>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70380</xdr:rowOff>
    </xdr:from>
    <xdr:to>
      <xdr:col>36</xdr:col>
      <xdr:colOff>165100</xdr:colOff>
      <xdr:row>87</xdr:row>
      <xdr:rowOff>530</xdr:rowOff>
    </xdr:to>
    <xdr:sp macro="" textlink="">
      <xdr:nvSpPr>
        <xdr:cNvPr id="361" name="楕円 360"/>
        <xdr:cNvSpPr/>
      </xdr:nvSpPr>
      <xdr:spPr>
        <a:xfrm>
          <a:off x="6921500" y="148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121180</xdr:rowOff>
    </xdr:from>
    <xdr:to>
      <xdr:col>41</xdr:col>
      <xdr:colOff>50800</xdr:colOff>
      <xdr:row>86</xdr:row>
      <xdr:rowOff>124053</xdr:rowOff>
    </xdr:to>
    <xdr:cxnSp macro="">
      <xdr:nvCxnSpPr>
        <xdr:cNvPr id="362" name="直線コネクタ 361"/>
        <xdr:cNvCxnSpPr/>
      </xdr:nvCxnSpPr>
      <xdr:spPr>
        <a:xfrm>
          <a:off x="6972300" y="14865880"/>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63"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64"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65"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66"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164837</xdr:rowOff>
    </xdr:from>
    <xdr:ext cx="469744" cy="259045"/>
    <xdr:sp macro="" textlink="">
      <xdr:nvSpPr>
        <xdr:cNvPr id="367" name="n_1mainValue【公営住宅】&#10;一人当たり面積"/>
        <xdr:cNvSpPr txBox="1"/>
      </xdr:nvSpPr>
      <xdr:spPr>
        <a:xfrm>
          <a:off x="9391727" y="1490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165360</xdr:rowOff>
    </xdr:from>
    <xdr:ext cx="469744" cy="259045"/>
    <xdr:sp macro="" textlink="">
      <xdr:nvSpPr>
        <xdr:cNvPr id="368" name="n_2mainValue【公営住宅】&#10;一人当たり面積"/>
        <xdr:cNvSpPr txBox="1"/>
      </xdr:nvSpPr>
      <xdr:spPr>
        <a:xfrm>
          <a:off x="8515427" y="1491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165980</xdr:rowOff>
    </xdr:from>
    <xdr:ext cx="469744" cy="259045"/>
    <xdr:sp macro="" textlink="">
      <xdr:nvSpPr>
        <xdr:cNvPr id="369" name="n_3mainValue【公営住宅】&#10;一人当たり面積"/>
        <xdr:cNvSpPr txBox="1"/>
      </xdr:nvSpPr>
      <xdr:spPr>
        <a:xfrm>
          <a:off x="7626427" y="1491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163107</xdr:rowOff>
    </xdr:from>
    <xdr:ext cx="469744" cy="259045"/>
    <xdr:sp macro="" textlink="">
      <xdr:nvSpPr>
        <xdr:cNvPr id="370" name="n_4mainValue【公営住宅】&#10;一人当たり面積"/>
        <xdr:cNvSpPr txBox="1"/>
      </xdr:nvSpPr>
      <xdr:spPr>
        <a:xfrm>
          <a:off x="6737427" y="149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396" name="直線コネクタ 395"/>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397" name="【港湾・漁港】&#10;有形固定資産減価償却率最小値テキスト"/>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398" name="直線コネクタ 397"/>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99"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0" name="直線コネクタ 39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401" name="【港湾・漁港】&#10;有形固定資産減価償却率平均値テキスト"/>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402" name="フローチャート: 判断 401"/>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403" name="フローチャート: 判断 402"/>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404" name="フローチャート: 判断 403"/>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05" name="フローチャート: 判断 404"/>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06" name="フローチャート: 判断 405"/>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412" name="楕円 411"/>
        <xdr:cNvSpPr/>
      </xdr:nvSpPr>
      <xdr:spPr>
        <a:xfrm>
          <a:off x="45847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43378</xdr:rowOff>
    </xdr:from>
    <xdr:ext cx="405111" cy="259045"/>
    <xdr:sp macro="" textlink="">
      <xdr:nvSpPr>
        <xdr:cNvPr id="413" name="【港湾・漁港】&#10;有形固定資産減価償却率該当値テキスト"/>
        <xdr:cNvSpPr txBox="1"/>
      </xdr:nvSpPr>
      <xdr:spPr>
        <a:xfrm>
          <a:off x="4673600" y="1770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159294</xdr:rowOff>
    </xdr:from>
    <xdr:to>
      <xdr:col>20</xdr:col>
      <xdr:colOff>38100</xdr:colOff>
      <xdr:row>104</xdr:row>
      <xdr:rowOff>89444</xdr:rowOff>
    </xdr:to>
    <xdr:sp macro="" textlink="">
      <xdr:nvSpPr>
        <xdr:cNvPr id="414" name="楕円 413"/>
        <xdr:cNvSpPr/>
      </xdr:nvSpPr>
      <xdr:spPr>
        <a:xfrm>
          <a:off x="3746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38644</xdr:rowOff>
    </xdr:from>
    <xdr:to>
      <xdr:col>24</xdr:col>
      <xdr:colOff>63500</xdr:colOff>
      <xdr:row>104</xdr:row>
      <xdr:rowOff>71301</xdr:rowOff>
    </xdr:to>
    <xdr:cxnSp macro="">
      <xdr:nvCxnSpPr>
        <xdr:cNvPr id="415" name="直線コネクタ 414"/>
        <xdr:cNvCxnSpPr/>
      </xdr:nvCxnSpPr>
      <xdr:spPr>
        <a:xfrm>
          <a:off x="3797300" y="178694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125005</xdr:rowOff>
    </xdr:from>
    <xdr:to>
      <xdr:col>15</xdr:col>
      <xdr:colOff>101600</xdr:colOff>
      <xdr:row>104</xdr:row>
      <xdr:rowOff>55155</xdr:rowOff>
    </xdr:to>
    <xdr:sp macro="" textlink="">
      <xdr:nvSpPr>
        <xdr:cNvPr id="416" name="楕円 415"/>
        <xdr:cNvSpPr/>
      </xdr:nvSpPr>
      <xdr:spPr>
        <a:xfrm>
          <a:off x="2857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4355</xdr:rowOff>
    </xdr:from>
    <xdr:to>
      <xdr:col>19</xdr:col>
      <xdr:colOff>177800</xdr:colOff>
      <xdr:row>104</xdr:row>
      <xdr:rowOff>38644</xdr:rowOff>
    </xdr:to>
    <xdr:cxnSp macro="">
      <xdr:nvCxnSpPr>
        <xdr:cNvPr id="417" name="直線コネクタ 416"/>
        <xdr:cNvCxnSpPr/>
      </xdr:nvCxnSpPr>
      <xdr:spPr>
        <a:xfrm>
          <a:off x="2908300" y="178351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93980</xdr:rowOff>
    </xdr:from>
    <xdr:to>
      <xdr:col>10</xdr:col>
      <xdr:colOff>165100</xdr:colOff>
      <xdr:row>104</xdr:row>
      <xdr:rowOff>24130</xdr:rowOff>
    </xdr:to>
    <xdr:sp macro="" textlink="">
      <xdr:nvSpPr>
        <xdr:cNvPr id="418" name="楕円 417"/>
        <xdr:cNvSpPr/>
      </xdr:nvSpPr>
      <xdr:spPr>
        <a:xfrm>
          <a:off x="196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144780</xdr:rowOff>
    </xdr:from>
    <xdr:to>
      <xdr:col>15</xdr:col>
      <xdr:colOff>50800</xdr:colOff>
      <xdr:row>104</xdr:row>
      <xdr:rowOff>4355</xdr:rowOff>
    </xdr:to>
    <xdr:cxnSp macro="">
      <xdr:nvCxnSpPr>
        <xdr:cNvPr id="419" name="直線コネクタ 418"/>
        <xdr:cNvCxnSpPr/>
      </xdr:nvCxnSpPr>
      <xdr:spPr>
        <a:xfrm>
          <a:off x="2019300" y="178041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62956</xdr:rowOff>
    </xdr:from>
    <xdr:to>
      <xdr:col>6</xdr:col>
      <xdr:colOff>38100</xdr:colOff>
      <xdr:row>103</xdr:row>
      <xdr:rowOff>164556</xdr:rowOff>
    </xdr:to>
    <xdr:sp macro="" textlink="">
      <xdr:nvSpPr>
        <xdr:cNvPr id="420" name="楕円 419"/>
        <xdr:cNvSpPr/>
      </xdr:nvSpPr>
      <xdr:spPr>
        <a:xfrm>
          <a:off x="1079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113756</xdr:rowOff>
    </xdr:from>
    <xdr:to>
      <xdr:col>10</xdr:col>
      <xdr:colOff>114300</xdr:colOff>
      <xdr:row>103</xdr:row>
      <xdr:rowOff>144780</xdr:rowOff>
    </xdr:to>
    <xdr:cxnSp macro="">
      <xdr:nvCxnSpPr>
        <xdr:cNvPr id="421" name="直線コネクタ 420"/>
        <xdr:cNvCxnSpPr/>
      </xdr:nvCxnSpPr>
      <xdr:spPr>
        <a:xfrm>
          <a:off x="1130300" y="177731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149151</xdr:rowOff>
    </xdr:from>
    <xdr:ext cx="405111" cy="259045"/>
    <xdr:sp macro="" textlink="">
      <xdr:nvSpPr>
        <xdr:cNvPr id="422" name="n_1aveValue【港湾・漁港】&#10;有形固定資産減価償却率"/>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23" name="n_2aveValue【港湾・漁港】&#10;有形固定資産減価償却率"/>
        <xdr:cNvSpPr txBox="1"/>
      </xdr:nvSpPr>
      <xdr:spPr>
        <a:xfrm>
          <a:off x="2705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424" name="n_3aveValue【港湾・漁港】&#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103432</xdr:rowOff>
    </xdr:from>
    <xdr:ext cx="405111" cy="259045"/>
    <xdr:sp macro="" textlink="">
      <xdr:nvSpPr>
        <xdr:cNvPr id="425" name="n_4aveValue【港湾・漁港】&#10;有形固定資産減価償却率"/>
        <xdr:cNvSpPr txBox="1"/>
      </xdr:nvSpPr>
      <xdr:spPr>
        <a:xfrm>
          <a:off x="927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105971</xdr:rowOff>
    </xdr:from>
    <xdr:ext cx="405111" cy="259045"/>
    <xdr:sp macro="" textlink="">
      <xdr:nvSpPr>
        <xdr:cNvPr id="426" name="n_1mainValue【港湾・漁港】&#10;有形固定資産減価償却率"/>
        <xdr:cNvSpPr txBox="1"/>
      </xdr:nvSpPr>
      <xdr:spPr>
        <a:xfrm>
          <a:off x="35820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71682</xdr:rowOff>
    </xdr:from>
    <xdr:ext cx="405111" cy="259045"/>
    <xdr:sp macro="" textlink="">
      <xdr:nvSpPr>
        <xdr:cNvPr id="427" name="n_2mainValue【港湾・漁港】&#10;有形固定資産減価償却率"/>
        <xdr:cNvSpPr txBox="1"/>
      </xdr:nvSpPr>
      <xdr:spPr>
        <a:xfrm>
          <a:off x="2705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40657</xdr:rowOff>
    </xdr:from>
    <xdr:ext cx="405111" cy="259045"/>
    <xdr:sp macro="" textlink="">
      <xdr:nvSpPr>
        <xdr:cNvPr id="428" name="n_3mainValue【港湾・漁港】&#10;有形固定資産減価償却率"/>
        <xdr:cNvSpPr txBox="1"/>
      </xdr:nvSpPr>
      <xdr:spPr>
        <a:xfrm>
          <a:off x="1816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9633</xdr:rowOff>
    </xdr:from>
    <xdr:ext cx="405111" cy="259045"/>
    <xdr:sp macro="" textlink="">
      <xdr:nvSpPr>
        <xdr:cNvPr id="429" name="n_4mainValue【港湾・漁港】&#10;有形固定資産減価償却率"/>
        <xdr:cNvSpPr txBox="1"/>
      </xdr:nvSpPr>
      <xdr:spPr>
        <a:xfrm>
          <a:off x="927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3" name="テキスト ボックス 442"/>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51" name="直線コネクタ 450"/>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52" name="【港湾・漁港】&#10;一人当たり有形固定資産（償却資産）額最小値テキスト"/>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53" name="直線コネクタ 452"/>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54" name="【港湾・漁港】&#10;一人当たり有形固定資産（償却資産）額最大値テキスト"/>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55" name="直線コネクタ 454"/>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17527</xdr:rowOff>
    </xdr:from>
    <xdr:ext cx="599010" cy="259045"/>
    <xdr:sp macro="" textlink="">
      <xdr:nvSpPr>
        <xdr:cNvPr id="456" name="【港湾・漁港】&#10;一人当たり有形固定資産（償却資産）額平均値テキスト"/>
        <xdr:cNvSpPr txBox="1"/>
      </xdr:nvSpPr>
      <xdr:spPr>
        <a:xfrm>
          <a:off x="10515600" y="18191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57" name="フローチャート: 判断 456"/>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58" name="フローチャート: 判断 457"/>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59" name="フローチャート: 判断 458"/>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60" name="フローチャート: 判断 459"/>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61" name="フローチャート: 判断 460"/>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11954</xdr:rowOff>
    </xdr:from>
    <xdr:to>
      <xdr:col>55</xdr:col>
      <xdr:colOff>50800</xdr:colOff>
      <xdr:row>106</xdr:row>
      <xdr:rowOff>113554</xdr:rowOff>
    </xdr:to>
    <xdr:sp macro="" textlink="">
      <xdr:nvSpPr>
        <xdr:cNvPr id="467" name="楕円 466"/>
        <xdr:cNvSpPr/>
      </xdr:nvSpPr>
      <xdr:spPr>
        <a:xfrm>
          <a:off x="10426700" y="181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34831</xdr:rowOff>
    </xdr:from>
    <xdr:ext cx="599010" cy="259045"/>
    <xdr:sp macro="" textlink="">
      <xdr:nvSpPr>
        <xdr:cNvPr id="468" name="【港湾・漁港】&#10;一人当たり有形固定資産（償却資産）額該当値テキスト"/>
        <xdr:cNvSpPr txBox="1"/>
      </xdr:nvSpPr>
      <xdr:spPr>
        <a:xfrm>
          <a:off x="10515600" y="1803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18045</xdr:rowOff>
    </xdr:from>
    <xdr:to>
      <xdr:col>50</xdr:col>
      <xdr:colOff>165100</xdr:colOff>
      <xdr:row>106</xdr:row>
      <xdr:rowOff>119645</xdr:rowOff>
    </xdr:to>
    <xdr:sp macro="" textlink="">
      <xdr:nvSpPr>
        <xdr:cNvPr id="469" name="楕円 468"/>
        <xdr:cNvSpPr/>
      </xdr:nvSpPr>
      <xdr:spPr>
        <a:xfrm>
          <a:off x="9588500" y="181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62754</xdr:rowOff>
    </xdr:from>
    <xdr:to>
      <xdr:col>55</xdr:col>
      <xdr:colOff>0</xdr:colOff>
      <xdr:row>106</xdr:row>
      <xdr:rowOff>68845</xdr:rowOff>
    </xdr:to>
    <xdr:cxnSp macro="">
      <xdr:nvCxnSpPr>
        <xdr:cNvPr id="470" name="直線コネクタ 469"/>
        <xdr:cNvCxnSpPr/>
      </xdr:nvCxnSpPr>
      <xdr:spPr>
        <a:xfrm flipV="1">
          <a:off x="9639300" y="18236454"/>
          <a:ext cx="8382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21386</xdr:rowOff>
    </xdr:from>
    <xdr:to>
      <xdr:col>46</xdr:col>
      <xdr:colOff>38100</xdr:colOff>
      <xdr:row>106</xdr:row>
      <xdr:rowOff>122986</xdr:rowOff>
    </xdr:to>
    <xdr:sp macro="" textlink="">
      <xdr:nvSpPr>
        <xdr:cNvPr id="471" name="楕円 470"/>
        <xdr:cNvSpPr/>
      </xdr:nvSpPr>
      <xdr:spPr>
        <a:xfrm>
          <a:off x="8699500" y="181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68845</xdr:rowOff>
    </xdr:from>
    <xdr:to>
      <xdr:col>50</xdr:col>
      <xdr:colOff>114300</xdr:colOff>
      <xdr:row>106</xdr:row>
      <xdr:rowOff>72186</xdr:rowOff>
    </xdr:to>
    <xdr:cxnSp macro="">
      <xdr:nvCxnSpPr>
        <xdr:cNvPr id="472" name="直線コネクタ 471"/>
        <xdr:cNvCxnSpPr/>
      </xdr:nvCxnSpPr>
      <xdr:spPr>
        <a:xfrm flipV="1">
          <a:off x="8750300" y="18242545"/>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27391</xdr:rowOff>
    </xdr:from>
    <xdr:to>
      <xdr:col>41</xdr:col>
      <xdr:colOff>101600</xdr:colOff>
      <xdr:row>106</xdr:row>
      <xdr:rowOff>128991</xdr:rowOff>
    </xdr:to>
    <xdr:sp macro="" textlink="">
      <xdr:nvSpPr>
        <xdr:cNvPr id="473" name="楕円 472"/>
        <xdr:cNvSpPr/>
      </xdr:nvSpPr>
      <xdr:spPr>
        <a:xfrm>
          <a:off x="7810500" y="1820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72186</xdr:rowOff>
    </xdr:from>
    <xdr:to>
      <xdr:col>45</xdr:col>
      <xdr:colOff>177800</xdr:colOff>
      <xdr:row>106</xdr:row>
      <xdr:rowOff>78191</xdr:rowOff>
    </xdr:to>
    <xdr:cxnSp macro="">
      <xdr:nvCxnSpPr>
        <xdr:cNvPr id="474" name="直線コネクタ 473"/>
        <xdr:cNvCxnSpPr/>
      </xdr:nvCxnSpPr>
      <xdr:spPr>
        <a:xfrm flipV="1">
          <a:off x="7861300" y="18245886"/>
          <a:ext cx="889000" cy="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32472</xdr:rowOff>
    </xdr:from>
    <xdr:to>
      <xdr:col>36</xdr:col>
      <xdr:colOff>165100</xdr:colOff>
      <xdr:row>106</xdr:row>
      <xdr:rowOff>134072</xdr:rowOff>
    </xdr:to>
    <xdr:sp macro="" textlink="">
      <xdr:nvSpPr>
        <xdr:cNvPr id="475" name="楕円 474"/>
        <xdr:cNvSpPr/>
      </xdr:nvSpPr>
      <xdr:spPr>
        <a:xfrm>
          <a:off x="6921500" y="182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78191</xdr:rowOff>
    </xdr:from>
    <xdr:to>
      <xdr:col>41</xdr:col>
      <xdr:colOff>50800</xdr:colOff>
      <xdr:row>106</xdr:row>
      <xdr:rowOff>83272</xdr:rowOff>
    </xdr:to>
    <xdr:cxnSp macro="">
      <xdr:nvCxnSpPr>
        <xdr:cNvPr id="476" name="直線コネクタ 475"/>
        <xdr:cNvCxnSpPr/>
      </xdr:nvCxnSpPr>
      <xdr:spPr>
        <a:xfrm flipV="1">
          <a:off x="6972300" y="18251891"/>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13549</xdr:rowOff>
    </xdr:from>
    <xdr:ext cx="599010" cy="259045"/>
    <xdr:sp macro="" textlink="">
      <xdr:nvSpPr>
        <xdr:cNvPr id="477" name="n_1aveValue【港湾・漁港】&#10;一人当たり有形固定資産（償却資産）額"/>
        <xdr:cNvSpPr txBox="1"/>
      </xdr:nvSpPr>
      <xdr:spPr>
        <a:xfrm>
          <a:off x="9327095" y="183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152689</xdr:rowOff>
    </xdr:from>
    <xdr:ext cx="599010" cy="259045"/>
    <xdr:sp macro="" textlink="">
      <xdr:nvSpPr>
        <xdr:cNvPr id="478" name="n_2aveValue【港湾・漁港】&#10;一人当たり有形固定資産（償却資産）額"/>
        <xdr:cNvSpPr txBox="1"/>
      </xdr:nvSpPr>
      <xdr:spPr>
        <a:xfrm>
          <a:off x="8450795" y="183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168060</xdr:rowOff>
    </xdr:from>
    <xdr:ext cx="599010" cy="259045"/>
    <xdr:sp macro="" textlink="">
      <xdr:nvSpPr>
        <xdr:cNvPr id="479" name="n_3aveValue【港湾・漁港】&#10;一人当たり有形固定資産（償却資産）額"/>
        <xdr:cNvSpPr txBox="1"/>
      </xdr:nvSpPr>
      <xdr:spPr>
        <a:xfrm>
          <a:off x="7561795" y="1834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130768</xdr:rowOff>
    </xdr:from>
    <xdr:ext cx="599010" cy="259045"/>
    <xdr:sp macro="" textlink="">
      <xdr:nvSpPr>
        <xdr:cNvPr id="480" name="n_4aveValue【港湾・漁港】&#10;一人当たり有形固定資産（償却資産）額"/>
        <xdr:cNvSpPr txBox="1"/>
      </xdr:nvSpPr>
      <xdr:spPr>
        <a:xfrm>
          <a:off x="6672795" y="183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136172</xdr:rowOff>
    </xdr:from>
    <xdr:ext cx="599010" cy="259045"/>
    <xdr:sp macro="" textlink="">
      <xdr:nvSpPr>
        <xdr:cNvPr id="481" name="n_1mainValue【港湾・漁港】&#10;一人当たり有形固定資産（償却資産）額"/>
        <xdr:cNvSpPr txBox="1"/>
      </xdr:nvSpPr>
      <xdr:spPr>
        <a:xfrm>
          <a:off x="9327095" y="1796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139513</xdr:rowOff>
    </xdr:from>
    <xdr:ext cx="599010" cy="259045"/>
    <xdr:sp macro="" textlink="">
      <xdr:nvSpPr>
        <xdr:cNvPr id="482" name="n_2mainValue【港湾・漁港】&#10;一人当たり有形固定資産（償却資産）額"/>
        <xdr:cNvSpPr txBox="1"/>
      </xdr:nvSpPr>
      <xdr:spPr>
        <a:xfrm>
          <a:off x="8450795" y="1797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145518</xdr:rowOff>
    </xdr:from>
    <xdr:ext cx="599010" cy="259045"/>
    <xdr:sp macro="" textlink="">
      <xdr:nvSpPr>
        <xdr:cNvPr id="483" name="n_3mainValue【港湾・漁港】&#10;一人当たり有形固定資産（償却資産）額"/>
        <xdr:cNvSpPr txBox="1"/>
      </xdr:nvSpPr>
      <xdr:spPr>
        <a:xfrm>
          <a:off x="7561795" y="1797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150599</xdr:rowOff>
    </xdr:from>
    <xdr:ext cx="599010" cy="259045"/>
    <xdr:sp macro="" textlink="">
      <xdr:nvSpPr>
        <xdr:cNvPr id="484" name="n_4mainValue【港湾・漁港】&#10;一人当たり有形固定資産（償却資産）額"/>
        <xdr:cNvSpPr txBox="1"/>
      </xdr:nvSpPr>
      <xdr:spPr>
        <a:xfrm>
          <a:off x="6672795" y="179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7" name="テキスト ボックス 49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7" name="テキスト ボックス 50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510" name="直線コネクタ 509"/>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511"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512" name="直線コネクタ 511"/>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513"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514" name="直線コネクタ 513"/>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164210</xdr:rowOff>
    </xdr:from>
    <xdr:ext cx="405111" cy="259045"/>
    <xdr:sp macro="" textlink="">
      <xdr:nvSpPr>
        <xdr:cNvPr id="515" name="【認定こども園・幼稚園・保育所】&#10;有形固定資産減価償却率平均値テキスト"/>
        <xdr:cNvSpPr txBox="1"/>
      </xdr:nvSpPr>
      <xdr:spPr>
        <a:xfrm>
          <a:off x="16357600" y="6336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16" name="フローチャート: 判断 515"/>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17" name="フローチャート: 判断 516"/>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518" name="フローチャート: 判断 517"/>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519" name="フローチャート: 判断 518"/>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520" name="フローチャート: 判断 519"/>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77651</xdr:rowOff>
    </xdr:from>
    <xdr:to>
      <xdr:col>85</xdr:col>
      <xdr:colOff>177800</xdr:colOff>
      <xdr:row>40</xdr:row>
      <xdr:rowOff>7801</xdr:rowOff>
    </xdr:to>
    <xdr:sp macro="" textlink="">
      <xdr:nvSpPr>
        <xdr:cNvPr id="526" name="楕円 525"/>
        <xdr:cNvSpPr/>
      </xdr:nvSpPr>
      <xdr:spPr>
        <a:xfrm>
          <a:off x="16268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56078</xdr:rowOff>
    </xdr:from>
    <xdr:ext cx="405111" cy="259045"/>
    <xdr:sp macro="" textlink="">
      <xdr:nvSpPr>
        <xdr:cNvPr id="527" name="【認定こども園・幼稚園・保育所】&#10;有形固定資産減価償却率該当値テキスト"/>
        <xdr:cNvSpPr txBox="1"/>
      </xdr:nvSpPr>
      <xdr:spPr>
        <a:xfrm>
          <a:off x="163576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41728</xdr:rowOff>
    </xdr:from>
    <xdr:to>
      <xdr:col>81</xdr:col>
      <xdr:colOff>101600</xdr:colOff>
      <xdr:row>39</xdr:row>
      <xdr:rowOff>143328</xdr:rowOff>
    </xdr:to>
    <xdr:sp macro="" textlink="">
      <xdr:nvSpPr>
        <xdr:cNvPr id="528" name="楕円 527"/>
        <xdr:cNvSpPr/>
      </xdr:nvSpPr>
      <xdr:spPr>
        <a:xfrm>
          <a:off x="15430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92528</xdr:rowOff>
    </xdr:from>
    <xdr:to>
      <xdr:col>85</xdr:col>
      <xdr:colOff>127000</xdr:colOff>
      <xdr:row>39</xdr:row>
      <xdr:rowOff>128451</xdr:rowOff>
    </xdr:to>
    <xdr:cxnSp macro="">
      <xdr:nvCxnSpPr>
        <xdr:cNvPr id="529" name="直線コネクタ 528"/>
        <xdr:cNvCxnSpPr/>
      </xdr:nvCxnSpPr>
      <xdr:spPr>
        <a:xfrm>
          <a:off x="15481300" y="677907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113574</xdr:rowOff>
    </xdr:from>
    <xdr:to>
      <xdr:col>76</xdr:col>
      <xdr:colOff>165100</xdr:colOff>
      <xdr:row>40</xdr:row>
      <xdr:rowOff>43724</xdr:rowOff>
    </xdr:to>
    <xdr:sp macro="" textlink="">
      <xdr:nvSpPr>
        <xdr:cNvPr id="530" name="楕円 529"/>
        <xdr:cNvSpPr/>
      </xdr:nvSpPr>
      <xdr:spPr>
        <a:xfrm>
          <a:off x="14541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92528</xdr:rowOff>
    </xdr:from>
    <xdr:to>
      <xdr:col>81</xdr:col>
      <xdr:colOff>50800</xdr:colOff>
      <xdr:row>39</xdr:row>
      <xdr:rowOff>164374</xdr:rowOff>
    </xdr:to>
    <xdr:cxnSp macro="">
      <xdr:nvCxnSpPr>
        <xdr:cNvPr id="531" name="直線コネクタ 530"/>
        <xdr:cNvCxnSpPr/>
      </xdr:nvCxnSpPr>
      <xdr:spPr>
        <a:xfrm flipV="1">
          <a:off x="14592300" y="677907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79284</xdr:rowOff>
    </xdr:from>
    <xdr:to>
      <xdr:col>72</xdr:col>
      <xdr:colOff>38100</xdr:colOff>
      <xdr:row>40</xdr:row>
      <xdr:rowOff>9434</xdr:rowOff>
    </xdr:to>
    <xdr:sp macro="" textlink="">
      <xdr:nvSpPr>
        <xdr:cNvPr id="532" name="楕円 531"/>
        <xdr:cNvSpPr/>
      </xdr:nvSpPr>
      <xdr:spPr>
        <a:xfrm>
          <a:off x="13652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130084</xdr:rowOff>
    </xdr:from>
    <xdr:to>
      <xdr:col>76</xdr:col>
      <xdr:colOff>114300</xdr:colOff>
      <xdr:row>39</xdr:row>
      <xdr:rowOff>164374</xdr:rowOff>
    </xdr:to>
    <xdr:cxnSp macro="">
      <xdr:nvCxnSpPr>
        <xdr:cNvPr id="533" name="直線コネクタ 532"/>
        <xdr:cNvCxnSpPr/>
      </xdr:nvCxnSpPr>
      <xdr:spPr>
        <a:xfrm>
          <a:off x="13703300" y="68166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79284</xdr:rowOff>
    </xdr:from>
    <xdr:to>
      <xdr:col>67</xdr:col>
      <xdr:colOff>101600</xdr:colOff>
      <xdr:row>39</xdr:row>
      <xdr:rowOff>9434</xdr:rowOff>
    </xdr:to>
    <xdr:sp macro="" textlink="">
      <xdr:nvSpPr>
        <xdr:cNvPr id="534" name="楕円 533"/>
        <xdr:cNvSpPr/>
      </xdr:nvSpPr>
      <xdr:spPr>
        <a:xfrm>
          <a:off x="12763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130084</xdr:rowOff>
    </xdr:from>
    <xdr:to>
      <xdr:col>71</xdr:col>
      <xdr:colOff>177800</xdr:colOff>
      <xdr:row>39</xdr:row>
      <xdr:rowOff>130084</xdr:rowOff>
    </xdr:to>
    <xdr:cxnSp macro="">
      <xdr:nvCxnSpPr>
        <xdr:cNvPr id="535" name="直線コネクタ 534"/>
        <xdr:cNvCxnSpPr/>
      </xdr:nvCxnSpPr>
      <xdr:spPr>
        <a:xfrm>
          <a:off x="12814300" y="664518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36" name="n_1aveValue【認定こども園・幼稚園・保育所】&#10;有形固定資産減価償却率"/>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537" name="n_2aveValue【認定こども園・幼稚園・保育所】&#10;有形固定資産減価償却率"/>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538"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539" name="n_4aveValue【認定こども園・幼稚園・保育所】&#10;有形固定資産減価償却率"/>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134455</xdr:rowOff>
    </xdr:from>
    <xdr:ext cx="405111" cy="259045"/>
    <xdr:sp macro="" textlink="">
      <xdr:nvSpPr>
        <xdr:cNvPr id="540" name="n_1mainValue【認定こども園・幼稚園・保育所】&#10;有形固定資産減価償却率"/>
        <xdr:cNvSpPr txBox="1"/>
      </xdr:nvSpPr>
      <xdr:spPr>
        <a:xfrm>
          <a:off x="152660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34851</xdr:rowOff>
    </xdr:from>
    <xdr:ext cx="405111" cy="259045"/>
    <xdr:sp macro="" textlink="">
      <xdr:nvSpPr>
        <xdr:cNvPr id="541" name="n_2mainValue【認定こども園・幼稚園・保育所】&#10;有形固定資産減価償却率"/>
        <xdr:cNvSpPr txBox="1"/>
      </xdr:nvSpPr>
      <xdr:spPr>
        <a:xfrm>
          <a:off x="14389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561</xdr:rowOff>
    </xdr:from>
    <xdr:ext cx="405111" cy="259045"/>
    <xdr:sp macro="" textlink="">
      <xdr:nvSpPr>
        <xdr:cNvPr id="542" name="n_3mainValue【認定こども園・幼稚園・保育所】&#10;有形固定資産減価償却率"/>
        <xdr:cNvSpPr txBox="1"/>
      </xdr:nvSpPr>
      <xdr:spPr>
        <a:xfrm>
          <a:off x="13500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561</xdr:rowOff>
    </xdr:from>
    <xdr:ext cx="405111" cy="259045"/>
    <xdr:sp macro="" textlink="">
      <xdr:nvSpPr>
        <xdr:cNvPr id="543" name="n_4mainValue【認定こども園・幼稚園・保育所】&#10;有形固定資産減価償却率"/>
        <xdr:cNvSpPr txBox="1"/>
      </xdr:nvSpPr>
      <xdr:spPr>
        <a:xfrm>
          <a:off x="12611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4" name="直線コネクタ 5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5" name="テキスト ボックス 55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6" name="直線コネクタ 5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7" name="テキスト ボックス 55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8" name="直線コネクタ 5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9" name="テキスト ボックス 55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0" name="直線コネクタ 5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1" name="テキスト ボックス 56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2" name="直線コネクタ 5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3" name="テキスト ボックス 56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4" name="直線コネクタ 5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5" name="テキスト ボックス 56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569" name="直線コネクタ 568"/>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70"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71" name="直線コネクタ 570"/>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572"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573" name="直線コネクタ 572"/>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74"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75" name="フローチャート: 判断 57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76" name="フローチャート: 判断 575"/>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577" name="フローチャート: 判断 576"/>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578" name="フローチャート: 判断 577"/>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79" name="フローチャート: 判断 578"/>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121738</xdr:rowOff>
    </xdr:from>
    <xdr:to>
      <xdr:col>116</xdr:col>
      <xdr:colOff>114300</xdr:colOff>
      <xdr:row>42</xdr:row>
      <xdr:rowOff>51888</xdr:rowOff>
    </xdr:to>
    <xdr:sp macro="" textlink="">
      <xdr:nvSpPr>
        <xdr:cNvPr id="585" name="楕円 584"/>
        <xdr:cNvSpPr/>
      </xdr:nvSpPr>
      <xdr:spPr>
        <a:xfrm>
          <a:off x="221107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36665</xdr:rowOff>
    </xdr:from>
    <xdr:ext cx="469744" cy="259045"/>
    <xdr:sp macro="" textlink="">
      <xdr:nvSpPr>
        <xdr:cNvPr id="586" name="【認定こども園・幼稚園・保育所】&#10;一人当たり面積該当値テキスト"/>
        <xdr:cNvSpPr txBox="1"/>
      </xdr:nvSpPr>
      <xdr:spPr>
        <a:xfrm>
          <a:off x="22199600" y="706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121738</xdr:rowOff>
    </xdr:from>
    <xdr:to>
      <xdr:col>112</xdr:col>
      <xdr:colOff>38100</xdr:colOff>
      <xdr:row>42</xdr:row>
      <xdr:rowOff>51888</xdr:rowOff>
    </xdr:to>
    <xdr:sp macro="" textlink="">
      <xdr:nvSpPr>
        <xdr:cNvPr id="587" name="楕円 586"/>
        <xdr:cNvSpPr/>
      </xdr:nvSpPr>
      <xdr:spPr>
        <a:xfrm>
          <a:off x="21272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1088</xdr:rowOff>
    </xdr:from>
    <xdr:to>
      <xdr:col>116</xdr:col>
      <xdr:colOff>63500</xdr:colOff>
      <xdr:row>42</xdr:row>
      <xdr:rowOff>1088</xdr:rowOff>
    </xdr:to>
    <xdr:cxnSp macro="">
      <xdr:nvCxnSpPr>
        <xdr:cNvPr id="588" name="直線コネクタ 587"/>
        <xdr:cNvCxnSpPr/>
      </xdr:nvCxnSpPr>
      <xdr:spPr>
        <a:xfrm>
          <a:off x="21323300" y="7201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589" name="楕円 588"/>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42</xdr:row>
      <xdr:rowOff>1088</xdr:rowOff>
    </xdr:to>
    <xdr:cxnSp macro="">
      <xdr:nvCxnSpPr>
        <xdr:cNvPr id="590" name="直線コネクタ 589"/>
        <xdr:cNvCxnSpPr/>
      </xdr:nvCxnSpPr>
      <xdr:spPr>
        <a:xfrm>
          <a:off x="20434300" y="71170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40096</xdr:rowOff>
    </xdr:from>
    <xdr:to>
      <xdr:col>102</xdr:col>
      <xdr:colOff>165100</xdr:colOff>
      <xdr:row>41</xdr:row>
      <xdr:rowOff>141696</xdr:rowOff>
    </xdr:to>
    <xdr:sp macro="" textlink="">
      <xdr:nvSpPr>
        <xdr:cNvPr id="591" name="楕円 590"/>
        <xdr:cNvSpPr/>
      </xdr:nvSpPr>
      <xdr:spPr>
        <a:xfrm>
          <a:off x="19494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90896</xdr:rowOff>
    </xdr:to>
    <xdr:cxnSp macro="">
      <xdr:nvCxnSpPr>
        <xdr:cNvPr id="592" name="直線コネクタ 591"/>
        <xdr:cNvCxnSpPr/>
      </xdr:nvCxnSpPr>
      <xdr:spPr>
        <a:xfrm flipV="1">
          <a:off x="19545300" y="71170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40096</xdr:rowOff>
    </xdr:from>
    <xdr:to>
      <xdr:col>98</xdr:col>
      <xdr:colOff>38100</xdr:colOff>
      <xdr:row>41</xdr:row>
      <xdr:rowOff>141696</xdr:rowOff>
    </xdr:to>
    <xdr:sp macro="" textlink="">
      <xdr:nvSpPr>
        <xdr:cNvPr id="593" name="楕円 592"/>
        <xdr:cNvSpPr/>
      </xdr:nvSpPr>
      <xdr:spPr>
        <a:xfrm>
          <a:off x="18605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90896</xdr:rowOff>
    </xdr:from>
    <xdr:to>
      <xdr:col>102</xdr:col>
      <xdr:colOff>114300</xdr:colOff>
      <xdr:row>41</xdr:row>
      <xdr:rowOff>90896</xdr:rowOff>
    </xdr:to>
    <xdr:cxnSp macro="">
      <xdr:nvCxnSpPr>
        <xdr:cNvPr id="594" name="直線コネクタ 593"/>
        <xdr:cNvCxnSpPr/>
      </xdr:nvCxnSpPr>
      <xdr:spPr>
        <a:xfrm>
          <a:off x="18656300" y="7120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95" name="n_1aveValue【認定こども園・幼稚園・保育所】&#10;一人当たり面積"/>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596" name="n_2aveValue【認定こども園・幼稚園・保育所】&#10;一人当たり面積"/>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597" name="n_3aveValue【認定こども園・幼稚園・保育所】&#10;一人当たり面積"/>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598" name="n_4aveValue【認定こども園・幼稚園・保育所】&#10;一人当たり面積"/>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43015</xdr:rowOff>
    </xdr:from>
    <xdr:ext cx="469744" cy="259045"/>
    <xdr:sp macro="" textlink="">
      <xdr:nvSpPr>
        <xdr:cNvPr id="599" name="n_1mainValue【認定こども園・幼稚園・保育所】&#10;一人当たり面積"/>
        <xdr:cNvSpPr txBox="1"/>
      </xdr:nvSpPr>
      <xdr:spPr>
        <a:xfrm>
          <a:off x="21075727" y="72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600" name="n_2mainValue【認定こども園・幼稚園・保育所】&#10;一人当たり面積"/>
        <xdr:cNvSpPr txBox="1"/>
      </xdr:nvSpPr>
      <xdr:spPr>
        <a:xfrm>
          <a:off x="20199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132823</xdr:rowOff>
    </xdr:from>
    <xdr:ext cx="469744" cy="259045"/>
    <xdr:sp macro="" textlink="">
      <xdr:nvSpPr>
        <xdr:cNvPr id="601" name="n_3mainValue【認定こども園・幼稚園・保育所】&#10;一人当たり面積"/>
        <xdr:cNvSpPr txBox="1"/>
      </xdr:nvSpPr>
      <xdr:spPr>
        <a:xfrm>
          <a:off x="19310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132823</xdr:rowOff>
    </xdr:from>
    <xdr:ext cx="469744" cy="259045"/>
    <xdr:sp macro="" textlink="">
      <xdr:nvSpPr>
        <xdr:cNvPr id="602" name="n_4mainValue【認定こども園・幼稚園・保育所】&#10;一人当たり面積"/>
        <xdr:cNvSpPr txBox="1"/>
      </xdr:nvSpPr>
      <xdr:spPr>
        <a:xfrm>
          <a:off x="18421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629" name="直線コネクタ 628"/>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30"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31" name="直線コネクタ 630"/>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32"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3" name="直線コネクタ 632"/>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634"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35" name="フローチャート: 判断 63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36" name="フローチャート: 判断 63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37" name="フローチャート: 判断 636"/>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38" name="フローチャート: 判断 637"/>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639" name="フローチャート: 判断 638"/>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45" name="楕円 644"/>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46" name="【学校施設】&#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22678</xdr:rowOff>
    </xdr:from>
    <xdr:to>
      <xdr:col>81</xdr:col>
      <xdr:colOff>101600</xdr:colOff>
      <xdr:row>61</xdr:row>
      <xdr:rowOff>124278</xdr:rowOff>
    </xdr:to>
    <xdr:sp macro="" textlink="">
      <xdr:nvSpPr>
        <xdr:cNvPr id="647" name="楕円 646"/>
        <xdr:cNvSpPr/>
      </xdr:nvSpPr>
      <xdr:spPr>
        <a:xfrm>
          <a:off x="15430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73478</xdr:rowOff>
    </xdr:from>
    <xdr:to>
      <xdr:col>85</xdr:col>
      <xdr:colOff>127000</xdr:colOff>
      <xdr:row>61</xdr:row>
      <xdr:rowOff>155122</xdr:rowOff>
    </xdr:to>
    <xdr:cxnSp macro="">
      <xdr:nvCxnSpPr>
        <xdr:cNvPr id="648" name="直線コネクタ 647"/>
        <xdr:cNvCxnSpPr/>
      </xdr:nvCxnSpPr>
      <xdr:spPr>
        <a:xfrm>
          <a:off x="15481300" y="105319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168003</xdr:rowOff>
    </xdr:from>
    <xdr:to>
      <xdr:col>76</xdr:col>
      <xdr:colOff>165100</xdr:colOff>
      <xdr:row>61</xdr:row>
      <xdr:rowOff>98153</xdr:rowOff>
    </xdr:to>
    <xdr:sp macro="" textlink="">
      <xdr:nvSpPr>
        <xdr:cNvPr id="649" name="楕円 648"/>
        <xdr:cNvSpPr/>
      </xdr:nvSpPr>
      <xdr:spPr>
        <a:xfrm>
          <a:off x="14541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47353</xdr:rowOff>
    </xdr:from>
    <xdr:to>
      <xdr:col>81</xdr:col>
      <xdr:colOff>50800</xdr:colOff>
      <xdr:row>61</xdr:row>
      <xdr:rowOff>73478</xdr:rowOff>
    </xdr:to>
    <xdr:cxnSp macro="">
      <xdr:nvCxnSpPr>
        <xdr:cNvPr id="650" name="直線コネクタ 649"/>
        <xdr:cNvCxnSpPr/>
      </xdr:nvCxnSpPr>
      <xdr:spPr>
        <a:xfrm>
          <a:off x="14592300" y="105058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651" name="楕円 650"/>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47353</xdr:rowOff>
    </xdr:to>
    <xdr:cxnSp macro="">
      <xdr:nvCxnSpPr>
        <xdr:cNvPr id="652" name="直線コネクタ 651"/>
        <xdr:cNvCxnSpPr/>
      </xdr:nvCxnSpPr>
      <xdr:spPr>
        <a:xfrm>
          <a:off x="13703300" y="1045028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138612</xdr:rowOff>
    </xdr:from>
    <xdr:to>
      <xdr:col>67</xdr:col>
      <xdr:colOff>101600</xdr:colOff>
      <xdr:row>55</xdr:row>
      <xdr:rowOff>68762</xdr:rowOff>
    </xdr:to>
    <xdr:sp macro="" textlink="">
      <xdr:nvSpPr>
        <xdr:cNvPr id="653" name="楕円 652"/>
        <xdr:cNvSpPr/>
      </xdr:nvSpPr>
      <xdr:spPr>
        <a:xfrm>
          <a:off x="12763500" y="93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17962</xdr:rowOff>
    </xdr:from>
    <xdr:to>
      <xdr:col>71</xdr:col>
      <xdr:colOff>177800</xdr:colOff>
      <xdr:row>60</xdr:row>
      <xdr:rowOff>163285</xdr:rowOff>
    </xdr:to>
    <xdr:cxnSp macro="">
      <xdr:nvCxnSpPr>
        <xdr:cNvPr id="654" name="直線コネクタ 653"/>
        <xdr:cNvCxnSpPr/>
      </xdr:nvCxnSpPr>
      <xdr:spPr>
        <a:xfrm>
          <a:off x="12814300" y="9447712"/>
          <a:ext cx="889000" cy="100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655" name="n_1ave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656" name="n_2ave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657"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46826</xdr:rowOff>
    </xdr:from>
    <xdr:ext cx="405111" cy="259045"/>
    <xdr:sp macro="" textlink="">
      <xdr:nvSpPr>
        <xdr:cNvPr id="658" name="n_4aveValue【学校施設】&#10;有形固定資産減価償却率"/>
        <xdr:cNvSpPr txBox="1"/>
      </xdr:nvSpPr>
      <xdr:spPr>
        <a:xfrm>
          <a:off x="12611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115405</xdr:rowOff>
    </xdr:from>
    <xdr:ext cx="405111" cy="259045"/>
    <xdr:sp macro="" textlink="">
      <xdr:nvSpPr>
        <xdr:cNvPr id="659" name="n_1mainValue【学校施設】&#10;有形固定資産減価償却率"/>
        <xdr:cNvSpPr txBox="1"/>
      </xdr:nvSpPr>
      <xdr:spPr>
        <a:xfrm>
          <a:off x="15266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660" name="n_2mainValue【学校施設】&#10;有形固定資産減価償却率"/>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661" name="n_3mainValue【学校施設】&#10;有形固定資産減価償却率"/>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85289</xdr:rowOff>
    </xdr:from>
    <xdr:ext cx="405111" cy="259045"/>
    <xdr:sp macro="" textlink="">
      <xdr:nvSpPr>
        <xdr:cNvPr id="662" name="n_4mainValue【学校施設】&#10;有形固定資産減価償却率"/>
        <xdr:cNvSpPr txBox="1"/>
      </xdr:nvSpPr>
      <xdr:spPr>
        <a:xfrm>
          <a:off x="12611744" y="917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684" name="直線コネクタ 683"/>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685"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686" name="直線コネクタ 685"/>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687"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688" name="直線コネクタ 687"/>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689" name="【学校施設】&#10;一人当たり面積平均値テキスト"/>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90" name="フローチャート: 判断 689"/>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91" name="フローチャート: 判断 690"/>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692" name="フローチャート: 判断 691"/>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693" name="フローチャート: 判断 692"/>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694" name="フローチャート: 判断 693"/>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700" name="楕円 699"/>
        <xdr:cNvSpPr/>
      </xdr:nvSpPr>
      <xdr:spPr>
        <a:xfrm>
          <a:off x="22110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20083</xdr:rowOff>
    </xdr:from>
    <xdr:ext cx="469744" cy="259045"/>
    <xdr:sp macro="" textlink="">
      <xdr:nvSpPr>
        <xdr:cNvPr id="701" name="【学校施設】&#10;一人当たり面積該当値テキスト"/>
        <xdr:cNvSpPr txBox="1"/>
      </xdr:nvSpPr>
      <xdr:spPr>
        <a:xfrm>
          <a:off x="22199600" y="103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33096</xdr:rowOff>
    </xdr:from>
    <xdr:to>
      <xdr:col>112</xdr:col>
      <xdr:colOff>38100</xdr:colOff>
      <xdr:row>61</xdr:row>
      <xdr:rowOff>134696</xdr:rowOff>
    </xdr:to>
    <xdr:sp macro="" textlink="">
      <xdr:nvSpPr>
        <xdr:cNvPr id="702" name="楕円 701"/>
        <xdr:cNvSpPr/>
      </xdr:nvSpPr>
      <xdr:spPr>
        <a:xfrm>
          <a:off x="21272500" y="1049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48006</xdr:rowOff>
    </xdr:from>
    <xdr:to>
      <xdr:col>116</xdr:col>
      <xdr:colOff>63500</xdr:colOff>
      <xdr:row>61</xdr:row>
      <xdr:rowOff>83896</xdr:rowOff>
    </xdr:to>
    <xdr:cxnSp macro="">
      <xdr:nvCxnSpPr>
        <xdr:cNvPr id="703" name="直線コネクタ 702"/>
        <xdr:cNvCxnSpPr/>
      </xdr:nvCxnSpPr>
      <xdr:spPr>
        <a:xfrm flipV="1">
          <a:off x="21323300" y="10506456"/>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11150</xdr:rowOff>
    </xdr:from>
    <xdr:to>
      <xdr:col>107</xdr:col>
      <xdr:colOff>101600</xdr:colOff>
      <xdr:row>61</xdr:row>
      <xdr:rowOff>112750</xdr:rowOff>
    </xdr:to>
    <xdr:sp macro="" textlink="">
      <xdr:nvSpPr>
        <xdr:cNvPr id="704" name="楕円 703"/>
        <xdr:cNvSpPr/>
      </xdr:nvSpPr>
      <xdr:spPr>
        <a:xfrm>
          <a:off x="20383500" y="104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61950</xdr:rowOff>
    </xdr:from>
    <xdr:to>
      <xdr:col>111</xdr:col>
      <xdr:colOff>177800</xdr:colOff>
      <xdr:row>61</xdr:row>
      <xdr:rowOff>83896</xdr:rowOff>
    </xdr:to>
    <xdr:cxnSp macro="">
      <xdr:nvCxnSpPr>
        <xdr:cNvPr id="705" name="直線コネクタ 704"/>
        <xdr:cNvCxnSpPr/>
      </xdr:nvCxnSpPr>
      <xdr:spPr>
        <a:xfrm>
          <a:off x="20434300" y="1052040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17552</xdr:rowOff>
    </xdr:from>
    <xdr:to>
      <xdr:col>102</xdr:col>
      <xdr:colOff>165100</xdr:colOff>
      <xdr:row>61</xdr:row>
      <xdr:rowOff>119152</xdr:rowOff>
    </xdr:to>
    <xdr:sp macro="" textlink="">
      <xdr:nvSpPr>
        <xdr:cNvPr id="706" name="楕円 705"/>
        <xdr:cNvSpPr/>
      </xdr:nvSpPr>
      <xdr:spPr>
        <a:xfrm>
          <a:off x="19494500" y="104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61950</xdr:rowOff>
    </xdr:from>
    <xdr:to>
      <xdr:col>107</xdr:col>
      <xdr:colOff>50800</xdr:colOff>
      <xdr:row>61</xdr:row>
      <xdr:rowOff>68352</xdr:rowOff>
    </xdr:to>
    <xdr:cxnSp macro="">
      <xdr:nvCxnSpPr>
        <xdr:cNvPr id="707" name="直線コネクタ 706"/>
        <xdr:cNvCxnSpPr/>
      </xdr:nvCxnSpPr>
      <xdr:spPr>
        <a:xfrm flipV="1">
          <a:off x="19545300" y="10520400"/>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163399</xdr:rowOff>
    </xdr:from>
    <xdr:to>
      <xdr:col>98</xdr:col>
      <xdr:colOff>38100</xdr:colOff>
      <xdr:row>61</xdr:row>
      <xdr:rowOff>93549</xdr:rowOff>
    </xdr:to>
    <xdr:sp macro="" textlink="">
      <xdr:nvSpPr>
        <xdr:cNvPr id="708" name="楕円 707"/>
        <xdr:cNvSpPr/>
      </xdr:nvSpPr>
      <xdr:spPr>
        <a:xfrm>
          <a:off x="18605500" y="104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42749</xdr:rowOff>
    </xdr:from>
    <xdr:to>
      <xdr:col>102</xdr:col>
      <xdr:colOff>114300</xdr:colOff>
      <xdr:row>61</xdr:row>
      <xdr:rowOff>68352</xdr:rowOff>
    </xdr:to>
    <xdr:cxnSp macro="">
      <xdr:nvCxnSpPr>
        <xdr:cNvPr id="709" name="直線コネクタ 708"/>
        <xdr:cNvCxnSpPr/>
      </xdr:nvCxnSpPr>
      <xdr:spPr>
        <a:xfrm>
          <a:off x="18656300" y="1050119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147108</xdr:rowOff>
    </xdr:from>
    <xdr:ext cx="469744" cy="259045"/>
    <xdr:sp macro="" textlink="">
      <xdr:nvSpPr>
        <xdr:cNvPr id="710" name="n_1aveValue【学校施設】&#10;一人当たり面積"/>
        <xdr:cNvSpPr txBox="1"/>
      </xdr:nvSpPr>
      <xdr:spPr>
        <a:xfrm>
          <a:off x="21075727"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115536</xdr:rowOff>
    </xdr:from>
    <xdr:ext cx="469744" cy="259045"/>
    <xdr:sp macro="" textlink="">
      <xdr:nvSpPr>
        <xdr:cNvPr id="711" name="n_2aveValue【学校施設】&#10;一人当たり面積"/>
        <xdr:cNvSpPr txBox="1"/>
      </xdr:nvSpPr>
      <xdr:spPr>
        <a:xfrm>
          <a:off x="20199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116450</xdr:rowOff>
    </xdr:from>
    <xdr:ext cx="469744" cy="259045"/>
    <xdr:sp macro="" textlink="">
      <xdr:nvSpPr>
        <xdr:cNvPr id="712" name="n_3aveValue【学校施設】&#10;一人当たり面積"/>
        <xdr:cNvSpPr txBox="1"/>
      </xdr:nvSpPr>
      <xdr:spPr>
        <a:xfrm>
          <a:off x="19310427" y="10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116679</xdr:rowOff>
    </xdr:from>
    <xdr:ext cx="469744" cy="259045"/>
    <xdr:sp macro="" textlink="">
      <xdr:nvSpPr>
        <xdr:cNvPr id="713" name="n_4aveValue【学校施設】&#10;一人当たり面積"/>
        <xdr:cNvSpPr txBox="1"/>
      </xdr:nvSpPr>
      <xdr:spPr>
        <a:xfrm>
          <a:off x="18421427" y="105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125823</xdr:rowOff>
    </xdr:from>
    <xdr:ext cx="469744" cy="259045"/>
    <xdr:sp macro="" textlink="">
      <xdr:nvSpPr>
        <xdr:cNvPr id="714" name="n_1mainValue【学校施設】&#10;一人当たり面積"/>
        <xdr:cNvSpPr txBox="1"/>
      </xdr:nvSpPr>
      <xdr:spPr>
        <a:xfrm>
          <a:off x="21075727" y="105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129277</xdr:rowOff>
    </xdr:from>
    <xdr:ext cx="469744" cy="259045"/>
    <xdr:sp macro="" textlink="">
      <xdr:nvSpPr>
        <xdr:cNvPr id="715" name="n_2mainValue【学校施設】&#10;一人当たり面積"/>
        <xdr:cNvSpPr txBox="1"/>
      </xdr:nvSpPr>
      <xdr:spPr>
        <a:xfrm>
          <a:off x="20199427" y="102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135679</xdr:rowOff>
    </xdr:from>
    <xdr:ext cx="469744" cy="259045"/>
    <xdr:sp macro="" textlink="">
      <xdr:nvSpPr>
        <xdr:cNvPr id="716" name="n_3mainValue【学校施設】&#10;一人当たり面積"/>
        <xdr:cNvSpPr txBox="1"/>
      </xdr:nvSpPr>
      <xdr:spPr>
        <a:xfrm>
          <a:off x="19310427" y="102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110076</xdr:rowOff>
    </xdr:from>
    <xdr:ext cx="469744" cy="259045"/>
    <xdr:sp macro="" textlink="">
      <xdr:nvSpPr>
        <xdr:cNvPr id="717" name="n_4mainValue【学校施設】&#10;一人当たり面積"/>
        <xdr:cNvSpPr txBox="1"/>
      </xdr:nvSpPr>
      <xdr:spPr>
        <a:xfrm>
          <a:off x="18421427" y="1022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743" name="直線コネクタ 742"/>
        <xdr:cNvCxnSpPr/>
      </xdr:nvCxnSpPr>
      <xdr:spPr>
        <a:xfrm flipV="1">
          <a:off x="16318864" y="13280571"/>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744" name="【児童館】&#10;有形固定資産減価償却率最小値テキスト"/>
        <xdr:cNvSpPr txBox="1"/>
      </xdr:nvSpPr>
      <xdr:spPr>
        <a:xfrm>
          <a:off x="16357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745" name="直線コネクタ 744"/>
        <xdr:cNvCxnSpPr/>
      </xdr:nvCxnSpPr>
      <xdr:spPr>
        <a:xfrm>
          <a:off x="16230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46" name="【児童館】&#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47" name="直線コネクタ 7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33038</xdr:rowOff>
    </xdr:from>
    <xdr:ext cx="405111" cy="259045"/>
    <xdr:sp macro="" textlink="">
      <xdr:nvSpPr>
        <xdr:cNvPr id="748" name="【児童館】&#10;有形固定資産減価償却率平均値テキスト"/>
        <xdr:cNvSpPr txBox="1"/>
      </xdr:nvSpPr>
      <xdr:spPr>
        <a:xfrm>
          <a:off x="16357600" y="1426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749" name="フローチャート: 判断 748"/>
        <xdr:cNvSpPr/>
      </xdr:nvSpPr>
      <xdr:spPr>
        <a:xfrm>
          <a:off x="16268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750" name="フローチャート: 判断 749"/>
        <xdr:cNvSpPr/>
      </xdr:nvSpPr>
      <xdr:spPr>
        <a:xfrm>
          <a:off x="15430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751" name="フローチャート: 判断 750"/>
        <xdr:cNvSpPr/>
      </xdr:nvSpPr>
      <xdr:spPr>
        <a:xfrm>
          <a:off x="14541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752" name="フローチャート: 判断 751"/>
        <xdr:cNvSpPr/>
      </xdr:nvSpPr>
      <xdr:spPr>
        <a:xfrm>
          <a:off x="13652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753" name="フローチャート: 判断 752"/>
        <xdr:cNvSpPr/>
      </xdr:nvSpPr>
      <xdr:spPr>
        <a:xfrm>
          <a:off x="12763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24856</xdr:rowOff>
    </xdr:from>
    <xdr:to>
      <xdr:col>85</xdr:col>
      <xdr:colOff>177800</xdr:colOff>
      <xdr:row>86</xdr:row>
      <xdr:rowOff>126456</xdr:rowOff>
    </xdr:to>
    <xdr:sp macro="" textlink="">
      <xdr:nvSpPr>
        <xdr:cNvPr id="759" name="楕円 758"/>
        <xdr:cNvSpPr/>
      </xdr:nvSpPr>
      <xdr:spPr>
        <a:xfrm>
          <a:off x="162687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111233</xdr:rowOff>
    </xdr:from>
    <xdr:ext cx="405111" cy="259045"/>
    <xdr:sp macro="" textlink="">
      <xdr:nvSpPr>
        <xdr:cNvPr id="760" name="【児童館】&#10;有形固定資産減価償却率該当値テキスト"/>
        <xdr:cNvSpPr txBox="1"/>
      </xdr:nvSpPr>
      <xdr:spPr>
        <a:xfrm>
          <a:off x="16357600" y="1468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160382</xdr:rowOff>
    </xdr:from>
    <xdr:to>
      <xdr:col>81</xdr:col>
      <xdr:colOff>101600</xdr:colOff>
      <xdr:row>86</xdr:row>
      <xdr:rowOff>90532</xdr:rowOff>
    </xdr:to>
    <xdr:sp macro="" textlink="">
      <xdr:nvSpPr>
        <xdr:cNvPr id="761" name="楕円 760"/>
        <xdr:cNvSpPr/>
      </xdr:nvSpPr>
      <xdr:spPr>
        <a:xfrm>
          <a:off x="15430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39732</xdr:rowOff>
    </xdr:from>
    <xdr:to>
      <xdr:col>85</xdr:col>
      <xdr:colOff>127000</xdr:colOff>
      <xdr:row>86</xdr:row>
      <xdr:rowOff>75656</xdr:rowOff>
    </xdr:to>
    <xdr:cxnSp macro="">
      <xdr:nvCxnSpPr>
        <xdr:cNvPr id="762" name="直線コネクタ 761"/>
        <xdr:cNvCxnSpPr/>
      </xdr:nvCxnSpPr>
      <xdr:spPr>
        <a:xfrm>
          <a:off x="15481300" y="147844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124461</xdr:rowOff>
    </xdr:from>
    <xdr:to>
      <xdr:col>76</xdr:col>
      <xdr:colOff>165100</xdr:colOff>
      <xdr:row>86</xdr:row>
      <xdr:rowOff>54611</xdr:rowOff>
    </xdr:to>
    <xdr:sp macro="" textlink="">
      <xdr:nvSpPr>
        <xdr:cNvPr id="763" name="楕円 762"/>
        <xdr:cNvSpPr/>
      </xdr:nvSpPr>
      <xdr:spPr>
        <a:xfrm>
          <a:off x="1454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3811</xdr:rowOff>
    </xdr:from>
    <xdr:to>
      <xdr:col>81</xdr:col>
      <xdr:colOff>50800</xdr:colOff>
      <xdr:row>86</xdr:row>
      <xdr:rowOff>39732</xdr:rowOff>
    </xdr:to>
    <xdr:cxnSp macro="">
      <xdr:nvCxnSpPr>
        <xdr:cNvPr id="764" name="直線コネクタ 763"/>
        <xdr:cNvCxnSpPr/>
      </xdr:nvCxnSpPr>
      <xdr:spPr>
        <a:xfrm>
          <a:off x="14592300" y="147485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88537</xdr:rowOff>
    </xdr:from>
    <xdr:to>
      <xdr:col>72</xdr:col>
      <xdr:colOff>38100</xdr:colOff>
      <xdr:row>86</xdr:row>
      <xdr:rowOff>18687</xdr:rowOff>
    </xdr:to>
    <xdr:sp macro="" textlink="">
      <xdr:nvSpPr>
        <xdr:cNvPr id="765" name="楕円 764"/>
        <xdr:cNvSpPr/>
      </xdr:nvSpPr>
      <xdr:spPr>
        <a:xfrm>
          <a:off x="13652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139337</xdr:rowOff>
    </xdr:from>
    <xdr:to>
      <xdr:col>76</xdr:col>
      <xdr:colOff>114300</xdr:colOff>
      <xdr:row>86</xdr:row>
      <xdr:rowOff>3811</xdr:rowOff>
    </xdr:to>
    <xdr:cxnSp macro="">
      <xdr:nvCxnSpPr>
        <xdr:cNvPr id="766" name="直線コネクタ 765"/>
        <xdr:cNvCxnSpPr/>
      </xdr:nvCxnSpPr>
      <xdr:spPr>
        <a:xfrm>
          <a:off x="13703300" y="147125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72208</xdr:rowOff>
    </xdr:from>
    <xdr:to>
      <xdr:col>67</xdr:col>
      <xdr:colOff>101600</xdr:colOff>
      <xdr:row>84</xdr:row>
      <xdr:rowOff>2358</xdr:rowOff>
    </xdr:to>
    <xdr:sp macro="" textlink="">
      <xdr:nvSpPr>
        <xdr:cNvPr id="767" name="楕円 766"/>
        <xdr:cNvSpPr/>
      </xdr:nvSpPr>
      <xdr:spPr>
        <a:xfrm>
          <a:off x="12763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123008</xdr:rowOff>
    </xdr:from>
    <xdr:to>
      <xdr:col>71</xdr:col>
      <xdr:colOff>177800</xdr:colOff>
      <xdr:row>85</xdr:row>
      <xdr:rowOff>139337</xdr:rowOff>
    </xdr:to>
    <xdr:cxnSp macro="">
      <xdr:nvCxnSpPr>
        <xdr:cNvPr id="768" name="直線コネクタ 767"/>
        <xdr:cNvCxnSpPr/>
      </xdr:nvCxnSpPr>
      <xdr:spPr>
        <a:xfrm>
          <a:off x="12814300" y="14353358"/>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115225</xdr:rowOff>
    </xdr:from>
    <xdr:ext cx="405111" cy="259045"/>
    <xdr:sp macro="" textlink="">
      <xdr:nvSpPr>
        <xdr:cNvPr id="769" name="n_1aveValue【児童館】&#10;有形固定資産減価償却率"/>
        <xdr:cNvSpPr txBox="1"/>
      </xdr:nvSpPr>
      <xdr:spPr>
        <a:xfrm>
          <a:off x="15266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45011</xdr:rowOff>
    </xdr:from>
    <xdr:ext cx="405111" cy="259045"/>
    <xdr:sp macro="" textlink="">
      <xdr:nvSpPr>
        <xdr:cNvPr id="770" name="n_2aveValue【児童館】&#10;有形固定資産減価償却率"/>
        <xdr:cNvSpPr txBox="1"/>
      </xdr:nvSpPr>
      <xdr:spPr>
        <a:xfrm>
          <a:off x="14389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51543</xdr:rowOff>
    </xdr:from>
    <xdr:ext cx="405111" cy="259045"/>
    <xdr:sp macro="" textlink="">
      <xdr:nvSpPr>
        <xdr:cNvPr id="771" name="n_3aveValue【児童館】&#10;有形固定資産減価償却率"/>
        <xdr:cNvSpPr txBox="1"/>
      </xdr:nvSpPr>
      <xdr:spPr>
        <a:xfrm>
          <a:off x="13500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21245</xdr:rowOff>
    </xdr:from>
    <xdr:ext cx="405111" cy="259045"/>
    <xdr:sp macro="" textlink="">
      <xdr:nvSpPr>
        <xdr:cNvPr id="772" name="n_4aveValue【児童館】&#10;有形固定資産減価償却率"/>
        <xdr:cNvSpPr txBox="1"/>
      </xdr:nvSpPr>
      <xdr:spPr>
        <a:xfrm>
          <a:off x="12611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81659</xdr:rowOff>
    </xdr:from>
    <xdr:ext cx="405111" cy="259045"/>
    <xdr:sp macro="" textlink="">
      <xdr:nvSpPr>
        <xdr:cNvPr id="773" name="n_1mainValue【児童館】&#10;有形固定資産減価償却率"/>
        <xdr:cNvSpPr txBox="1"/>
      </xdr:nvSpPr>
      <xdr:spPr>
        <a:xfrm>
          <a:off x="15266044" y="1482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45738</xdr:rowOff>
    </xdr:from>
    <xdr:ext cx="405111" cy="259045"/>
    <xdr:sp macro="" textlink="">
      <xdr:nvSpPr>
        <xdr:cNvPr id="774" name="n_2mainValue【児童館】&#10;有形固定資産減価償却率"/>
        <xdr:cNvSpPr txBox="1"/>
      </xdr:nvSpPr>
      <xdr:spPr>
        <a:xfrm>
          <a:off x="14389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9814</xdr:rowOff>
    </xdr:from>
    <xdr:ext cx="405111" cy="259045"/>
    <xdr:sp macro="" textlink="">
      <xdr:nvSpPr>
        <xdr:cNvPr id="775" name="n_3mainValue【児童館】&#10;有形固定資産減価償却率"/>
        <xdr:cNvSpPr txBox="1"/>
      </xdr:nvSpPr>
      <xdr:spPr>
        <a:xfrm>
          <a:off x="13500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18885</xdr:rowOff>
    </xdr:from>
    <xdr:ext cx="405111" cy="259045"/>
    <xdr:sp macro="" textlink="">
      <xdr:nvSpPr>
        <xdr:cNvPr id="776" name="n_4mainValue【児童館】&#10;有形固定資産減価償却率"/>
        <xdr:cNvSpPr txBox="1"/>
      </xdr:nvSpPr>
      <xdr:spPr>
        <a:xfrm>
          <a:off x="12611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800" name="直線コネクタ 799"/>
        <xdr:cNvCxnSpPr/>
      </xdr:nvCxnSpPr>
      <xdr:spPr>
        <a:xfrm flipV="1">
          <a:off x="221608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1"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02" name="直線コネクタ 80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803"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04" name="直線コネクタ 803"/>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139716</xdr:rowOff>
    </xdr:from>
    <xdr:ext cx="469744" cy="259045"/>
    <xdr:sp macro="" textlink="">
      <xdr:nvSpPr>
        <xdr:cNvPr id="805" name="【児童館】&#10;一人当たり面積平均値テキスト"/>
        <xdr:cNvSpPr txBox="1"/>
      </xdr:nvSpPr>
      <xdr:spPr>
        <a:xfrm>
          <a:off x="22199600" y="1437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806" name="フローチャート: 判断 805"/>
        <xdr:cNvSpPr/>
      </xdr:nvSpPr>
      <xdr:spPr>
        <a:xfrm>
          <a:off x="221107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07" name="フローチャート: 判断 806"/>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808" name="フローチャート: 判断 807"/>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09" name="フローチャート: 判断 808"/>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10" name="フローチャート: 判断 809"/>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816" name="楕円 815"/>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817" name="【児童館】&#10;一人当たり面積該当値テキスト"/>
        <xdr:cNvSpPr txBox="1"/>
      </xdr:nvSpPr>
      <xdr:spPr>
        <a:xfrm>
          <a:off x="22199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818" name="楕円 817"/>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819" name="直線コネクタ 818"/>
        <xdr:cNvCxnSpPr/>
      </xdr:nvCxnSpPr>
      <xdr:spPr>
        <a:xfrm>
          <a:off x="21323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820" name="楕円 819"/>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821" name="直線コネクタ 820"/>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822" name="楕円 821"/>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22861</xdr:rowOff>
    </xdr:to>
    <xdr:cxnSp macro="">
      <xdr:nvCxnSpPr>
        <xdr:cNvPr id="823" name="直線コネクタ 822"/>
        <xdr:cNvCxnSpPr/>
      </xdr:nvCxnSpPr>
      <xdr:spPr>
        <a:xfrm>
          <a:off x="19545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143511</xdr:rowOff>
    </xdr:from>
    <xdr:to>
      <xdr:col>98</xdr:col>
      <xdr:colOff>38100</xdr:colOff>
      <xdr:row>86</xdr:row>
      <xdr:rowOff>73661</xdr:rowOff>
    </xdr:to>
    <xdr:sp macro="" textlink="">
      <xdr:nvSpPr>
        <xdr:cNvPr id="824" name="楕円 823"/>
        <xdr:cNvSpPr/>
      </xdr:nvSpPr>
      <xdr:spPr>
        <a:xfrm>
          <a:off x="18605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22861</xdr:rowOff>
    </xdr:from>
    <xdr:to>
      <xdr:col>102</xdr:col>
      <xdr:colOff>114300</xdr:colOff>
      <xdr:row>86</xdr:row>
      <xdr:rowOff>22861</xdr:rowOff>
    </xdr:to>
    <xdr:cxnSp macro="">
      <xdr:nvCxnSpPr>
        <xdr:cNvPr id="825" name="直線コネクタ 824"/>
        <xdr:cNvCxnSpPr/>
      </xdr:nvCxnSpPr>
      <xdr:spPr>
        <a:xfrm>
          <a:off x="18656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826" name="n_1aveValue【児童館】&#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827" name="n_2aveValue【児童館】&#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28"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829" name="n_4aveValue【児童館】&#10;一人当たり面積"/>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830" name="n_1mainValue【児童館】&#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831" name="n_2mainValue【児童館】&#10;一人当たり面積"/>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64788</xdr:rowOff>
    </xdr:from>
    <xdr:ext cx="469744" cy="259045"/>
    <xdr:sp macro="" textlink="">
      <xdr:nvSpPr>
        <xdr:cNvPr id="832" name="n_3mainValue【児童館】&#10;一人当たり面積"/>
        <xdr:cNvSpPr txBox="1"/>
      </xdr:nvSpPr>
      <xdr:spPr>
        <a:xfrm>
          <a:off x="19310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64788</xdr:rowOff>
    </xdr:from>
    <xdr:ext cx="469744" cy="259045"/>
    <xdr:sp macro="" textlink="">
      <xdr:nvSpPr>
        <xdr:cNvPr id="833" name="n_4mainValue【児童館】&#10;一人当たり面積"/>
        <xdr:cNvSpPr txBox="1"/>
      </xdr:nvSpPr>
      <xdr:spPr>
        <a:xfrm>
          <a:off x="18421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5" name="直線コネクタ 8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6" name="テキスト ボックス 84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7" name="直線コネクタ 8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8" name="テキスト ボックス 8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9" name="直線コネクタ 8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0" name="テキスト ボックス 8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1" name="直線コネクタ 8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2" name="テキスト ボックス 8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4" name="テキスト ボックス 85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856" name="直線コネクタ 855"/>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857"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858" name="直線コネクタ 857"/>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859"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860" name="直線コネクタ 859"/>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32275</xdr:rowOff>
    </xdr:from>
    <xdr:ext cx="405111" cy="259045"/>
    <xdr:sp macro="" textlink="">
      <xdr:nvSpPr>
        <xdr:cNvPr id="861" name="【公民館】&#10;有形固定資産減価償却率平均値テキスト"/>
        <xdr:cNvSpPr txBox="1"/>
      </xdr:nvSpPr>
      <xdr:spPr>
        <a:xfrm>
          <a:off x="16357600" y="17691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862" name="フローチャート: 判断 861"/>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63" name="フローチャート: 判断 86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864" name="フローチャート: 判断 863"/>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865" name="フローチャート: 判断 864"/>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6" name="フローチャート: 判断 865"/>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872" name="楕円 871"/>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873" name="【公民館】&#10;有形固定資産減価償却率該当値テキスト"/>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89408</xdr:rowOff>
    </xdr:from>
    <xdr:to>
      <xdr:col>81</xdr:col>
      <xdr:colOff>101600</xdr:colOff>
      <xdr:row>108</xdr:row>
      <xdr:rowOff>19558</xdr:rowOff>
    </xdr:to>
    <xdr:sp macro="" textlink="">
      <xdr:nvSpPr>
        <xdr:cNvPr id="874" name="楕円 873"/>
        <xdr:cNvSpPr/>
      </xdr:nvSpPr>
      <xdr:spPr>
        <a:xfrm>
          <a:off x="15430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140208</xdr:rowOff>
    </xdr:to>
    <xdr:cxnSp macro="">
      <xdr:nvCxnSpPr>
        <xdr:cNvPr id="875" name="直線コネクタ 874"/>
        <xdr:cNvCxnSpPr/>
      </xdr:nvCxnSpPr>
      <xdr:spPr>
        <a:xfrm flipV="1">
          <a:off x="15481300" y="18364200"/>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45974</xdr:rowOff>
    </xdr:from>
    <xdr:to>
      <xdr:col>76</xdr:col>
      <xdr:colOff>165100</xdr:colOff>
      <xdr:row>107</xdr:row>
      <xdr:rowOff>147574</xdr:rowOff>
    </xdr:to>
    <xdr:sp macro="" textlink="">
      <xdr:nvSpPr>
        <xdr:cNvPr id="876" name="楕円 875"/>
        <xdr:cNvSpPr/>
      </xdr:nvSpPr>
      <xdr:spPr>
        <a:xfrm>
          <a:off x="14541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96774</xdr:rowOff>
    </xdr:from>
    <xdr:to>
      <xdr:col>81</xdr:col>
      <xdr:colOff>50800</xdr:colOff>
      <xdr:row>107</xdr:row>
      <xdr:rowOff>140208</xdr:rowOff>
    </xdr:to>
    <xdr:cxnSp macro="">
      <xdr:nvCxnSpPr>
        <xdr:cNvPr id="877" name="直線コネクタ 876"/>
        <xdr:cNvCxnSpPr/>
      </xdr:nvCxnSpPr>
      <xdr:spPr>
        <a:xfrm>
          <a:off x="14592300" y="184419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4826</xdr:rowOff>
    </xdr:from>
    <xdr:to>
      <xdr:col>72</xdr:col>
      <xdr:colOff>38100</xdr:colOff>
      <xdr:row>107</xdr:row>
      <xdr:rowOff>106426</xdr:rowOff>
    </xdr:to>
    <xdr:sp macro="" textlink="">
      <xdr:nvSpPr>
        <xdr:cNvPr id="878" name="楕円 877"/>
        <xdr:cNvSpPr/>
      </xdr:nvSpPr>
      <xdr:spPr>
        <a:xfrm>
          <a:off x="13652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55626</xdr:rowOff>
    </xdr:from>
    <xdr:to>
      <xdr:col>76</xdr:col>
      <xdr:colOff>114300</xdr:colOff>
      <xdr:row>107</xdr:row>
      <xdr:rowOff>96774</xdr:rowOff>
    </xdr:to>
    <xdr:cxnSp macro="">
      <xdr:nvCxnSpPr>
        <xdr:cNvPr id="879" name="直線コネクタ 878"/>
        <xdr:cNvCxnSpPr/>
      </xdr:nvCxnSpPr>
      <xdr:spPr>
        <a:xfrm>
          <a:off x="13703300" y="18400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119126</xdr:rowOff>
    </xdr:from>
    <xdr:to>
      <xdr:col>67</xdr:col>
      <xdr:colOff>101600</xdr:colOff>
      <xdr:row>100</xdr:row>
      <xdr:rowOff>49276</xdr:rowOff>
    </xdr:to>
    <xdr:sp macro="" textlink="">
      <xdr:nvSpPr>
        <xdr:cNvPr id="880" name="楕円 879"/>
        <xdr:cNvSpPr/>
      </xdr:nvSpPr>
      <xdr:spPr>
        <a:xfrm>
          <a:off x="12763500" y="170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169926</xdr:rowOff>
    </xdr:from>
    <xdr:to>
      <xdr:col>71</xdr:col>
      <xdr:colOff>177800</xdr:colOff>
      <xdr:row>107</xdr:row>
      <xdr:rowOff>55626</xdr:rowOff>
    </xdr:to>
    <xdr:cxnSp macro="">
      <xdr:nvCxnSpPr>
        <xdr:cNvPr id="881" name="直線コネクタ 880"/>
        <xdr:cNvCxnSpPr/>
      </xdr:nvCxnSpPr>
      <xdr:spPr>
        <a:xfrm>
          <a:off x="12814300" y="17143476"/>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82"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883" name="n_2aveValue【公民館】&#10;有形固定資産減価償却率"/>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884" name="n_3aveValue【公民館】&#10;有形固定資産減価償却率"/>
        <xdr:cNvSpPr txBox="1"/>
      </xdr:nvSpPr>
      <xdr:spPr>
        <a:xfrm>
          <a:off x="13500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85" name="n_4aveValue【公民館】&#10;有形固定資産減価償却率"/>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10685</xdr:rowOff>
    </xdr:from>
    <xdr:ext cx="405111" cy="259045"/>
    <xdr:sp macro="" textlink="">
      <xdr:nvSpPr>
        <xdr:cNvPr id="886" name="n_1mainValue【公民館】&#10;有形固定資産減価償却率"/>
        <xdr:cNvSpPr txBox="1"/>
      </xdr:nvSpPr>
      <xdr:spPr>
        <a:xfrm>
          <a:off x="15266044" y="1852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138701</xdr:rowOff>
    </xdr:from>
    <xdr:ext cx="405111" cy="259045"/>
    <xdr:sp macro="" textlink="">
      <xdr:nvSpPr>
        <xdr:cNvPr id="887" name="n_2mainValue【公民館】&#10;有形固定資産減価償却率"/>
        <xdr:cNvSpPr txBox="1"/>
      </xdr:nvSpPr>
      <xdr:spPr>
        <a:xfrm>
          <a:off x="14389744"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97553</xdr:rowOff>
    </xdr:from>
    <xdr:ext cx="405111" cy="259045"/>
    <xdr:sp macro="" textlink="">
      <xdr:nvSpPr>
        <xdr:cNvPr id="888" name="n_3mainValue【公民館】&#10;有形固定資産減価償却率"/>
        <xdr:cNvSpPr txBox="1"/>
      </xdr:nvSpPr>
      <xdr:spPr>
        <a:xfrm>
          <a:off x="135007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65803</xdr:rowOff>
    </xdr:from>
    <xdr:ext cx="405111" cy="259045"/>
    <xdr:sp macro="" textlink="">
      <xdr:nvSpPr>
        <xdr:cNvPr id="889" name="n_4mainValue【公民館】&#10;有形固定資産減価償却率"/>
        <xdr:cNvSpPr txBox="1"/>
      </xdr:nvSpPr>
      <xdr:spPr>
        <a:xfrm>
          <a:off x="12611744" y="1686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915" name="直線コネクタ 914"/>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916"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917" name="直線コネクタ 916"/>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918"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919" name="直線コネクタ 918"/>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20"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1" name="フローチャート: 判断 92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922" name="フローチャート: 判断 921"/>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923" name="フローチャート: 判断 922"/>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924" name="フローチャート: 判断 923"/>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925" name="フローチャート: 判断 924"/>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102144</xdr:rowOff>
    </xdr:from>
    <xdr:to>
      <xdr:col>116</xdr:col>
      <xdr:colOff>114300</xdr:colOff>
      <xdr:row>108</xdr:row>
      <xdr:rowOff>32294</xdr:rowOff>
    </xdr:to>
    <xdr:sp macro="" textlink="">
      <xdr:nvSpPr>
        <xdr:cNvPr id="931" name="楕円 930"/>
        <xdr:cNvSpPr/>
      </xdr:nvSpPr>
      <xdr:spPr>
        <a:xfrm>
          <a:off x="22110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17071</xdr:rowOff>
    </xdr:from>
    <xdr:ext cx="469744" cy="259045"/>
    <xdr:sp macro="" textlink="">
      <xdr:nvSpPr>
        <xdr:cNvPr id="932" name="【公民館】&#10;一人当たり面積該当値テキスト"/>
        <xdr:cNvSpPr txBox="1"/>
      </xdr:nvSpPr>
      <xdr:spPr>
        <a:xfrm>
          <a:off x="22199600" y="1836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933" name="楕円 932"/>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152944</xdr:rowOff>
    </xdr:from>
    <xdr:to>
      <xdr:col>116</xdr:col>
      <xdr:colOff>63500</xdr:colOff>
      <xdr:row>107</xdr:row>
      <xdr:rowOff>156211</xdr:rowOff>
    </xdr:to>
    <xdr:cxnSp macro="">
      <xdr:nvCxnSpPr>
        <xdr:cNvPr id="934" name="直線コネクタ 933"/>
        <xdr:cNvCxnSpPr/>
      </xdr:nvCxnSpPr>
      <xdr:spPr>
        <a:xfrm flipV="1">
          <a:off x="21323300" y="184980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935" name="楕円 934"/>
        <xdr:cNvSpPr/>
      </xdr:nvSpPr>
      <xdr:spPr>
        <a:xfrm>
          <a:off x="2038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159476</xdr:rowOff>
    </xdr:to>
    <xdr:cxnSp macro="">
      <xdr:nvCxnSpPr>
        <xdr:cNvPr id="936" name="直線コネクタ 935"/>
        <xdr:cNvCxnSpPr/>
      </xdr:nvCxnSpPr>
      <xdr:spPr>
        <a:xfrm flipV="1">
          <a:off x="20434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111942</xdr:rowOff>
    </xdr:from>
    <xdr:to>
      <xdr:col>102</xdr:col>
      <xdr:colOff>165100</xdr:colOff>
      <xdr:row>108</xdr:row>
      <xdr:rowOff>42092</xdr:rowOff>
    </xdr:to>
    <xdr:sp macro="" textlink="">
      <xdr:nvSpPr>
        <xdr:cNvPr id="937" name="楕円 936"/>
        <xdr:cNvSpPr/>
      </xdr:nvSpPr>
      <xdr:spPr>
        <a:xfrm>
          <a:off x="19494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159476</xdr:rowOff>
    </xdr:from>
    <xdr:to>
      <xdr:col>107</xdr:col>
      <xdr:colOff>50800</xdr:colOff>
      <xdr:row>107</xdr:row>
      <xdr:rowOff>162742</xdr:rowOff>
    </xdr:to>
    <xdr:cxnSp macro="">
      <xdr:nvCxnSpPr>
        <xdr:cNvPr id="938" name="直線コネクタ 937"/>
        <xdr:cNvCxnSpPr/>
      </xdr:nvCxnSpPr>
      <xdr:spPr>
        <a:xfrm flipV="1">
          <a:off x="19545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939" name="楕円 938"/>
        <xdr:cNvSpPr/>
      </xdr:nvSpPr>
      <xdr:spPr>
        <a:xfrm>
          <a:off x="18605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117021</xdr:rowOff>
    </xdr:from>
    <xdr:to>
      <xdr:col>102</xdr:col>
      <xdr:colOff>114300</xdr:colOff>
      <xdr:row>107</xdr:row>
      <xdr:rowOff>162742</xdr:rowOff>
    </xdr:to>
    <xdr:cxnSp macro="">
      <xdr:nvCxnSpPr>
        <xdr:cNvPr id="940" name="直線コネクタ 939"/>
        <xdr:cNvCxnSpPr/>
      </xdr:nvCxnSpPr>
      <xdr:spPr>
        <a:xfrm>
          <a:off x="18656300" y="18119271"/>
          <a:ext cx="889000" cy="3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19429</xdr:rowOff>
    </xdr:from>
    <xdr:ext cx="469744" cy="259045"/>
    <xdr:sp macro="" textlink="">
      <xdr:nvSpPr>
        <xdr:cNvPr id="941"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942" name="n_2aveValue【公民館】&#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943" name="n_3aveValue【公民館】&#10;一人当たり面積"/>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944" name="n_4aveValue【公民館】&#10;一人当たり面積"/>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945"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946" name="n_2mainValue【公民館】&#10;一人当たり面積"/>
        <xdr:cNvSpPr txBox="1"/>
      </xdr:nvSpPr>
      <xdr:spPr>
        <a:xfrm>
          <a:off x="20199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33219</xdr:rowOff>
    </xdr:from>
    <xdr:ext cx="469744" cy="259045"/>
    <xdr:sp macro="" textlink="">
      <xdr:nvSpPr>
        <xdr:cNvPr id="947" name="n_3mainValue【公民館】&#10;一人当たり面積"/>
        <xdr:cNvSpPr txBox="1"/>
      </xdr:nvSpPr>
      <xdr:spPr>
        <a:xfrm>
          <a:off x="19310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948" name="n_4mainValue【公民館】&#10;一人当たり面積"/>
        <xdr:cNvSpPr txBox="1"/>
      </xdr:nvSpPr>
      <xdr:spPr>
        <a:xfrm>
          <a:off x="18421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有形固定資産減価償却率は、認定こども園・幼稚園・保育所、学校施設、公民館が類似団体平均と比較して高くなっている。各資産の特徴点等は次のとおり。</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・認定こども園・幼稚園・保育所：市来幼稚園のみが該当だが、当該幼稚園は建設から</a:t>
          </a:r>
          <a:r>
            <a:rPr kumimoji="1" lang="en-US" altLang="ja-JP" sz="1000">
              <a:solidFill>
                <a:schemeClr val="dk1"/>
              </a:solidFill>
              <a:effectLst/>
              <a:latin typeface="+mn-lt"/>
              <a:ea typeface="+mn-ea"/>
              <a:cs typeface="+mn-cs"/>
            </a:rPr>
            <a:t>32</a:t>
          </a:r>
          <a:r>
            <a:rPr kumimoji="1" lang="ja-JP" altLang="en-US" sz="1000">
              <a:solidFill>
                <a:schemeClr val="dk1"/>
              </a:solidFill>
              <a:effectLst/>
              <a:latin typeface="+mn-lt"/>
              <a:ea typeface="+mn-ea"/>
              <a:cs typeface="+mn-cs"/>
            </a:rPr>
            <a:t>年が経過し老朽化が進行しているため、施設を長期にわたり有効活用するため、計画的に補修などを行う必要がある。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・学</a:t>
          </a:r>
          <a:r>
            <a:rPr kumimoji="1" lang="ja-JP" altLang="ja-JP" sz="1000">
              <a:solidFill>
                <a:schemeClr val="dk1"/>
              </a:solidFill>
              <a:effectLst/>
              <a:latin typeface="+mn-lt"/>
              <a:ea typeface="+mn-ea"/>
              <a:cs typeface="+mn-cs"/>
            </a:rPr>
            <a:t>校施設</a:t>
          </a:r>
          <a:r>
            <a:rPr kumimoji="1" lang="ja-JP" altLang="en-US" sz="1000">
              <a:solidFill>
                <a:schemeClr val="dk1"/>
              </a:solidFill>
              <a:effectLst/>
              <a:latin typeface="+mn-lt"/>
              <a:ea typeface="+mn-ea"/>
              <a:cs typeface="+mn-cs"/>
            </a:rPr>
            <a:t>：建設から平均して</a:t>
          </a:r>
          <a:r>
            <a:rPr kumimoji="1" lang="en-US" altLang="ja-JP" sz="1000">
              <a:solidFill>
                <a:schemeClr val="dk1"/>
              </a:solidFill>
              <a:effectLst/>
              <a:latin typeface="+mn-lt"/>
              <a:ea typeface="+mn-ea"/>
              <a:cs typeface="+mn-cs"/>
            </a:rPr>
            <a:t>49</a:t>
          </a:r>
          <a:r>
            <a:rPr kumimoji="1" lang="ja-JP" altLang="en-US" sz="1000">
              <a:solidFill>
                <a:schemeClr val="dk1"/>
              </a:solidFill>
              <a:effectLst/>
              <a:latin typeface="+mn-lt"/>
              <a:ea typeface="+mn-ea"/>
              <a:cs typeface="+mn-cs"/>
            </a:rPr>
            <a:t>年が経過している。建物系個別施設計画に基づき</a:t>
          </a:r>
          <a:r>
            <a:rPr lang="ja-JP" altLang="en-US" sz="1000" b="0" i="0" u="none" strike="noStrike" baseline="0" smtClean="0">
              <a:solidFill>
                <a:schemeClr val="dk1"/>
              </a:solidFill>
              <a:latin typeface="+mn-lt"/>
              <a:ea typeface="+mn-ea"/>
              <a:cs typeface="+mn-cs"/>
            </a:rPr>
            <a:t>学校規模適正化委員会の提言や国から示された公立小・中学校の適正化規模・適正配置等に関する手引きを参考に、保護者・地域の意見等を踏まえながら小中学校の再編・整理に取り組みつつ</a:t>
          </a:r>
          <a:r>
            <a:rPr kumimoji="1" lang="ja-JP" altLang="en-US" sz="1000">
              <a:solidFill>
                <a:schemeClr val="dk1"/>
              </a:solidFill>
              <a:effectLst/>
              <a:latin typeface="+mn-lt"/>
              <a:ea typeface="+mn-ea"/>
              <a:cs typeface="+mn-cs"/>
            </a:rPr>
            <a:t>、令和</a:t>
          </a:r>
          <a:r>
            <a:rPr kumimoji="1" lang="ja-JP" altLang="ja-JP" sz="1000">
              <a:solidFill>
                <a:schemeClr val="dk1"/>
              </a:solidFill>
              <a:effectLst/>
              <a:latin typeface="+mn-lt"/>
              <a:ea typeface="+mn-ea"/>
              <a:cs typeface="+mn-cs"/>
            </a:rPr>
            <a:t>３年度に</a:t>
          </a:r>
          <a:r>
            <a:rPr kumimoji="1" lang="ja-JP" altLang="en-US" sz="1000">
              <a:solidFill>
                <a:schemeClr val="dk1"/>
              </a:solidFill>
              <a:effectLst/>
              <a:latin typeface="+mn-lt"/>
              <a:ea typeface="+mn-ea"/>
              <a:cs typeface="+mn-cs"/>
            </a:rPr>
            <a:t>策定する</a:t>
          </a:r>
          <a:r>
            <a:rPr kumimoji="1" lang="ja-JP" altLang="ja-JP" sz="1000">
              <a:solidFill>
                <a:schemeClr val="dk1"/>
              </a:solidFill>
              <a:effectLst/>
              <a:latin typeface="+mn-lt"/>
              <a:ea typeface="+mn-ea"/>
              <a:cs typeface="+mn-cs"/>
            </a:rPr>
            <a:t>学校施設長寿命化計画に基づき中長期的な維持管理等に係るトータルコストの縮減</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平準化を図</a:t>
          </a:r>
          <a:r>
            <a:rPr kumimoji="1" lang="ja-JP" altLang="en-US" sz="1000">
              <a:solidFill>
                <a:schemeClr val="dk1"/>
              </a:solidFill>
              <a:effectLst/>
              <a:latin typeface="+mn-lt"/>
              <a:ea typeface="+mn-ea"/>
              <a:cs typeface="+mn-cs"/>
            </a:rPr>
            <a:t>る必要がある。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・公民館：市来地域公民館は</a:t>
          </a:r>
          <a:r>
            <a:rPr kumimoji="1" lang="en-US" altLang="ja-JP" sz="1000">
              <a:solidFill>
                <a:schemeClr val="dk1"/>
              </a:solidFill>
              <a:effectLst/>
              <a:latin typeface="+mn-lt"/>
              <a:ea typeface="+mn-ea"/>
              <a:cs typeface="+mn-cs"/>
            </a:rPr>
            <a:t>58</a:t>
          </a:r>
          <a:r>
            <a:rPr kumimoji="1" lang="ja-JP" altLang="en-US" sz="1000">
              <a:solidFill>
                <a:schemeClr val="dk1"/>
              </a:solidFill>
              <a:effectLst/>
              <a:latin typeface="+mn-lt"/>
              <a:ea typeface="+mn-ea"/>
              <a:cs typeface="+mn-cs"/>
            </a:rPr>
            <a:t>年、市民文化センターは</a:t>
          </a:r>
          <a:r>
            <a:rPr kumimoji="1" lang="en-US" altLang="ja-JP" sz="1000">
              <a:solidFill>
                <a:schemeClr val="dk1"/>
              </a:solidFill>
              <a:effectLst/>
              <a:latin typeface="+mn-lt"/>
              <a:ea typeface="+mn-ea"/>
              <a:cs typeface="+mn-cs"/>
            </a:rPr>
            <a:t>57</a:t>
          </a:r>
          <a:r>
            <a:rPr kumimoji="1" lang="ja-JP" altLang="en-US" sz="1000">
              <a:solidFill>
                <a:schemeClr val="dk1"/>
              </a:solidFill>
              <a:effectLst/>
              <a:latin typeface="+mn-lt"/>
              <a:ea typeface="+mn-ea"/>
              <a:cs typeface="+mn-cs"/>
            </a:rPr>
            <a:t>年経過しており老朽化が著しいため、建物系個別施設管理計画に基づき、適正に管理していく必要がある。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・橋りょう・トンネ</a:t>
          </a:r>
          <a:r>
            <a:rPr kumimoji="1" lang="ja-JP" altLang="ja-JP" sz="1000">
              <a:solidFill>
                <a:schemeClr val="dk1"/>
              </a:solidFill>
              <a:effectLst/>
              <a:latin typeface="+mn-lt"/>
              <a:ea typeface="+mn-ea"/>
              <a:cs typeface="+mn-cs"/>
            </a:rPr>
            <a:t>ル</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類似団体</a:t>
          </a:r>
          <a:r>
            <a:rPr kumimoji="1" lang="ja-JP" altLang="en-US" sz="1000">
              <a:solidFill>
                <a:schemeClr val="dk1"/>
              </a:solidFill>
              <a:effectLst/>
              <a:latin typeface="+mn-lt"/>
              <a:ea typeface="+mn-ea"/>
              <a:cs typeface="+mn-cs"/>
            </a:rPr>
            <a:t>平均</a:t>
          </a:r>
          <a:r>
            <a:rPr kumimoji="1" lang="ja-JP" altLang="ja-JP" sz="1000">
              <a:solidFill>
                <a:schemeClr val="dk1"/>
              </a:solidFill>
              <a:effectLst/>
              <a:latin typeface="+mn-lt"/>
              <a:ea typeface="+mn-ea"/>
              <a:cs typeface="+mn-cs"/>
            </a:rPr>
            <a:t>と</a:t>
          </a:r>
          <a:r>
            <a:rPr kumimoji="1" lang="ja-JP" altLang="en-US" sz="1000">
              <a:solidFill>
                <a:schemeClr val="dk1"/>
              </a:solidFill>
              <a:effectLst/>
              <a:latin typeface="+mn-lt"/>
              <a:ea typeface="+mn-ea"/>
              <a:cs typeface="+mn-cs"/>
            </a:rPr>
            <a:t>比べ</a:t>
          </a:r>
          <a:r>
            <a:rPr kumimoji="1" lang="ja-JP" altLang="ja-JP" sz="1000">
              <a:solidFill>
                <a:schemeClr val="dk1"/>
              </a:solidFill>
              <a:effectLst/>
              <a:latin typeface="+mn-lt"/>
              <a:ea typeface="+mn-ea"/>
              <a:cs typeface="+mn-cs"/>
            </a:rPr>
            <a:t>有形固定資産償却率が大幅に低くなっているが、大半が備忘価格１円で評価されていることが要因</a:t>
          </a:r>
          <a:r>
            <a:rPr kumimoji="1" lang="ja-JP" altLang="en-US" sz="1000">
              <a:solidFill>
                <a:schemeClr val="dk1"/>
              </a:solidFill>
              <a:effectLst/>
              <a:latin typeface="+mn-lt"/>
              <a:ea typeface="+mn-ea"/>
              <a:cs typeface="+mn-cs"/>
            </a:rPr>
            <a:t>と考えられる</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27,251
27,026
112.29
21,710,175
20,964,326
599,902
8,861,264
21,044,642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0"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1" name="楕円 70"/>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2" name="【図書館】&#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3" name="楕円 72"/>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99060</xdr:rowOff>
    </xdr:to>
    <xdr:cxnSp macro="">
      <xdr:nvCxnSpPr>
        <xdr:cNvPr id="74" name="直線コネクタ 73"/>
        <xdr:cNvCxnSpPr/>
      </xdr:nvCxnSpPr>
      <xdr:spPr>
        <a:xfrm>
          <a:off x="3797300" y="6568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82550</xdr:rowOff>
    </xdr:from>
    <xdr:to>
      <xdr:col>15</xdr:col>
      <xdr:colOff>101600</xdr:colOff>
      <xdr:row>42</xdr:row>
      <xdr:rowOff>12700</xdr:rowOff>
    </xdr:to>
    <xdr:sp macro="" textlink="">
      <xdr:nvSpPr>
        <xdr:cNvPr id="75" name="楕円 74"/>
        <xdr:cNvSpPr/>
      </xdr:nvSpPr>
      <xdr:spPr>
        <a:xfrm>
          <a:off x="2857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41</xdr:row>
      <xdr:rowOff>133350</xdr:rowOff>
    </xdr:to>
    <xdr:cxnSp macro="">
      <xdr:nvCxnSpPr>
        <xdr:cNvPr id="76" name="直線コネクタ 75"/>
        <xdr:cNvCxnSpPr/>
      </xdr:nvCxnSpPr>
      <xdr:spPr>
        <a:xfrm flipV="1">
          <a:off x="2908300" y="656844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82550</xdr:rowOff>
    </xdr:from>
    <xdr:to>
      <xdr:col>10</xdr:col>
      <xdr:colOff>165100</xdr:colOff>
      <xdr:row>42</xdr:row>
      <xdr:rowOff>12700</xdr:rowOff>
    </xdr:to>
    <xdr:sp macro="" textlink="">
      <xdr:nvSpPr>
        <xdr:cNvPr id="77" name="楕円 76"/>
        <xdr:cNvSpPr/>
      </xdr:nvSpPr>
      <xdr:spPr>
        <a:xfrm>
          <a:off x="196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133350</xdr:rowOff>
    </xdr:from>
    <xdr:to>
      <xdr:col>15</xdr:col>
      <xdr:colOff>50800</xdr:colOff>
      <xdr:row>41</xdr:row>
      <xdr:rowOff>133350</xdr:rowOff>
    </xdr:to>
    <xdr:cxnSp macro="">
      <xdr:nvCxnSpPr>
        <xdr:cNvPr id="78" name="直線コネクタ 77"/>
        <xdr:cNvCxnSpPr/>
      </xdr:nvCxnSpPr>
      <xdr:spPr>
        <a:xfrm>
          <a:off x="2019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164846</xdr:rowOff>
    </xdr:from>
    <xdr:to>
      <xdr:col>6</xdr:col>
      <xdr:colOff>38100</xdr:colOff>
      <xdr:row>33</xdr:row>
      <xdr:rowOff>94996</xdr:rowOff>
    </xdr:to>
    <xdr:sp macro="" textlink="">
      <xdr:nvSpPr>
        <xdr:cNvPr id="79" name="楕円 78"/>
        <xdr:cNvSpPr/>
      </xdr:nvSpPr>
      <xdr:spPr>
        <a:xfrm>
          <a:off x="1079500" y="56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44196</xdr:rowOff>
    </xdr:from>
    <xdr:to>
      <xdr:col>10</xdr:col>
      <xdr:colOff>114300</xdr:colOff>
      <xdr:row>41</xdr:row>
      <xdr:rowOff>133350</xdr:rowOff>
    </xdr:to>
    <xdr:cxnSp macro="">
      <xdr:nvCxnSpPr>
        <xdr:cNvPr id="80" name="直線コネクタ 79"/>
        <xdr:cNvCxnSpPr/>
      </xdr:nvCxnSpPr>
      <xdr:spPr>
        <a:xfrm>
          <a:off x="1130300" y="5702046"/>
          <a:ext cx="889000" cy="146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145813</xdr:rowOff>
    </xdr:from>
    <xdr:ext cx="405111" cy="259045"/>
    <xdr:sp macro="" textlink="">
      <xdr:nvSpPr>
        <xdr:cNvPr id="81" name="n_1ave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82" name="n_2aveValue【図書館】&#10;有形固定資産減価償却率"/>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3" name="n_3aveValue【図書館】&#10;有形固定資産減価償却率"/>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図書館】&#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5" name="n_1main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3827</xdr:rowOff>
    </xdr:from>
    <xdr:ext cx="469744" cy="259045"/>
    <xdr:sp macro="" textlink="">
      <xdr:nvSpPr>
        <xdr:cNvPr id="86" name="n_2mainValue【図書館】&#10;有形固定資産減価償却率"/>
        <xdr:cNvSpPr txBox="1"/>
      </xdr:nvSpPr>
      <xdr:spPr>
        <a:xfrm>
          <a:off x="2673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3827</xdr:rowOff>
    </xdr:from>
    <xdr:ext cx="469744" cy="259045"/>
    <xdr:sp macro="" textlink="">
      <xdr:nvSpPr>
        <xdr:cNvPr id="87" name="n_3mainValue【図書館】&#10;有形固定資産減価償却率"/>
        <xdr:cNvSpPr txBox="1"/>
      </xdr:nvSpPr>
      <xdr:spPr>
        <a:xfrm>
          <a:off x="1784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111523</xdr:rowOff>
    </xdr:from>
    <xdr:ext cx="405111" cy="259045"/>
    <xdr:sp macro="" textlink="">
      <xdr:nvSpPr>
        <xdr:cNvPr id="88" name="n_4mainValue【図書館】&#10;有形固定資産減価償却率"/>
        <xdr:cNvSpPr txBox="1"/>
      </xdr:nvSpPr>
      <xdr:spPr>
        <a:xfrm>
          <a:off x="927744" y="542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8" name="楕円 127"/>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29"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0" name="楕円 129"/>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31" name="直線コネクタ 130"/>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2" name="楕円 131"/>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3" name="直線コネクタ 132"/>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4" name="楕円 133"/>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50800</xdr:rowOff>
    </xdr:to>
    <xdr:cxnSp macro="">
      <xdr:nvCxnSpPr>
        <xdr:cNvPr id="135" name="直線コネクタ 134"/>
        <xdr:cNvCxnSpPr/>
      </xdr:nvCxnSpPr>
      <xdr:spPr>
        <a:xfrm flipV="1">
          <a:off x="7861300" y="689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6" name="楕円 135"/>
        <xdr:cNvSpPr/>
      </xdr:nvSpPr>
      <xdr:spPr>
        <a:xfrm>
          <a:off x="6921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50800</xdr:rowOff>
    </xdr:from>
    <xdr:to>
      <xdr:col>41</xdr:col>
      <xdr:colOff>50800</xdr:colOff>
      <xdr:row>40</xdr:row>
      <xdr:rowOff>50800</xdr:rowOff>
    </xdr:to>
    <xdr:cxnSp macro="">
      <xdr:nvCxnSpPr>
        <xdr:cNvPr id="137" name="直線コネクタ 136"/>
        <xdr:cNvCxnSpPr/>
      </xdr:nvCxnSpPr>
      <xdr:spPr>
        <a:xfrm>
          <a:off x="6972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38"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9"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40" name="n_3ave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1" name="n_4aveValue【図書館】&#10;一人当たり面積"/>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2"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3"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4" name="n_3main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5" name="n_4mainValue【図書館】&#10;一人当たり面積"/>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36195</xdr:rowOff>
    </xdr:from>
    <xdr:to>
      <xdr:col>24</xdr:col>
      <xdr:colOff>62865</xdr:colOff>
      <xdr:row>64</xdr:row>
      <xdr:rowOff>76200</xdr:rowOff>
    </xdr:to>
    <xdr:cxnSp macro="">
      <xdr:nvCxnSpPr>
        <xdr:cNvPr id="170" name="直線コネクタ 169"/>
        <xdr:cNvCxnSpPr/>
      </xdr:nvCxnSpPr>
      <xdr:spPr>
        <a:xfrm flipV="1">
          <a:off x="4634865" y="9808845"/>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154322</xdr:rowOff>
    </xdr:from>
    <xdr:ext cx="405111" cy="259045"/>
    <xdr:sp macro="" textlink="">
      <xdr:nvSpPr>
        <xdr:cNvPr id="173" name="【体育館・プール】&#10;有形固定資産減価償却率最大値テキスト"/>
        <xdr:cNvSpPr txBox="1"/>
      </xdr:nvSpPr>
      <xdr:spPr>
        <a:xfrm>
          <a:off x="4673600" y="958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36195</xdr:rowOff>
    </xdr:from>
    <xdr:to>
      <xdr:col>24</xdr:col>
      <xdr:colOff>152400</xdr:colOff>
      <xdr:row>57</xdr:row>
      <xdr:rowOff>36195</xdr:rowOff>
    </xdr:to>
    <xdr:cxnSp macro="">
      <xdr:nvCxnSpPr>
        <xdr:cNvPr id="174" name="直線コネクタ 173"/>
        <xdr:cNvCxnSpPr/>
      </xdr:nvCxnSpPr>
      <xdr:spPr>
        <a:xfrm>
          <a:off x="4546600" y="9808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41927</xdr:rowOff>
    </xdr:from>
    <xdr:ext cx="405111" cy="259045"/>
    <xdr:sp macro="" textlink="">
      <xdr:nvSpPr>
        <xdr:cNvPr id="175" name="【体育館・プール】&#10;有形固定資産減価償却率平均値テキスト"/>
        <xdr:cNvSpPr txBox="1"/>
      </xdr:nvSpPr>
      <xdr:spPr>
        <a:xfrm>
          <a:off x="4673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76" name="フローチャート: 判断 175"/>
        <xdr:cNvSpPr/>
      </xdr:nvSpPr>
      <xdr:spPr>
        <a:xfrm>
          <a:off x="4584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7" name="フローチャート: 判断 176"/>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8" name="フローチャート: 判断 177"/>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9" name="フローチャート: 判断 178"/>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0" name="フローチャート: 判断 179"/>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86" name="楕円 185"/>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138447</xdr:rowOff>
    </xdr:from>
    <xdr:ext cx="405111" cy="259045"/>
    <xdr:sp macro="" textlink="">
      <xdr:nvSpPr>
        <xdr:cNvPr id="187" name="【体育館・プール】&#10;有形固定資産減価償却率該当値テキスト"/>
        <xdr:cNvSpPr txBox="1"/>
      </xdr:nvSpPr>
      <xdr:spPr>
        <a:xfrm>
          <a:off x="4673600" y="973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29210</xdr:rowOff>
    </xdr:from>
    <xdr:to>
      <xdr:col>20</xdr:col>
      <xdr:colOff>38100</xdr:colOff>
      <xdr:row>57</xdr:row>
      <xdr:rowOff>130810</xdr:rowOff>
    </xdr:to>
    <xdr:sp macro="" textlink="">
      <xdr:nvSpPr>
        <xdr:cNvPr id="188" name="楕円 187"/>
        <xdr:cNvSpPr/>
      </xdr:nvSpPr>
      <xdr:spPr>
        <a:xfrm>
          <a:off x="3746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57</xdr:row>
      <xdr:rowOff>102870</xdr:rowOff>
    </xdr:to>
    <xdr:cxnSp macro="">
      <xdr:nvCxnSpPr>
        <xdr:cNvPr id="189" name="直線コネクタ 188"/>
        <xdr:cNvCxnSpPr/>
      </xdr:nvCxnSpPr>
      <xdr:spPr>
        <a:xfrm>
          <a:off x="3797300" y="9852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164465</xdr:rowOff>
    </xdr:from>
    <xdr:to>
      <xdr:col>15</xdr:col>
      <xdr:colOff>101600</xdr:colOff>
      <xdr:row>57</xdr:row>
      <xdr:rowOff>94615</xdr:rowOff>
    </xdr:to>
    <xdr:sp macro="" textlink="">
      <xdr:nvSpPr>
        <xdr:cNvPr id="190" name="楕円 189"/>
        <xdr:cNvSpPr/>
      </xdr:nvSpPr>
      <xdr:spPr>
        <a:xfrm>
          <a:off x="2857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43815</xdr:rowOff>
    </xdr:from>
    <xdr:to>
      <xdr:col>19</xdr:col>
      <xdr:colOff>177800</xdr:colOff>
      <xdr:row>57</xdr:row>
      <xdr:rowOff>80010</xdr:rowOff>
    </xdr:to>
    <xdr:cxnSp macro="">
      <xdr:nvCxnSpPr>
        <xdr:cNvPr id="191" name="直線コネクタ 190"/>
        <xdr:cNvCxnSpPr/>
      </xdr:nvCxnSpPr>
      <xdr:spPr>
        <a:xfrm>
          <a:off x="2908300" y="98164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128270</xdr:rowOff>
    </xdr:from>
    <xdr:to>
      <xdr:col>10</xdr:col>
      <xdr:colOff>165100</xdr:colOff>
      <xdr:row>57</xdr:row>
      <xdr:rowOff>58420</xdr:rowOff>
    </xdr:to>
    <xdr:sp macro="" textlink="">
      <xdr:nvSpPr>
        <xdr:cNvPr id="192" name="楕円 191"/>
        <xdr:cNvSpPr/>
      </xdr:nvSpPr>
      <xdr:spPr>
        <a:xfrm>
          <a:off x="1968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7620</xdr:rowOff>
    </xdr:from>
    <xdr:to>
      <xdr:col>15</xdr:col>
      <xdr:colOff>50800</xdr:colOff>
      <xdr:row>57</xdr:row>
      <xdr:rowOff>43815</xdr:rowOff>
    </xdr:to>
    <xdr:cxnSp macro="">
      <xdr:nvCxnSpPr>
        <xdr:cNvPr id="193" name="直線コネクタ 192"/>
        <xdr:cNvCxnSpPr/>
      </xdr:nvCxnSpPr>
      <xdr:spPr>
        <a:xfrm>
          <a:off x="2019300" y="97802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168275</xdr:rowOff>
    </xdr:from>
    <xdr:to>
      <xdr:col>6</xdr:col>
      <xdr:colOff>38100</xdr:colOff>
      <xdr:row>56</xdr:row>
      <xdr:rowOff>98425</xdr:rowOff>
    </xdr:to>
    <xdr:sp macro="" textlink="">
      <xdr:nvSpPr>
        <xdr:cNvPr id="194" name="楕円 193"/>
        <xdr:cNvSpPr/>
      </xdr:nvSpPr>
      <xdr:spPr>
        <a:xfrm>
          <a:off x="1079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47625</xdr:rowOff>
    </xdr:from>
    <xdr:to>
      <xdr:col>10</xdr:col>
      <xdr:colOff>114300</xdr:colOff>
      <xdr:row>57</xdr:row>
      <xdr:rowOff>7620</xdr:rowOff>
    </xdr:to>
    <xdr:cxnSp macro="">
      <xdr:nvCxnSpPr>
        <xdr:cNvPr id="195" name="直線コネクタ 194"/>
        <xdr:cNvCxnSpPr/>
      </xdr:nvCxnSpPr>
      <xdr:spPr>
        <a:xfrm>
          <a:off x="1130300" y="964882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6" name="n_1aveValue【体育館・プー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7"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98" name="n_3aveValue【体育館・プール】&#10;有形固定資産減価償却率"/>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199" name="n_4aveValue【体育館・プール】&#10;有形固定資産減価償却率"/>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147337</xdr:rowOff>
    </xdr:from>
    <xdr:ext cx="405111" cy="259045"/>
    <xdr:sp macro="" textlink="">
      <xdr:nvSpPr>
        <xdr:cNvPr id="200" name="n_1mainValue【体育館・プール】&#10;有形固定資産減価償却率"/>
        <xdr:cNvSpPr txBox="1"/>
      </xdr:nvSpPr>
      <xdr:spPr>
        <a:xfrm>
          <a:off x="3582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111142</xdr:rowOff>
    </xdr:from>
    <xdr:ext cx="405111" cy="259045"/>
    <xdr:sp macro="" textlink="">
      <xdr:nvSpPr>
        <xdr:cNvPr id="201" name="n_2mainValue【体育館・プール】&#10;有形固定資産減価償却率"/>
        <xdr:cNvSpPr txBox="1"/>
      </xdr:nvSpPr>
      <xdr:spPr>
        <a:xfrm>
          <a:off x="27057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74947</xdr:rowOff>
    </xdr:from>
    <xdr:ext cx="405111" cy="259045"/>
    <xdr:sp macro="" textlink="">
      <xdr:nvSpPr>
        <xdr:cNvPr id="202" name="n_3mainValue【体育館・プール】&#10;有形固定資産減価償却率"/>
        <xdr:cNvSpPr txBox="1"/>
      </xdr:nvSpPr>
      <xdr:spPr>
        <a:xfrm>
          <a:off x="1816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114952</xdr:rowOff>
    </xdr:from>
    <xdr:ext cx="405111" cy="259045"/>
    <xdr:sp macro="" textlink="">
      <xdr:nvSpPr>
        <xdr:cNvPr id="203" name="n_4mainValue【体育館・プール】&#10;有形固定資産減価償却率"/>
        <xdr:cNvSpPr txBox="1"/>
      </xdr:nvSpPr>
      <xdr:spPr>
        <a:xfrm>
          <a:off x="9277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4" name="直線コネクタ 213"/>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5" name="テキスト ボックス 214"/>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8" name="直線コネクタ 217"/>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9" name="テキスト ボックス 218"/>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2" name="直線コネクタ 221"/>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3" name="テキスト ボックス 222"/>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4" name="直線コネクタ 22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5" name="テキスト ボックス 22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6" name="直線コネクタ 225"/>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7" name="テキスト ボックス 226"/>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31" name="直線コネクタ 230"/>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2"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3" name="直線コネクタ 232"/>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4"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5" name="直線コネクタ 234"/>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36" name="【体育館・プール】&#10;一人当たり面積平均値テキスト"/>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7" name="フローチャート: 判断 236"/>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8" name="フローチャート: 判断 237"/>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9" name="フローチャート: 判断 238"/>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40" name="フローチャート: 判断 239"/>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41" name="フローチャート: 判断 240"/>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73501</xdr:rowOff>
    </xdr:from>
    <xdr:to>
      <xdr:col>55</xdr:col>
      <xdr:colOff>50800</xdr:colOff>
      <xdr:row>62</xdr:row>
      <xdr:rowOff>3651</xdr:rowOff>
    </xdr:to>
    <xdr:sp macro="" textlink="">
      <xdr:nvSpPr>
        <xdr:cNvPr id="247" name="楕円 246"/>
        <xdr:cNvSpPr/>
      </xdr:nvSpPr>
      <xdr:spPr>
        <a:xfrm>
          <a:off x="10426700" y="105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96378</xdr:rowOff>
    </xdr:from>
    <xdr:ext cx="469744" cy="259045"/>
    <xdr:sp macro="" textlink="">
      <xdr:nvSpPr>
        <xdr:cNvPr id="248" name="【体育館・プール】&#10;一人当たり面積該当値テキスト"/>
        <xdr:cNvSpPr txBox="1"/>
      </xdr:nvSpPr>
      <xdr:spPr>
        <a:xfrm>
          <a:off x="10515600" y="1038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62071</xdr:rowOff>
    </xdr:from>
    <xdr:to>
      <xdr:col>50</xdr:col>
      <xdr:colOff>165100</xdr:colOff>
      <xdr:row>61</xdr:row>
      <xdr:rowOff>163671</xdr:rowOff>
    </xdr:to>
    <xdr:sp macro="" textlink="">
      <xdr:nvSpPr>
        <xdr:cNvPr id="249" name="楕円 248"/>
        <xdr:cNvSpPr/>
      </xdr:nvSpPr>
      <xdr:spPr>
        <a:xfrm>
          <a:off x="9588500" y="1052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112871</xdr:rowOff>
    </xdr:from>
    <xdr:to>
      <xdr:col>55</xdr:col>
      <xdr:colOff>0</xdr:colOff>
      <xdr:row>61</xdr:row>
      <xdr:rowOff>124301</xdr:rowOff>
    </xdr:to>
    <xdr:cxnSp macro="">
      <xdr:nvCxnSpPr>
        <xdr:cNvPr id="250" name="直線コネクタ 249"/>
        <xdr:cNvCxnSpPr/>
      </xdr:nvCxnSpPr>
      <xdr:spPr>
        <a:xfrm>
          <a:off x="9639300" y="1057132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70644</xdr:rowOff>
    </xdr:from>
    <xdr:to>
      <xdr:col>46</xdr:col>
      <xdr:colOff>38100</xdr:colOff>
      <xdr:row>62</xdr:row>
      <xdr:rowOff>794</xdr:rowOff>
    </xdr:to>
    <xdr:sp macro="" textlink="">
      <xdr:nvSpPr>
        <xdr:cNvPr id="251" name="楕円 250"/>
        <xdr:cNvSpPr/>
      </xdr:nvSpPr>
      <xdr:spPr>
        <a:xfrm>
          <a:off x="8699500" y="105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112871</xdr:rowOff>
    </xdr:from>
    <xdr:to>
      <xdr:col>50</xdr:col>
      <xdr:colOff>114300</xdr:colOff>
      <xdr:row>61</xdr:row>
      <xdr:rowOff>121444</xdr:rowOff>
    </xdr:to>
    <xdr:cxnSp macro="">
      <xdr:nvCxnSpPr>
        <xdr:cNvPr id="252" name="直線コネクタ 251"/>
        <xdr:cNvCxnSpPr/>
      </xdr:nvCxnSpPr>
      <xdr:spPr>
        <a:xfrm flipV="1">
          <a:off x="8750300" y="1057132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77788</xdr:rowOff>
    </xdr:from>
    <xdr:to>
      <xdr:col>41</xdr:col>
      <xdr:colOff>101600</xdr:colOff>
      <xdr:row>62</xdr:row>
      <xdr:rowOff>7938</xdr:rowOff>
    </xdr:to>
    <xdr:sp macro="" textlink="">
      <xdr:nvSpPr>
        <xdr:cNvPr id="253" name="楕円 252"/>
        <xdr:cNvSpPr/>
      </xdr:nvSpPr>
      <xdr:spPr>
        <a:xfrm>
          <a:off x="7810500" y="1053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121444</xdr:rowOff>
    </xdr:from>
    <xdr:to>
      <xdr:col>45</xdr:col>
      <xdr:colOff>177800</xdr:colOff>
      <xdr:row>61</xdr:row>
      <xdr:rowOff>128588</xdr:rowOff>
    </xdr:to>
    <xdr:cxnSp macro="">
      <xdr:nvCxnSpPr>
        <xdr:cNvPr id="254" name="直線コネクタ 253"/>
        <xdr:cNvCxnSpPr/>
      </xdr:nvCxnSpPr>
      <xdr:spPr>
        <a:xfrm flipV="1">
          <a:off x="7861300" y="1057989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70644</xdr:rowOff>
    </xdr:from>
    <xdr:to>
      <xdr:col>36</xdr:col>
      <xdr:colOff>165100</xdr:colOff>
      <xdr:row>62</xdr:row>
      <xdr:rowOff>794</xdr:rowOff>
    </xdr:to>
    <xdr:sp macro="" textlink="">
      <xdr:nvSpPr>
        <xdr:cNvPr id="255" name="楕円 254"/>
        <xdr:cNvSpPr/>
      </xdr:nvSpPr>
      <xdr:spPr>
        <a:xfrm>
          <a:off x="6921500" y="105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121444</xdr:rowOff>
    </xdr:from>
    <xdr:to>
      <xdr:col>41</xdr:col>
      <xdr:colOff>50800</xdr:colOff>
      <xdr:row>61</xdr:row>
      <xdr:rowOff>128588</xdr:rowOff>
    </xdr:to>
    <xdr:cxnSp macro="">
      <xdr:nvCxnSpPr>
        <xdr:cNvPr id="256" name="直線コネクタ 255"/>
        <xdr:cNvCxnSpPr/>
      </xdr:nvCxnSpPr>
      <xdr:spPr>
        <a:xfrm>
          <a:off x="6972300" y="1057989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131939</xdr:rowOff>
    </xdr:from>
    <xdr:ext cx="469744" cy="259045"/>
    <xdr:sp macro="" textlink="">
      <xdr:nvSpPr>
        <xdr:cNvPr id="257" name="n_1aveValue【体育館・プール】&#10;一人当たり面積"/>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141940</xdr:rowOff>
    </xdr:from>
    <xdr:ext cx="469744" cy="259045"/>
    <xdr:sp macro="" textlink="">
      <xdr:nvSpPr>
        <xdr:cNvPr id="258" name="n_2aveValue【体育館・プール】&#10;一人当たり面積"/>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154798</xdr:rowOff>
    </xdr:from>
    <xdr:ext cx="469744" cy="259045"/>
    <xdr:sp macro="" textlink="">
      <xdr:nvSpPr>
        <xdr:cNvPr id="259" name="n_3aveValue【体育館・プール】&#10;一人当たり面積"/>
        <xdr:cNvSpPr txBox="1"/>
      </xdr:nvSpPr>
      <xdr:spPr>
        <a:xfrm>
          <a:off x="7626427" y="107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136224</xdr:rowOff>
    </xdr:from>
    <xdr:ext cx="469744" cy="259045"/>
    <xdr:sp macro="" textlink="">
      <xdr:nvSpPr>
        <xdr:cNvPr id="260" name="n_4aveValue【体育館・プール】&#10;一人当たり面積"/>
        <xdr:cNvSpPr txBox="1"/>
      </xdr:nvSpPr>
      <xdr:spPr>
        <a:xfrm>
          <a:off x="67374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8748</xdr:rowOff>
    </xdr:from>
    <xdr:ext cx="469744" cy="259045"/>
    <xdr:sp macro="" textlink="">
      <xdr:nvSpPr>
        <xdr:cNvPr id="261" name="n_1mainValue【体育館・プール】&#10;一人当たり面積"/>
        <xdr:cNvSpPr txBox="1"/>
      </xdr:nvSpPr>
      <xdr:spPr>
        <a:xfrm>
          <a:off x="9391727" y="102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17321</xdr:rowOff>
    </xdr:from>
    <xdr:ext cx="469744" cy="259045"/>
    <xdr:sp macro="" textlink="">
      <xdr:nvSpPr>
        <xdr:cNvPr id="262" name="n_2mainValue【体育館・プール】&#10;一人当たり面積"/>
        <xdr:cNvSpPr txBox="1"/>
      </xdr:nvSpPr>
      <xdr:spPr>
        <a:xfrm>
          <a:off x="8515427" y="1030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24465</xdr:rowOff>
    </xdr:from>
    <xdr:ext cx="469744" cy="259045"/>
    <xdr:sp macro="" textlink="">
      <xdr:nvSpPr>
        <xdr:cNvPr id="263" name="n_3mainValue【体育館・プール】&#10;一人当たり面積"/>
        <xdr:cNvSpPr txBox="1"/>
      </xdr:nvSpPr>
      <xdr:spPr>
        <a:xfrm>
          <a:off x="7626427" y="1031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17321</xdr:rowOff>
    </xdr:from>
    <xdr:ext cx="469744" cy="259045"/>
    <xdr:sp macro="" textlink="">
      <xdr:nvSpPr>
        <xdr:cNvPr id="264" name="n_4mainValue【体育館・プール】&#10;一人当たり面積"/>
        <xdr:cNvSpPr txBox="1"/>
      </xdr:nvSpPr>
      <xdr:spPr>
        <a:xfrm>
          <a:off x="6737427" y="1030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9" name="直線コネクタ 288"/>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90"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91" name="直線コネクタ 290"/>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2"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3" name="直線コネクタ 292"/>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94" name="【福祉施設】&#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5" name="フローチャート: 判断 294"/>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7" name="フローチャート: 判断 296"/>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8" name="フローチャート: 判断 297"/>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9" name="フローチャート: 判断 298"/>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105411</xdr:rowOff>
    </xdr:from>
    <xdr:to>
      <xdr:col>6</xdr:col>
      <xdr:colOff>38100</xdr:colOff>
      <xdr:row>80</xdr:row>
      <xdr:rowOff>35561</xdr:rowOff>
    </xdr:to>
    <xdr:sp macro="" textlink="">
      <xdr:nvSpPr>
        <xdr:cNvPr id="305" name="楕円 304"/>
        <xdr:cNvSpPr/>
      </xdr:nvSpPr>
      <xdr:spPr>
        <a:xfrm>
          <a:off x="1079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69232</xdr:rowOff>
    </xdr:from>
    <xdr:ext cx="405111" cy="259045"/>
    <xdr:sp macro="" textlink="">
      <xdr:nvSpPr>
        <xdr:cNvPr id="306"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307" name="n_2ave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08"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09" name="n_4aveValue【福祉施設】&#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52088</xdr:rowOff>
    </xdr:from>
    <xdr:ext cx="405111" cy="259045"/>
    <xdr:sp macro="" textlink="">
      <xdr:nvSpPr>
        <xdr:cNvPr id="310" name="n_4mainValue【福祉施設】&#10;有形固定資産減価償却率"/>
        <xdr:cNvSpPr txBox="1"/>
      </xdr:nvSpPr>
      <xdr:spPr>
        <a:xfrm>
          <a:off x="927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34" name="直線コネクタ 333"/>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35"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36" name="直線コネクタ 335"/>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37"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38" name="直線コネクタ 337"/>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69866</xdr:rowOff>
    </xdr:from>
    <xdr:ext cx="469744" cy="259045"/>
    <xdr:sp macro="" textlink="">
      <xdr:nvSpPr>
        <xdr:cNvPr id="339" name="【福祉施設】&#10;一人当たり面積平均値テキスト"/>
        <xdr:cNvSpPr txBox="1"/>
      </xdr:nvSpPr>
      <xdr:spPr>
        <a:xfrm>
          <a:off x="10515600" y="1464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40" name="フローチャート: 判断 339"/>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41" name="フローチャート: 判断 340"/>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42" name="フローチャート: 判断 341"/>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43" name="フローチャート: 判断 34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44" name="フローチャート: 判断 34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153670</xdr:rowOff>
    </xdr:from>
    <xdr:to>
      <xdr:col>36</xdr:col>
      <xdr:colOff>165100</xdr:colOff>
      <xdr:row>86</xdr:row>
      <xdr:rowOff>83820</xdr:rowOff>
    </xdr:to>
    <xdr:sp macro="" textlink="">
      <xdr:nvSpPr>
        <xdr:cNvPr id="350" name="楕円 349"/>
        <xdr:cNvSpPr/>
      </xdr:nvSpPr>
      <xdr:spPr>
        <a:xfrm>
          <a:off x="69215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57166</xdr:rowOff>
    </xdr:from>
    <xdr:ext cx="469744" cy="259045"/>
    <xdr:sp macro="" textlink="">
      <xdr:nvSpPr>
        <xdr:cNvPr id="351"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52"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53" name="n_3aveValue【福祉施設】&#10;一人当たり面積"/>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54" name="n_4aveValue【福祉施設】&#10;一人当たり面積"/>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74947</xdr:rowOff>
    </xdr:from>
    <xdr:ext cx="469744" cy="259045"/>
    <xdr:sp macro="" textlink="">
      <xdr:nvSpPr>
        <xdr:cNvPr id="355" name="n_4mainValue【福祉施設】&#10;一人当たり面積"/>
        <xdr:cNvSpPr txBox="1"/>
      </xdr:nvSpPr>
      <xdr:spPr>
        <a:xfrm>
          <a:off x="6737427" y="1481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7" name="直線コネクタ 36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8" name="テキスト ボックス 36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9" name="直線コネクタ 36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0" name="テキスト ボックス 36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1" name="直線コネクタ 37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2" name="テキスト ボックス 37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3" name="直線コネクタ 37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4" name="テキスト ボックス 37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5" name="直線コネクタ 37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6" name="テキスト ボックス 37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8" name="テキスト ボックス 37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380" name="直線コネクタ 379"/>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1"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2" name="直線コネクタ 38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383"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384" name="直線コネクタ 383"/>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152416</xdr:rowOff>
    </xdr:from>
    <xdr:ext cx="405111" cy="259045"/>
    <xdr:sp macro="" textlink="">
      <xdr:nvSpPr>
        <xdr:cNvPr id="385" name="【市民会館】&#10;有形固定資産減価償却率平均値テキスト"/>
        <xdr:cNvSpPr txBox="1"/>
      </xdr:nvSpPr>
      <xdr:spPr>
        <a:xfrm>
          <a:off x="46736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386" name="フローチャート: 判断 385"/>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87" name="フローチャート: 判断 386"/>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388" name="フローチャート: 判断 387"/>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389" name="フローチャート: 判断 388"/>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390" name="フローチャート: 判断 389"/>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168275</xdr:rowOff>
    </xdr:from>
    <xdr:to>
      <xdr:col>24</xdr:col>
      <xdr:colOff>114300</xdr:colOff>
      <xdr:row>103</xdr:row>
      <xdr:rowOff>98425</xdr:rowOff>
    </xdr:to>
    <xdr:sp macro="" textlink="">
      <xdr:nvSpPr>
        <xdr:cNvPr id="396" name="楕円 395"/>
        <xdr:cNvSpPr/>
      </xdr:nvSpPr>
      <xdr:spPr>
        <a:xfrm>
          <a:off x="45847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19702</xdr:rowOff>
    </xdr:from>
    <xdr:ext cx="405111" cy="259045"/>
    <xdr:sp macro="" textlink="">
      <xdr:nvSpPr>
        <xdr:cNvPr id="397" name="【市民会館】&#10;有形固定資産減価償却率該当値テキスト"/>
        <xdr:cNvSpPr txBox="1"/>
      </xdr:nvSpPr>
      <xdr:spPr>
        <a:xfrm>
          <a:off x="4673600"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128270</xdr:rowOff>
    </xdr:from>
    <xdr:to>
      <xdr:col>20</xdr:col>
      <xdr:colOff>38100</xdr:colOff>
      <xdr:row>103</xdr:row>
      <xdr:rowOff>58420</xdr:rowOff>
    </xdr:to>
    <xdr:sp macro="" textlink="">
      <xdr:nvSpPr>
        <xdr:cNvPr id="398" name="楕円 397"/>
        <xdr:cNvSpPr/>
      </xdr:nvSpPr>
      <xdr:spPr>
        <a:xfrm>
          <a:off x="3746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xdr:rowOff>
    </xdr:from>
    <xdr:to>
      <xdr:col>24</xdr:col>
      <xdr:colOff>63500</xdr:colOff>
      <xdr:row>103</xdr:row>
      <xdr:rowOff>47625</xdr:rowOff>
    </xdr:to>
    <xdr:cxnSp macro="">
      <xdr:nvCxnSpPr>
        <xdr:cNvPr id="399" name="直線コネクタ 398"/>
        <xdr:cNvCxnSpPr/>
      </xdr:nvCxnSpPr>
      <xdr:spPr>
        <a:xfrm>
          <a:off x="3797300" y="176669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88264</xdr:rowOff>
    </xdr:from>
    <xdr:to>
      <xdr:col>15</xdr:col>
      <xdr:colOff>101600</xdr:colOff>
      <xdr:row>103</xdr:row>
      <xdr:rowOff>18414</xdr:rowOff>
    </xdr:to>
    <xdr:sp macro="" textlink="">
      <xdr:nvSpPr>
        <xdr:cNvPr id="400" name="楕円 399"/>
        <xdr:cNvSpPr/>
      </xdr:nvSpPr>
      <xdr:spPr>
        <a:xfrm>
          <a:off x="2857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139064</xdr:rowOff>
    </xdr:from>
    <xdr:to>
      <xdr:col>19</xdr:col>
      <xdr:colOff>177800</xdr:colOff>
      <xdr:row>103</xdr:row>
      <xdr:rowOff>7620</xdr:rowOff>
    </xdr:to>
    <xdr:cxnSp macro="">
      <xdr:nvCxnSpPr>
        <xdr:cNvPr id="401" name="直線コネクタ 400"/>
        <xdr:cNvCxnSpPr/>
      </xdr:nvCxnSpPr>
      <xdr:spPr>
        <a:xfrm>
          <a:off x="2908300" y="176269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48261</xdr:rowOff>
    </xdr:from>
    <xdr:to>
      <xdr:col>10</xdr:col>
      <xdr:colOff>165100</xdr:colOff>
      <xdr:row>102</xdr:row>
      <xdr:rowOff>149861</xdr:rowOff>
    </xdr:to>
    <xdr:sp macro="" textlink="">
      <xdr:nvSpPr>
        <xdr:cNvPr id="402" name="楕円 401"/>
        <xdr:cNvSpPr/>
      </xdr:nvSpPr>
      <xdr:spPr>
        <a:xfrm>
          <a:off x="1968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99061</xdr:rowOff>
    </xdr:from>
    <xdr:to>
      <xdr:col>15</xdr:col>
      <xdr:colOff>50800</xdr:colOff>
      <xdr:row>102</xdr:row>
      <xdr:rowOff>139064</xdr:rowOff>
    </xdr:to>
    <xdr:cxnSp macro="">
      <xdr:nvCxnSpPr>
        <xdr:cNvPr id="403" name="直線コネクタ 402"/>
        <xdr:cNvCxnSpPr/>
      </xdr:nvCxnSpPr>
      <xdr:spPr>
        <a:xfrm>
          <a:off x="2019300" y="175869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46355</xdr:rowOff>
    </xdr:from>
    <xdr:to>
      <xdr:col>6</xdr:col>
      <xdr:colOff>38100</xdr:colOff>
      <xdr:row>101</xdr:row>
      <xdr:rowOff>147955</xdr:rowOff>
    </xdr:to>
    <xdr:sp macro="" textlink="">
      <xdr:nvSpPr>
        <xdr:cNvPr id="404" name="楕円 403"/>
        <xdr:cNvSpPr/>
      </xdr:nvSpPr>
      <xdr:spPr>
        <a:xfrm>
          <a:off x="10795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97155</xdr:rowOff>
    </xdr:from>
    <xdr:to>
      <xdr:col>10</xdr:col>
      <xdr:colOff>114300</xdr:colOff>
      <xdr:row>102</xdr:row>
      <xdr:rowOff>99061</xdr:rowOff>
    </xdr:to>
    <xdr:cxnSp macro="">
      <xdr:nvCxnSpPr>
        <xdr:cNvPr id="405" name="直線コネクタ 404"/>
        <xdr:cNvCxnSpPr/>
      </xdr:nvCxnSpPr>
      <xdr:spPr>
        <a:xfrm>
          <a:off x="1130300" y="17413605"/>
          <a:ext cx="88900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406"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07" name="n_2aveValue【市民会館】&#10;有形固定資産減価償却率"/>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7638</xdr:rowOff>
    </xdr:from>
    <xdr:ext cx="405111" cy="259045"/>
    <xdr:sp macro="" textlink="">
      <xdr:nvSpPr>
        <xdr:cNvPr id="408" name="n_3aveValue【市民会館】&#10;有形固定資産減価償却率"/>
        <xdr:cNvSpPr txBox="1"/>
      </xdr:nvSpPr>
      <xdr:spPr>
        <a:xfrm>
          <a:off x="1816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120032</xdr:rowOff>
    </xdr:from>
    <xdr:ext cx="405111" cy="259045"/>
    <xdr:sp macro="" textlink="">
      <xdr:nvSpPr>
        <xdr:cNvPr id="409" name="n_4aveValue【市民会館】&#10;有形固定資産減価償却率"/>
        <xdr:cNvSpPr txBox="1"/>
      </xdr:nvSpPr>
      <xdr:spPr>
        <a:xfrm>
          <a:off x="927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74947</xdr:rowOff>
    </xdr:from>
    <xdr:ext cx="405111" cy="259045"/>
    <xdr:sp macro="" textlink="">
      <xdr:nvSpPr>
        <xdr:cNvPr id="410" name="n_1mainValue【市民会館】&#10;有形固定資産減価償却率"/>
        <xdr:cNvSpPr txBox="1"/>
      </xdr:nvSpPr>
      <xdr:spPr>
        <a:xfrm>
          <a:off x="3582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34941</xdr:rowOff>
    </xdr:from>
    <xdr:ext cx="405111" cy="259045"/>
    <xdr:sp macro="" textlink="">
      <xdr:nvSpPr>
        <xdr:cNvPr id="411" name="n_2mainValue【市民会館】&#10;有形固定資産減価償却率"/>
        <xdr:cNvSpPr txBox="1"/>
      </xdr:nvSpPr>
      <xdr:spPr>
        <a:xfrm>
          <a:off x="2705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166388</xdr:rowOff>
    </xdr:from>
    <xdr:ext cx="405111" cy="259045"/>
    <xdr:sp macro="" textlink="">
      <xdr:nvSpPr>
        <xdr:cNvPr id="412" name="n_3mainValue【市民会館】&#10;有形固定資産減価償却率"/>
        <xdr:cNvSpPr txBox="1"/>
      </xdr:nvSpPr>
      <xdr:spPr>
        <a:xfrm>
          <a:off x="1816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164482</xdr:rowOff>
    </xdr:from>
    <xdr:ext cx="405111" cy="259045"/>
    <xdr:sp macro="" textlink="">
      <xdr:nvSpPr>
        <xdr:cNvPr id="413" name="n_4mainValue【市民会館】&#10;有形固定資産減価償却率"/>
        <xdr:cNvSpPr txBox="1"/>
      </xdr:nvSpPr>
      <xdr:spPr>
        <a:xfrm>
          <a:off x="9277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4" name="直線コネクタ 42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5" name="テキスト ボックス 42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6" name="直線コネクタ 42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7" name="テキスト ボックス 42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8" name="直線コネクタ 42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9" name="テキスト ボックス 42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0" name="直線コネクタ 42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1" name="テキスト ボックス 43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2" name="直線コネクタ 43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3" name="テキスト ボックス 43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4" name="直線コネクタ 43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5" name="テキスト ボックス 43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39" name="直線コネクタ 438"/>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40"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41" name="直線コネクタ 440"/>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42"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43" name="直線コネクタ 442"/>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145885</xdr:rowOff>
    </xdr:from>
    <xdr:ext cx="469744" cy="259045"/>
    <xdr:sp macro="" textlink="">
      <xdr:nvSpPr>
        <xdr:cNvPr id="444" name="【市民会館】&#10;一人当たり面積平均値テキスト"/>
        <xdr:cNvSpPr txBox="1"/>
      </xdr:nvSpPr>
      <xdr:spPr>
        <a:xfrm>
          <a:off x="10515600" y="1831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45" name="フローチャート: 判断 444"/>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46" name="フローチャート: 判断 445"/>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47" name="フローチャート: 判断 446"/>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48" name="フローチャート: 判断 447"/>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49" name="フローチャート: 判断 448"/>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154395</xdr:rowOff>
    </xdr:from>
    <xdr:to>
      <xdr:col>55</xdr:col>
      <xdr:colOff>50800</xdr:colOff>
      <xdr:row>107</xdr:row>
      <xdr:rowOff>84545</xdr:rowOff>
    </xdr:to>
    <xdr:sp macro="" textlink="">
      <xdr:nvSpPr>
        <xdr:cNvPr id="455" name="楕円 454"/>
        <xdr:cNvSpPr/>
      </xdr:nvSpPr>
      <xdr:spPr>
        <a:xfrm>
          <a:off x="104267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5822</xdr:rowOff>
    </xdr:from>
    <xdr:ext cx="469744" cy="259045"/>
    <xdr:sp macro="" textlink="">
      <xdr:nvSpPr>
        <xdr:cNvPr id="456" name="【市民会館】&#10;一人当たり面積該当値テキスト"/>
        <xdr:cNvSpPr txBox="1"/>
      </xdr:nvSpPr>
      <xdr:spPr>
        <a:xfrm>
          <a:off x="10515600" y="1817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160927</xdr:rowOff>
    </xdr:from>
    <xdr:to>
      <xdr:col>50</xdr:col>
      <xdr:colOff>165100</xdr:colOff>
      <xdr:row>107</xdr:row>
      <xdr:rowOff>91077</xdr:rowOff>
    </xdr:to>
    <xdr:sp macro="" textlink="">
      <xdr:nvSpPr>
        <xdr:cNvPr id="457" name="楕円 456"/>
        <xdr:cNvSpPr/>
      </xdr:nvSpPr>
      <xdr:spPr>
        <a:xfrm>
          <a:off x="9588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33745</xdr:rowOff>
    </xdr:from>
    <xdr:to>
      <xdr:col>55</xdr:col>
      <xdr:colOff>0</xdr:colOff>
      <xdr:row>107</xdr:row>
      <xdr:rowOff>40277</xdr:rowOff>
    </xdr:to>
    <xdr:cxnSp macro="">
      <xdr:nvCxnSpPr>
        <xdr:cNvPr id="458" name="直線コネクタ 457"/>
        <xdr:cNvCxnSpPr/>
      </xdr:nvCxnSpPr>
      <xdr:spPr>
        <a:xfrm flipV="1">
          <a:off x="9639300" y="1837889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164193</xdr:rowOff>
    </xdr:from>
    <xdr:to>
      <xdr:col>46</xdr:col>
      <xdr:colOff>38100</xdr:colOff>
      <xdr:row>107</xdr:row>
      <xdr:rowOff>94343</xdr:rowOff>
    </xdr:to>
    <xdr:sp macro="" textlink="">
      <xdr:nvSpPr>
        <xdr:cNvPr id="459" name="楕円 458"/>
        <xdr:cNvSpPr/>
      </xdr:nvSpPr>
      <xdr:spPr>
        <a:xfrm>
          <a:off x="8699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40277</xdr:rowOff>
    </xdr:from>
    <xdr:to>
      <xdr:col>50</xdr:col>
      <xdr:colOff>114300</xdr:colOff>
      <xdr:row>107</xdr:row>
      <xdr:rowOff>43543</xdr:rowOff>
    </xdr:to>
    <xdr:cxnSp macro="">
      <xdr:nvCxnSpPr>
        <xdr:cNvPr id="460" name="直線コネクタ 459"/>
        <xdr:cNvCxnSpPr/>
      </xdr:nvCxnSpPr>
      <xdr:spPr>
        <a:xfrm flipV="1">
          <a:off x="8750300" y="183854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169092</xdr:rowOff>
    </xdr:from>
    <xdr:to>
      <xdr:col>41</xdr:col>
      <xdr:colOff>101600</xdr:colOff>
      <xdr:row>107</xdr:row>
      <xdr:rowOff>99242</xdr:rowOff>
    </xdr:to>
    <xdr:sp macro="" textlink="">
      <xdr:nvSpPr>
        <xdr:cNvPr id="461" name="楕円 460"/>
        <xdr:cNvSpPr/>
      </xdr:nvSpPr>
      <xdr:spPr>
        <a:xfrm>
          <a:off x="7810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43543</xdr:rowOff>
    </xdr:from>
    <xdr:to>
      <xdr:col>45</xdr:col>
      <xdr:colOff>177800</xdr:colOff>
      <xdr:row>107</xdr:row>
      <xdr:rowOff>48442</xdr:rowOff>
    </xdr:to>
    <xdr:cxnSp macro="">
      <xdr:nvCxnSpPr>
        <xdr:cNvPr id="462" name="直線コネクタ 461"/>
        <xdr:cNvCxnSpPr/>
      </xdr:nvCxnSpPr>
      <xdr:spPr>
        <a:xfrm flipV="1">
          <a:off x="7861300" y="183886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67855</xdr:rowOff>
    </xdr:from>
    <xdr:to>
      <xdr:col>36</xdr:col>
      <xdr:colOff>165100</xdr:colOff>
      <xdr:row>106</xdr:row>
      <xdr:rowOff>169455</xdr:rowOff>
    </xdr:to>
    <xdr:sp macro="" textlink="">
      <xdr:nvSpPr>
        <xdr:cNvPr id="463" name="楕円 462"/>
        <xdr:cNvSpPr/>
      </xdr:nvSpPr>
      <xdr:spPr>
        <a:xfrm>
          <a:off x="6921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118655</xdr:rowOff>
    </xdr:from>
    <xdr:to>
      <xdr:col>41</xdr:col>
      <xdr:colOff>50800</xdr:colOff>
      <xdr:row>107</xdr:row>
      <xdr:rowOff>48442</xdr:rowOff>
    </xdr:to>
    <xdr:cxnSp macro="">
      <xdr:nvCxnSpPr>
        <xdr:cNvPr id="464" name="直線コネクタ 463"/>
        <xdr:cNvCxnSpPr/>
      </xdr:nvCxnSpPr>
      <xdr:spPr>
        <a:xfrm>
          <a:off x="6972300" y="18292355"/>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131190</xdr:rowOff>
    </xdr:from>
    <xdr:ext cx="469744" cy="259045"/>
    <xdr:sp macro="" textlink="">
      <xdr:nvSpPr>
        <xdr:cNvPr id="465" name="n_1aveValue【市民会館】&#10;一人当たり面積"/>
        <xdr:cNvSpPr txBox="1"/>
      </xdr:nvSpPr>
      <xdr:spPr>
        <a:xfrm>
          <a:off x="9391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66" name="n_2aveValue【市民会館】&#10;一人当たり面積"/>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467" name="n_3aveValue【市民会館】&#10;一人当たり面積"/>
        <xdr:cNvSpPr txBox="1"/>
      </xdr:nvSpPr>
      <xdr:spPr>
        <a:xfrm>
          <a:off x="7626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118127</xdr:rowOff>
    </xdr:from>
    <xdr:ext cx="469744" cy="259045"/>
    <xdr:sp macro="" textlink="">
      <xdr:nvSpPr>
        <xdr:cNvPr id="468" name="n_4aveValue【市民会館】&#10;一人当たり面積"/>
        <xdr:cNvSpPr txBox="1"/>
      </xdr:nvSpPr>
      <xdr:spPr>
        <a:xfrm>
          <a:off x="6737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107604</xdr:rowOff>
    </xdr:from>
    <xdr:ext cx="469744" cy="259045"/>
    <xdr:sp macro="" textlink="">
      <xdr:nvSpPr>
        <xdr:cNvPr id="469" name="n_1mainValue【市民会館】&#10;一人当たり面積"/>
        <xdr:cNvSpPr txBox="1"/>
      </xdr:nvSpPr>
      <xdr:spPr>
        <a:xfrm>
          <a:off x="9391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110870</xdr:rowOff>
    </xdr:from>
    <xdr:ext cx="469744" cy="259045"/>
    <xdr:sp macro="" textlink="">
      <xdr:nvSpPr>
        <xdr:cNvPr id="470" name="n_2mainValue【市民会館】&#10;一人当たり面積"/>
        <xdr:cNvSpPr txBox="1"/>
      </xdr:nvSpPr>
      <xdr:spPr>
        <a:xfrm>
          <a:off x="8515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115769</xdr:rowOff>
    </xdr:from>
    <xdr:ext cx="469744" cy="259045"/>
    <xdr:sp macro="" textlink="">
      <xdr:nvSpPr>
        <xdr:cNvPr id="471" name="n_3mainValue【市民会館】&#10;一人当たり面積"/>
        <xdr:cNvSpPr txBox="1"/>
      </xdr:nvSpPr>
      <xdr:spPr>
        <a:xfrm>
          <a:off x="7626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14532</xdr:rowOff>
    </xdr:from>
    <xdr:ext cx="469744" cy="259045"/>
    <xdr:sp macro="" textlink="">
      <xdr:nvSpPr>
        <xdr:cNvPr id="472" name="n_4mainValue【市民会館】&#10;一人当たり面積"/>
        <xdr:cNvSpPr txBox="1"/>
      </xdr:nvSpPr>
      <xdr:spPr>
        <a:xfrm>
          <a:off x="6737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3" name="テキスト ボックス 4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4" name="直線コネクタ 4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85" name="テキスト ボックス 484"/>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6" name="直線コネクタ 4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7" name="テキスト ボックス 4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8" name="直線コネクタ 4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9" name="テキスト ボックス 4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90" name="直線コネクタ 4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91" name="テキスト ボックス 49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3" name="テキスト ボックス 49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495" name="直線コネクタ 494"/>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496"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7" name="直線コネクタ 496"/>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498"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99" name="直線コネクタ 498"/>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170705</xdr:rowOff>
    </xdr:from>
    <xdr:ext cx="405111" cy="259045"/>
    <xdr:sp macro="" textlink="">
      <xdr:nvSpPr>
        <xdr:cNvPr id="500" name="【一般廃棄物処理施設】&#10;有形固定資産減価償却率平均値テキスト"/>
        <xdr:cNvSpPr txBox="1"/>
      </xdr:nvSpPr>
      <xdr:spPr>
        <a:xfrm>
          <a:off x="16357600" y="634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501" name="フローチャート: 判断 500"/>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502" name="フローチャート: 判断 501"/>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03" name="フローチャート: 判断 502"/>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504" name="フローチャート: 判断 503"/>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505" name="フローチャート: 判断 504"/>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511" name="楕円 510"/>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512" name="【一般廃棄物処理施設】&#10;有形固定資産減価償却率該当値テキスト"/>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xdr:rowOff>
    </xdr:from>
    <xdr:to>
      <xdr:col>81</xdr:col>
      <xdr:colOff>101600</xdr:colOff>
      <xdr:row>35</xdr:row>
      <xdr:rowOff>113284</xdr:rowOff>
    </xdr:to>
    <xdr:sp macro="" textlink="">
      <xdr:nvSpPr>
        <xdr:cNvPr id="513" name="楕円 512"/>
        <xdr:cNvSpPr/>
      </xdr:nvSpPr>
      <xdr:spPr>
        <a:xfrm>
          <a:off x="15430500" y="60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62484</xdr:rowOff>
    </xdr:from>
    <xdr:to>
      <xdr:col>85</xdr:col>
      <xdr:colOff>127000</xdr:colOff>
      <xdr:row>35</xdr:row>
      <xdr:rowOff>133350</xdr:rowOff>
    </xdr:to>
    <xdr:cxnSp macro="">
      <xdr:nvCxnSpPr>
        <xdr:cNvPr id="514" name="直線コネクタ 513"/>
        <xdr:cNvCxnSpPr/>
      </xdr:nvCxnSpPr>
      <xdr:spPr>
        <a:xfrm>
          <a:off x="15481300" y="606323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132842</xdr:rowOff>
    </xdr:from>
    <xdr:to>
      <xdr:col>76</xdr:col>
      <xdr:colOff>165100</xdr:colOff>
      <xdr:row>35</xdr:row>
      <xdr:rowOff>62992</xdr:rowOff>
    </xdr:to>
    <xdr:sp macro="" textlink="">
      <xdr:nvSpPr>
        <xdr:cNvPr id="515" name="楕円 514"/>
        <xdr:cNvSpPr/>
      </xdr:nvSpPr>
      <xdr:spPr>
        <a:xfrm>
          <a:off x="14541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xdr:rowOff>
    </xdr:from>
    <xdr:to>
      <xdr:col>81</xdr:col>
      <xdr:colOff>50800</xdr:colOff>
      <xdr:row>35</xdr:row>
      <xdr:rowOff>62484</xdr:rowOff>
    </xdr:to>
    <xdr:cxnSp macro="">
      <xdr:nvCxnSpPr>
        <xdr:cNvPr id="516" name="直線コネクタ 515"/>
        <xdr:cNvCxnSpPr/>
      </xdr:nvCxnSpPr>
      <xdr:spPr>
        <a:xfrm>
          <a:off x="14592300" y="60129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71120</xdr:rowOff>
    </xdr:from>
    <xdr:to>
      <xdr:col>72</xdr:col>
      <xdr:colOff>38100</xdr:colOff>
      <xdr:row>35</xdr:row>
      <xdr:rowOff>1270</xdr:rowOff>
    </xdr:to>
    <xdr:sp macro="" textlink="">
      <xdr:nvSpPr>
        <xdr:cNvPr id="517" name="楕円 516"/>
        <xdr:cNvSpPr/>
      </xdr:nvSpPr>
      <xdr:spPr>
        <a:xfrm>
          <a:off x="1365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121920</xdr:rowOff>
    </xdr:from>
    <xdr:to>
      <xdr:col>76</xdr:col>
      <xdr:colOff>114300</xdr:colOff>
      <xdr:row>35</xdr:row>
      <xdr:rowOff>12192</xdr:rowOff>
    </xdr:to>
    <xdr:cxnSp macro="">
      <xdr:nvCxnSpPr>
        <xdr:cNvPr id="518" name="直線コネクタ 517"/>
        <xdr:cNvCxnSpPr/>
      </xdr:nvCxnSpPr>
      <xdr:spPr>
        <a:xfrm>
          <a:off x="13703300" y="595122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164846</xdr:rowOff>
    </xdr:from>
    <xdr:to>
      <xdr:col>67</xdr:col>
      <xdr:colOff>101600</xdr:colOff>
      <xdr:row>34</xdr:row>
      <xdr:rowOff>94996</xdr:rowOff>
    </xdr:to>
    <xdr:sp macro="" textlink="">
      <xdr:nvSpPr>
        <xdr:cNvPr id="519" name="楕円 518"/>
        <xdr:cNvSpPr/>
      </xdr:nvSpPr>
      <xdr:spPr>
        <a:xfrm>
          <a:off x="12763500" y="582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44196</xdr:rowOff>
    </xdr:from>
    <xdr:to>
      <xdr:col>71</xdr:col>
      <xdr:colOff>177800</xdr:colOff>
      <xdr:row>34</xdr:row>
      <xdr:rowOff>121920</xdr:rowOff>
    </xdr:to>
    <xdr:cxnSp macro="">
      <xdr:nvCxnSpPr>
        <xdr:cNvPr id="520" name="直線コネクタ 519"/>
        <xdr:cNvCxnSpPr/>
      </xdr:nvCxnSpPr>
      <xdr:spPr>
        <a:xfrm>
          <a:off x="12814300" y="5873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51833</xdr:rowOff>
    </xdr:from>
    <xdr:ext cx="405111" cy="259045"/>
    <xdr:sp macro="" textlink="">
      <xdr:nvSpPr>
        <xdr:cNvPr id="521" name="n_1aveValue【一般廃棄物処理施設】&#10;有形固定資産減価償却率"/>
        <xdr:cNvSpPr txBox="1"/>
      </xdr:nvSpPr>
      <xdr:spPr>
        <a:xfrm>
          <a:off x="152660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106697</xdr:rowOff>
    </xdr:from>
    <xdr:ext cx="405111" cy="259045"/>
    <xdr:sp macro="" textlink="">
      <xdr:nvSpPr>
        <xdr:cNvPr id="522" name="n_2aveValue【一般廃棄物処理施設】&#10;有形固定資産減価償却率"/>
        <xdr:cNvSpPr txBox="1"/>
      </xdr:nvSpPr>
      <xdr:spPr>
        <a:xfrm>
          <a:off x="14389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56405</xdr:rowOff>
    </xdr:from>
    <xdr:ext cx="405111" cy="259045"/>
    <xdr:sp macro="" textlink="">
      <xdr:nvSpPr>
        <xdr:cNvPr id="523" name="n_3aveValue【一般廃棄物処理施設】&#10;有形固定資産減価償却率"/>
        <xdr:cNvSpPr txBox="1"/>
      </xdr:nvSpPr>
      <xdr:spPr>
        <a:xfrm>
          <a:off x="13500744" y="622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8399</xdr:rowOff>
    </xdr:from>
    <xdr:ext cx="405111" cy="259045"/>
    <xdr:sp macro="" textlink="">
      <xdr:nvSpPr>
        <xdr:cNvPr id="524" name="n_4aveValue【一般廃棄物処理施設】&#10;有形固定資産減価償却率"/>
        <xdr:cNvSpPr txBox="1"/>
      </xdr:nvSpPr>
      <xdr:spPr>
        <a:xfrm>
          <a:off x="12611744"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129811</xdr:rowOff>
    </xdr:from>
    <xdr:ext cx="405111" cy="259045"/>
    <xdr:sp macro="" textlink="">
      <xdr:nvSpPr>
        <xdr:cNvPr id="525" name="n_1mainValue【一般廃棄物処理施設】&#10;有形固定資産減価償却率"/>
        <xdr:cNvSpPr txBox="1"/>
      </xdr:nvSpPr>
      <xdr:spPr>
        <a:xfrm>
          <a:off x="15266044" y="57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79519</xdr:rowOff>
    </xdr:from>
    <xdr:ext cx="405111" cy="259045"/>
    <xdr:sp macro="" textlink="">
      <xdr:nvSpPr>
        <xdr:cNvPr id="526" name="n_2mainValue【一般廃棄物処理施設】&#10;有形固定資産減価償却率"/>
        <xdr:cNvSpPr txBox="1"/>
      </xdr:nvSpPr>
      <xdr:spPr>
        <a:xfrm>
          <a:off x="14389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17797</xdr:rowOff>
    </xdr:from>
    <xdr:ext cx="405111" cy="259045"/>
    <xdr:sp macro="" textlink="">
      <xdr:nvSpPr>
        <xdr:cNvPr id="527" name="n_3mainValue【一般廃棄物処理施設】&#10;有形固定資産減価償却率"/>
        <xdr:cNvSpPr txBox="1"/>
      </xdr:nvSpPr>
      <xdr:spPr>
        <a:xfrm>
          <a:off x="13500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111523</xdr:rowOff>
    </xdr:from>
    <xdr:ext cx="405111" cy="259045"/>
    <xdr:sp macro="" textlink="">
      <xdr:nvSpPr>
        <xdr:cNvPr id="528" name="n_4mainValue【一般廃棄物処理施設】&#10;有形固定資産減価償却率"/>
        <xdr:cNvSpPr txBox="1"/>
      </xdr:nvSpPr>
      <xdr:spPr>
        <a:xfrm>
          <a:off x="12611744" y="559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9" name="直線コネクタ 5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0" name="テキスト ボックス 5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1" name="直線コネクタ 5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2" name="テキスト ボックス 5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3" name="直線コネクタ 5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4" name="テキスト ボックス 5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5" name="直線コネクタ 5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6" name="テキスト ボックス 5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50" name="直線コネクタ 549"/>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51"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52" name="直線コネクタ 551"/>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53"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54" name="直線コネクタ 553"/>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555" name="【一般廃棄物処理施設】&#10;一人当たり有形固定資産（償却資産）額平均値テキスト"/>
        <xdr:cNvSpPr txBox="1"/>
      </xdr:nvSpPr>
      <xdr:spPr>
        <a:xfrm>
          <a:off x="22199600" y="64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56" name="フローチャート: 判断 555"/>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57" name="フローチャート: 判断 556"/>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58" name="フローチャート: 判断 557"/>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59" name="フローチャート: 判断 558"/>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60" name="フローチャート: 判断 559"/>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37351</xdr:rowOff>
    </xdr:from>
    <xdr:to>
      <xdr:col>116</xdr:col>
      <xdr:colOff>114300</xdr:colOff>
      <xdr:row>40</xdr:row>
      <xdr:rowOff>138951</xdr:rowOff>
    </xdr:to>
    <xdr:sp macro="" textlink="">
      <xdr:nvSpPr>
        <xdr:cNvPr id="566" name="楕円 565"/>
        <xdr:cNvSpPr/>
      </xdr:nvSpPr>
      <xdr:spPr>
        <a:xfrm>
          <a:off x="22110700" y="68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15778</xdr:rowOff>
    </xdr:from>
    <xdr:ext cx="534377" cy="259045"/>
    <xdr:sp macro="" textlink="">
      <xdr:nvSpPr>
        <xdr:cNvPr id="567" name="【一般廃棄物処理施設】&#10;一人当たり有形固定資産（償却資産）額該当値テキスト"/>
        <xdr:cNvSpPr txBox="1"/>
      </xdr:nvSpPr>
      <xdr:spPr>
        <a:xfrm>
          <a:off x="22199600" y="687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19804</xdr:rowOff>
    </xdr:from>
    <xdr:to>
      <xdr:col>112</xdr:col>
      <xdr:colOff>38100</xdr:colOff>
      <xdr:row>40</xdr:row>
      <xdr:rowOff>121404</xdr:rowOff>
    </xdr:to>
    <xdr:sp macro="" textlink="">
      <xdr:nvSpPr>
        <xdr:cNvPr id="568" name="楕円 567"/>
        <xdr:cNvSpPr/>
      </xdr:nvSpPr>
      <xdr:spPr>
        <a:xfrm>
          <a:off x="21272500" y="68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70604</xdr:rowOff>
    </xdr:from>
    <xdr:to>
      <xdr:col>116</xdr:col>
      <xdr:colOff>63500</xdr:colOff>
      <xdr:row>40</xdr:row>
      <xdr:rowOff>88151</xdr:rowOff>
    </xdr:to>
    <xdr:cxnSp macro="">
      <xdr:nvCxnSpPr>
        <xdr:cNvPr id="569" name="直線コネクタ 568"/>
        <xdr:cNvCxnSpPr/>
      </xdr:nvCxnSpPr>
      <xdr:spPr>
        <a:xfrm>
          <a:off x="21323300" y="6928604"/>
          <a:ext cx="8382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22775</xdr:rowOff>
    </xdr:from>
    <xdr:to>
      <xdr:col>107</xdr:col>
      <xdr:colOff>101600</xdr:colOff>
      <xdr:row>40</xdr:row>
      <xdr:rowOff>124375</xdr:rowOff>
    </xdr:to>
    <xdr:sp macro="" textlink="">
      <xdr:nvSpPr>
        <xdr:cNvPr id="570" name="楕円 569"/>
        <xdr:cNvSpPr/>
      </xdr:nvSpPr>
      <xdr:spPr>
        <a:xfrm>
          <a:off x="20383500" y="688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70604</xdr:rowOff>
    </xdr:from>
    <xdr:to>
      <xdr:col>111</xdr:col>
      <xdr:colOff>177800</xdr:colOff>
      <xdr:row>40</xdr:row>
      <xdr:rowOff>73575</xdr:rowOff>
    </xdr:to>
    <xdr:cxnSp macro="">
      <xdr:nvCxnSpPr>
        <xdr:cNvPr id="571" name="直線コネクタ 570"/>
        <xdr:cNvCxnSpPr/>
      </xdr:nvCxnSpPr>
      <xdr:spPr>
        <a:xfrm flipV="1">
          <a:off x="20434300" y="6928604"/>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26195</xdr:rowOff>
    </xdr:from>
    <xdr:to>
      <xdr:col>102</xdr:col>
      <xdr:colOff>165100</xdr:colOff>
      <xdr:row>40</xdr:row>
      <xdr:rowOff>127795</xdr:rowOff>
    </xdr:to>
    <xdr:sp macro="" textlink="">
      <xdr:nvSpPr>
        <xdr:cNvPr id="572" name="楕円 571"/>
        <xdr:cNvSpPr/>
      </xdr:nvSpPr>
      <xdr:spPr>
        <a:xfrm>
          <a:off x="19494500" y="68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73575</xdr:rowOff>
    </xdr:from>
    <xdr:to>
      <xdr:col>107</xdr:col>
      <xdr:colOff>50800</xdr:colOff>
      <xdr:row>40</xdr:row>
      <xdr:rowOff>76995</xdr:rowOff>
    </xdr:to>
    <xdr:cxnSp macro="">
      <xdr:nvCxnSpPr>
        <xdr:cNvPr id="573" name="直線コネクタ 572"/>
        <xdr:cNvCxnSpPr/>
      </xdr:nvCxnSpPr>
      <xdr:spPr>
        <a:xfrm flipV="1">
          <a:off x="19545300" y="6931575"/>
          <a:ext cx="8890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98781</xdr:rowOff>
    </xdr:from>
    <xdr:to>
      <xdr:col>98</xdr:col>
      <xdr:colOff>38100</xdr:colOff>
      <xdr:row>41</xdr:row>
      <xdr:rowOff>28931</xdr:rowOff>
    </xdr:to>
    <xdr:sp macro="" textlink="">
      <xdr:nvSpPr>
        <xdr:cNvPr id="574" name="楕円 573"/>
        <xdr:cNvSpPr/>
      </xdr:nvSpPr>
      <xdr:spPr>
        <a:xfrm>
          <a:off x="18605500" y="69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76995</xdr:rowOff>
    </xdr:from>
    <xdr:to>
      <xdr:col>102</xdr:col>
      <xdr:colOff>114300</xdr:colOff>
      <xdr:row>40</xdr:row>
      <xdr:rowOff>149581</xdr:rowOff>
    </xdr:to>
    <xdr:cxnSp macro="">
      <xdr:nvCxnSpPr>
        <xdr:cNvPr id="575" name="直線コネクタ 574"/>
        <xdr:cNvCxnSpPr/>
      </xdr:nvCxnSpPr>
      <xdr:spPr>
        <a:xfrm flipV="1">
          <a:off x="18656300" y="6934995"/>
          <a:ext cx="889000" cy="7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91072</xdr:rowOff>
    </xdr:from>
    <xdr:ext cx="534377" cy="259045"/>
    <xdr:sp macro="" textlink="">
      <xdr:nvSpPr>
        <xdr:cNvPr id="576" name="n_1aveValue【一般廃棄物処理施設】&#10;一人当たり有形固定資産（償却資産）額"/>
        <xdr:cNvSpPr txBox="1"/>
      </xdr:nvSpPr>
      <xdr:spPr>
        <a:xfrm>
          <a:off x="2104341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577" name="n_2aveValue【一般廃棄物処理施設】&#10;一人当たり有形固定資産（償却資産）額"/>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578" name="n_3aveValue【一般廃棄物処理施設】&#10;一人当たり有形固定資産（償却資産）額"/>
        <xdr:cNvSpPr txBox="1"/>
      </xdr:nvSpPr>
      <xdr:spPr>
        <a:xfrm>
          <a:off x="19278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579" name="n_4aveValue【一般廃棄物処理施設】&#10;一人当たり有形固定資産（償却資産）額"/>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112531</xdr:rowOff>
    </xdr:from>
    <xdr:ext cx="534377" cy="259045"/>
    <xdr:sp macro="" textlink="">
      <xdr:nvSpPr>
        <xdr:cNvPr id="580" name="n_1mainValue【一般廃棄物処理施設】&#10;一人当たり有形固定資産（償却資産）額"/>
        <xdr:cNvSpPr txBox="1"/>
      </xdr:nvSpPr>
      <xdr:spPr>
        <a:xfrm>
          <a:off x="21043411" y="697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115502</xdr:rowOff>
    </xdr:from>
    <xdr:ext cx="534377" cy="259045"/>
    <xdr:sp macro="" textlink="">
      <xdr:nvSpPr>
        <xdr:cNvPr id="581" name="n_2mainValue【一般廃棄物処理施設】&#10;一人当たり有形固定資産（償却資産）額"/>
        <xdr:cNvSpPr txBox="1"/>
      </xdr:nvSpPr>
      <xdr:spPr>
        <a:xfrm>
          <a:off x="20167111" y="697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118922</xdr:rowOff>
    </xdr:from>
    <xdr:ext cx="534377" cy="259045"/>
    <xdr:sp macro="" textlink="">
      <xdr:nvSpPr>
        <xdr:cNvPr id="582" name="n_3mainValue【一般廃棄物処理施設】&#10;一人当たり有形固定資産（償却資産）額"/>
        <xdr:cNvSpPr txBox="1"/>
      </xdr:nvSpPr>
      <xdr:spPr>
        <a:xfrm>
          <a:off x="19278111" y="69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20058</xdr:rowOff>
    </xdr:from>
    <xdr:ext cx="534377" cy="259045"/>
    <xdr:sp macro="" textlink="">
      <xdr:nvSpPr>
        <xdr:cNvPr id="583" name="n_4mainValue【一般廃棄物処理施設】&#10;一人当たり有形固定資産（償却資産）額"/>
        <xdr:cNvSpPr txBox="1"/>
      </xdr:nvSpPr>
      <xdr:spPr>
        <a:xfrm>
          <a:off x="18389111" y="704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4" name="正方形/長方形 5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5" name="正方形/長方形 5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6" name="正方形/長方形 5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7" name="正方形/長方形 5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8" name="正方形/長方形 5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9" name="正方形/長方形 5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0" name="正方形/長方形 5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正方形/長方形 5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2" name="テキスト ボックス 5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3" name="直線コネクタ 5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4" name="テキスト ボックス 5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5" name="直線コネクタ 59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6" name="テキスト ボックス 595"/>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7" name="直線コネクタ 59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8" name="テキスト ボックス 59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9" name="直線コネクタ 59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0" name="テキスト ボックス 59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1" name="直線コネクタ 60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2" name="テキスト ボックス 60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4" name="テキスト ボックス 6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606" name="直線コネクタ 605"/>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07"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8" name="直線コネクタ 607"/>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09"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10" name="直線コネクタ 609"/>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49801</xdr:rowOff>
    </xdr:from>
    <xdr:ext cx="405111" cy="259045"/>
    <xdr:sp macro="" textlink="">
      <xdr:nvSpPr>
        <xdr:cNvPr id="611" name="【保健センター・保健所】&#10;有形固定資産減価償却率平均値テキスト"/>
        <xdr:cNvSpPr txBox="1"/>
      </xdr:nvSpPr>
      <xdr:spPr>
        <a:xfrm>
          <a:off x="16357600" y="9651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612" name="フローチャート: 判断 611"/>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613" name="フローチャート: 判断 612"/>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14" name="フローチャート: 判断 613"/>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615" name="フローチャート: 判断 614"/>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616" name="フローチャート: 判断 615"/>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7" name="テキスト ボックス 6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8" name="テキスト ボックス 6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9" name="テキスト ボックス 6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0" name="テキスト ボックス 6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1" name="テキスト ボックス 6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161798</xdr:rowOff>
    </xdr:from>
    <xdr:to>
      <xdr:col>85</xdr:col>
      <xdr:colOff>177800</xdr:colOff>
      <xdr:row>60</xdr:row>
      <xdr:rowOff>91948</xdr:rowOff>
    </xdr:to>
    <xdr:sp macro="" textlink="">
      <xdr:nvSpPr>
        <xdr:cNvPr id="622" name="楕円 621"/>
        <xdr:cNvSpPr/>
      </xdr:nvSpPr>
      <xdr:spPr>
        <a:xfrm>
          <a:off x="162687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140225</xdr:rowOff>
    </xdr:from>
    <xdr:ext cx="405111" cy="259045"/>
    <xdr:sp macro="" textlink="">
      <xdr:nvSpPr>
        <xdr:cNvPr id="623" name="【保健センター・保健所】&#10;有形固定資産減価償却率該当値テキスト"/>
        <xdr:cNvSpPr txBox="1"/>
      </xdr:nvSpPr>
      <xdr:spPr>
        <a:xfrm>
          <a:off x="16357600"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100076</xdr:rowOff>
    </xdr:from>
    <xdr:to>
      <xdr:col>81</xdr:col>
      <xdr:colOff>101600</xdr:colOff>
      <xdr:row>60</xdr:row>
      <xdr:rowOff>30226</xdr:rowOff>
    </xdr:to>
    <xdr:sp macro="" textlink="">
      <xdr:nvSpPr>
        <xdr:cNvPr id="624" name="楕円 623"/>
        <xdr:cNvSpPr/>
      </xdr:nvSpPr>
      <xdr:spPr>
        <a:xfrm>
          <a:off x="154305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150876</xdr:rowOff>
    </xdr:from>
    <xdr:to>
      <xdr:col>85</xdr:col>
      <xdr:colOff>127000</xdr:colOff>
      <xdr:row>60</xdr:row>
      <xdr:rowOff>41148</xdr:rowOff>
    </xdr:to>
    <xdr:cxnSp macro="">
      <xdr:nvCxnSpPr>
        <xdr:cNvPr id="625" name="直線コネクタ 624"/>
        <xdr:cNvCxnSpPr/>
      </xdr:nvCxnSpPr>
      <xdr:spPr>
        <a:xfrm>
          <a:off x="15481300" y="1026642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134366</xdr:rowOff>
    </xdr:from>
    <xdr:to>
      <xdr:col>76</xdr:col>
      <xdr:colOff>165100</xdr:colOff>
      <xdr:row>59</xdr:row>
      <xdr:rowOff>64516</xdr:rowOff>
    </xdr:to>
    <xdr:sp macro="" textlink="">
      <xdr:nvSpPr>
        <xdr:cNvPr id="626" name="楕円 625"/>
        <xdr:cNvSpPr/>
      </xdr:nvSpPr>
      <xdr:spPr>
        <a:xfrm>
          <a:off x="14541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xdr:rowOff>
    </xdr:from>
    <xdr:to>
      <xdr:col>81</xdr:col>
      <xdr:colOff>50800</xdr:colOff>
      <xdr:row>59</xdr:row>
      <xdr:rowOff>150876</xdr:rowOff>
    </xdr:to>
    <xdr:cxnSp macro="">
      <xdr:nvCxnSpPr>
        <xdr:cNvPr id="627" name="直線コネクタ 626"/>
        <xdr:cNvCxnSpPr/>
      </xdr:nvCxnSpPr>
      <xdr:spPr>
        <a:xfrm>
          <a:off x="14592300" y="1012926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68072</xdr:rowOff>
    </xdr:from>
    <xdr:to>
      <xdr:col>72</xdr:col>
      <xdr:colOff>38100</xdr:colOff>
      <xdr:row>58</xdr:row>
      <xdr:rowOff>169672</xdr:rowOff>
    </xdr:to>
    <xdr:sp macro="" textlink="">
      <xdr:nvSpPr>
        <xdr:cNvPr id="628" name="楕円 627"/>
        <xdr:cNvSpPr/>
      </xdr:nvSpPr>
      <xdr:spPr>
        <a:xfrm>
          <a:off x="13652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118872</xdr:rowOff>
    </xdr:from>
    <xdr:to>
      <xdr:col>76</xdr:col>
      <xdr:colOff>114300</xdr:colOff>
      <xdr:row>59</xdr:row>
      <xdr:rowOff>13716</xdr:rowOff>
    </xdr:to>
    <xdr:cxnSp macro="">
      <xdr:nvCxnSpPr>
        <xdr:cNvPr id="629" name="直線コネクタ 628"/>
        <xdr:cNvCxnSpPr/>
      </xdr:nvCxnSpPr>
      <xdr:spPr>
        <a:xfrm>
          <a:off x="13703300" y="1006297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630" name="楕円 629"/>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118872</xdr:rowOff>
    </xdr:from>
    <xdr:to>
      <xdr:col>71</xdr:col>
      <xdr:colOff>177800</xdr:colOff>
      <xdr:row>58</xdr:row>
      <xdr:rowOff>148590</xdr:rowOff>
    </xdr:to>
    <xdr:cxnSp macro="">
      <xdr:nvCxnSpPr>
        <xdr:cNvPr id="631" name="直線コネクタ 630"/>
        <xdr:cNvCxnSpPr/>
      </xdr:nvCxnSpPr>
      <xdr:spPr>
        <a:xfrm flipV="1">
          <a:off x="12814300" y="1006297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78757</xdr:rowOff>
    </xdr:from>
    <xdr:ext cx="405111" cy="259045"/>
    <xdr:sp macro="" textlink="">
      <xdr:nvSpPr>
        <xdr:cNvPr id="632" name="n_1aveValue【保健センター・保健所】&#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633" name="n_2aveValue【保健センター・保健所】&#10;有形固定資産減価償却率"/>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634" name="n_3aveValue【保健センター・保健所】&#10;有形固定資産減価償却率"/>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635" name="n_4aveValue【保健センター・保健所】&#10;有形固定資産減価償却率"/>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21353</xdr:rowOff>
    </xdr:from>
    <xdr:ext cx="405111" cy="259045"/>
    <xdr:sp macro="" textlink="">
      <xdr:nvSpPr>
        <xdr:cNvPr id="636" name="n_1mainValue【保健センター・保健所】&#10;有形固定資産減価償却率"/>
        <xdr:cNvSpPr txBox="1"/>
      </xdr:nvSpPr>
      <xdr:spPr>
        <a:xfrm>
          <a:off x="15266044" y="1030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55643</xdr:rowOff>
    </xdr:from>
    <xdr:ext cx="405111" cy="259045"/>
    <xdr:sp macro="" textlink="">
      <xdr:nvSpPr>
        <xdr:cNvPr id="637" name="n_2mainValue【保健センター・保健所】&#10;有形固定資産減価償却率"/>
        <xdr:cNvSpPr txBox="1"/>
      </xdr:nvSpPr>
      <xdr:spPr>
        <a:xfrm>
          <a:off x="14389744" y="1017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160799</xdr:rowOff>
    </xdr:from>
    <xdr:ext cx="405111" cy="259045"/>
    <xdr:sp macro="" textlink="">
      <xdr:nvSpPr>
        <xdr:cNvPr id="638" name="n_3mainValue【保健センター・保健所】&#10;有形固定資産減価償却率"/>
        <xdr:cNvSpPr txBox="1"/>
      </xdr:nvSpPr>
      <xdr:spPr>
        <a:xfrm>
          <a:off x="13500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19067</xdr:rowOff>
    </xdr:from>
    <xdr:ext cx="405111" cy="259045"/>
    <xdr:sp macro="" textlink="">
      <xdr:nvSpPr>
        <xdr:cNvPr id="639" name="n_4mainValue【保健センター・保健所】&#10;有形固定資産減価償却率"/>
        <xdr:cNvSpPr txBox="1"/>
      </xdr:nvSpPr>
      <xdr:spPr>
        <a:xfrm>
          <a:off x="12611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661" name="直線コネクタ 660"/>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6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63" name="直線コネクタ 66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64"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65" name="直線コネクタ 664"/>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129811</xdr:rowOff>
    </xdr:from>
    <xdr:ext cx="469744" cy="259045"/>
    <xdr:sp macro="" textlink="">
      <xdr:nvSpPr>
        <xdr:cNvPr id="666" name="【保健センター・保健所】&#10;一人当たり面積平均値テキスト"/>
        <xdr:cNvSpPr txBox="1"/>
      </xdr:nvSpPr>
      <xdr:spPr>
        <a:xfrm>
          <a:off x="22199600" y="1041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67" name="フローチャート: 判断 666"/>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68" name="フローチャート: 判断 667"/>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69" name="フローチャート: 判断 668"/>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70" name="フローチャート: 判断 669"/>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71" name="フローチャート: 判断 670"/>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26924</xdr:rowOff>
    </xdr:from>
    <xdr:to>
      <xdr:col>116</xdr:col>
      <xdr:colOff>114300</xdr:colOff>
      <xdr:row>62</xdr:row>
      <xdr:rowOff>128524</xdr:rowOff>
    </xdr:to>
    <xdr:sp macro="" textlink="">
      <xdr:nvSpPr>
        <xdr:cNvPr id="677" name="楕円 676"/>
        <xdr:cNvSpPr/>
      </xdr:nvSpPr>
      <xdr:spPr>
        <a:xfrm>
          <a:off x="221107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5351</xdr:rowOff>
    </xdr:from>
    <xdr:ext cx="469744" cy="259045"/>
    <xdr:sp macro="" textlink="">
      <xdr:nvSpPr>
        <xdr:cNvPr id="678" name="【保健センター・保健所】&#10;一人当たり面積該当値テキスト"/>
        <xdr:cNvSpPr txBox="1"/>
      </xdr:nvSpPr>
      <xdr:spPr>
        <a:xfrm>
          <a:off x="22199600"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31496</xdr:rowOff>
    </xdr:from>
    <xdr:to>
      <xdr:col>112</xdr:col>
      <xdr:colOff>38100</xdr:colOff>
      <xdr:row>62</xdr:row>
      <xdr:rowOff>133096</xdr:rowOff>
    </xdr:to>
    <xdr:sp macro="" textlink="">
      <xdr:nvSpPr>
        <xdr:cNvPr id="679" name="楕円 678"/>
        <xdr:cNvSpPr/>
      </xdr:nvSpPr>
      <xdr:spPr>
        <a:xfrm>
          <a:off x="21272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77724</xdr:rowOff>
    </xdr:from>
    <xdr:to>
      <xdr:col>116</xdr:col>
      <xdr:colOff>63500</xdr:colOff>
      <xdr:row>62</xdr:row>
      <xdr:rowOff>82296</xdr:rowOff>
    </xdr:to>
    <xdr:cxnSp macro="">
      <xdr:nvCxnSpPr>
        <xdr:cNvPr id="680" name="直線コネクタ 679"/>
        <xdr:cNvCxnSpPr/>
      </xdr:nvCxnSpPr>
      <xdr:spPr>
        <a:xfrm flipV="1">
          <a:off x="21323300" y="1070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36068</xdr:rowOff>
    </xdr:from>
    <xdr:to>
      <xdr:col>107</xdr:col>
      <xdr:colOff>101600</xdr:colOff>
      <xdr:row>62</xdr:row>
      <xdr:rowOff>137668</xdr:rowOff>
    </xdr:to>
    <xdr:sp macro="" textlink="">
      <xdr:nvSpPr>
        <xdr:cNvPr id="681" name="楕円 680"/>
        <xdr:cNvSpPr/>
      </xdr:nvSpPr>
      <xdr:spPr>
        <a:xfrm>
          <a:off x="20383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82296</xdr:rowOff>
    </xdr:from>
    <xdr:to>
      <xdr:col>111</xdr:col>
      <xdr:colOff>177800</xdr:colOff>
      <xdr:row>62</xdr:row>
      <xdr:rowOff>86868</xdr:rowOff>
    </xdr:to>
    <xdr:cxnSp macro="">
      <xdr:nvCxnSpPr>
        <xdr:cNvPr id="682" name="直線コネクタ 681"/>
        <xdr:cNvCxnSpPr/>
      </xdr:nvCxnSpPr>
      <xdr:spPr>
        <a:xfrm flipV="1">
          <a:off x="20434300" y="1071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683" name="楕円 682"/>
        <xdr:cNvSpPr/>
      </xdr:nvSpPr>
      <xdr:spPr>
        <a:xfrm>
          <a:off x="19494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86868</xdr:rowOff>
    </xdr:from>
    <xdr:to>
      <xdr:col>107</xdr:col>
      <xdr:colOff>50800</xdr:colOff>
      <xdr:row>62</xdr:row>
      <xdr:rowOff>164592</xdr:rowOff>
    </xdr:to>
    <xdr:cxnSp macro="">
      <xdr:nvCxnSpPr>
        <xdr:cNvPr id="684" name="直線コネクタ 683"/>
        <xdr:cNvCxnSpPr/>
      </xdr:nvCxnSpPr>
      <xdr:spPr>
        <a:xfrm flipV="1">
          <a:off x="19545300" y="10716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141224</xdr:rowOff>
    </xdr:from>
    <xdr:to>
      <xdr:col>98</xdr:col>
      <xdr:colOff>38100</xdr:colOff>
      <xdr:row>63</xdr:row>
      <xdr:rowOff>71374</xdr:rowOff>
    </xdr:to>
    <xdr:sp macro="" textlink="">
      <xdr:nvSpPr>
        <xdr:cNvPr id="685" name="楕円 684"/>
        <xdr:cNvSpPr/>
      </xdr:nvSpPr>
      <xdr:spPr>
        <a:xfrm>
          <a:off x="18605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164592</xdr:rowOff>
    </xdr:from>
    <xdr:to>
      <xdr:col>102</xdr:col>
      <xdr:colOff>114300</xdr:colOff>
      <xdr:row>63</xdr:row>
      <xdr:rowOff>20574</xdr:rowOff>
    </xdr:to>
    <xdr:cxnSp macro="">
      <xdr:nvCxnSpPr>
        <xdr:cNvPr id="686" name="直線コネクタ 685"/>
        <xdr:cNvCxnSpPr/>
      </xdr:nvCxnSpPr>
      <xdr:spPr>
        <a:xfrm flipV="1">
          <a:off x="18656300" y="10794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87"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688"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689" name="n_3aveValue【保健センター・保健所】&#10;一人当たり面積"/>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690" name="n_4aveValue【保健センター・保健所】&#10;一人当たり面積"/>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124223</xdr:rowOff>
    </xdr:from>
    <xdr:ext cx="469744" cy="259045"/>
    <xdr:sp macro="" textlink="">
      <xdr:nvSpPr>
        <xdr:cNvPr id="691" name="n_1mainValue【保健センター・保健所】&#10;一人当たり面積"/>
        <xdr:cNvSpPr txBox="1"/>
      </xdr:nvSpPr>
      <xdr:spPr>
        <a:xfrm>
          <a:off x="210757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128795</xdr:rowOff>
    </xdr:from>
    <xdr:ext cx="469744" cy="259045"/>
    <xdr:sp macro="" textlink="">
      <xdr:nvSpPr>
        <xdr:cNvPr id="692" name="n_2mainValue【保健センター・保健所】&#10;一人当たり面積"/>
        <xdr:cNvSpPr txBox="1"/>
      </xdr:nvSpPr>
      <xdr:spPr>
        <a:xfrm>
          <a:off x="20199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35069</xdr:rowOff>
    </xdr:from>
    <xdr:ext cx="469744" cy="259045"/>
    <xdr:sp macro="" textlink="">
      <xdr:nvSpPr>
        <xdr:cNvPr id="693" name="n_3mainValue【保健センター・保健所】&#10;一人当たり面積"/>
        <xdr:cNvSpPr txBox="1"/>
      </xdr:nvSpPr>
      <xdr:spPr>
        <a:xfrm>
          <a:off x="19310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62501</xdr:rowOff>
    </xdr:from>
    <xdr:ext cx="469744" cy="259045"/>
    <xdr:sp macro="" textlink="">
      <xdr:nvSpPr>
        <xdr:cNvPr id="694" name="n_4mainValue【保健センター・保健所】&#10;一人当たり面積"/>
        <xdr:cNvSpPr txBox="1"/>
      </xdr:nvSpPr>
      <xdr:spPr>
        <a:xfrm>
          <a:off x="18421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5" name="正方形/長方形 6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6" name="正方形/長方形 6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7" name="正方形/長方形 6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8" name="正方形/長方形 6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9" name="正方形/長方形 6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0" name="正方形/長方形 6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1" name="正方形/長方形 7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正方形/長方形 7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3" name="テキスト ボックス 7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4" name="直線コネクタ 7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5" name="テキスト ボックス 7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6" name="直線コネクタ 7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7" name="テキスト ボックス 70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8" name="直線コネクタ 7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9" name="テキスト ボックス 7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0" name="直線コネクタ 7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1" name="テキスト ボックス 7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2" name="直線コネクタ 7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3" name="テキスト ボックス 7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4" name="直線コネクタ 7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5" name="テキスト ボックス 7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6" name="直線コネクタ 7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7" name="テキスト ボックス 71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8" name="直線コネクタ 7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20" name="直線コネクタ 719"/>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2" name="直線コネクタ 72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23"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24" name="直線コネクタ 723"/>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725" name="【消防施設】&#10;有形固定資産減価償却率平均値テキスト"/>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26" name="フローチャート: 判断 725"/>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727" name="フローチャート: 判断 726"/>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728" name="フローチャート: 判断 727"/>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29" name="フローチャート: 判断 728"/>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30" name="フローチャート: 判断 729"/>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49349</xdr:rowOff>
    </xdr:from>
    <xdr:to>
      <xdr:col>85</xdr:col>
      <xdr:colOff>177800</xdr:colOff>
      <xdr:row>84</xdr:row>
      <xdr:rowOff>150949</xdr:rowOff>
    </xdr:to>
    <xdr:sp macro="" textlink="">
      <xdr:nvSpPr>
        <xdr:cNvPr id="736" name="楕円 735"/>
        <xdr:cNvSpPr/>
      </xdr:nvSpPr>
      <xdr:spPr>
        <a:xfrm>
          <a:off x="16268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27776</xdr:rowOff>
    </xdr:from>
    <xdr:ext cx="405111" cy="259045"/>
    <xdr:sp macro="" textlink="">
      <xdr:nvSpPr>
        <xdr:cNvPr id="737" name="【消防施設】&#10;有形固定資産減価償却率該当値テキスト"/>
        <xdr:cNvSpPr txBox="1"/>
      </xdr:nvSpPr>
      <xdr:spPr>
        <a:xfrm>
          <a:off x="16357600"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18324</xdr:rowOff>
    </xdr:from>
    <xdr:to>
      <xdr:col>81</xdr:col>
      <xdr:colOff>101600</xdr:colOff>
      <xdr:row>84</xdr:row>
      <xdr:rowOff>119924</xdr:rowOff>
    </xdr:to>
    <xdr:sp macro="" textlink="">
      <xdr:nvSpPr>
        <xdr:cNvPr id="738" name="楕円 737"/>
        <xdr:cNvSpPr/>
      </xdr:nvSpPr>
      <xdr:spPr>
        <a:xfrm>
          <a:off x="15430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69124</xdr:rowOff>
    </xdr:from>
    <xdr:to>
      <xdr:col>85</xdr:col>
      <xdr:colOff>127000</xdr:colOff>
      <xdr:row>84</xdr:row>
      <xdr:rowOff>100149</xdr:rowOff>
    </xdr:to>
    <xdr:cxnSp macro="">
      <xdr:nvCxnSpPr>
        <xdr:cNvPr id="739" name="直線コネクタ 738"/>
        <xdr:cNvCxnSpPr/>
      </xdr:nvCxnSpPr>
      <xdr:spPr>
        <a:xfrm>
          <a:off x="15481300" y="144709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740" name="楕円 739"/>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69124</xdr:rowOff>
    </xdr:to>
    <xdr:cxnSp macro="">
      <xdr:nvCxnSpPr>
        <xdr:cNvPr id="741" name="直線コネクタ 740"/>
        <xdr:cNvCxnSpPr/>
      </xdr:nvCxnSpPr>
      <xdr:spPr>
        <a:xfrm>
          <a:off x="14592300" y="144399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121194</xdr:rowOff>
    </xdr:from>
    <xdr:to>
      <xdr:col>72</xdr:col>
      <xdr:colOff>38100</xdr:colOff>
      <xdr:row>84</xdr:row>
      <xdr:rowOff>51344</xdr:rowOff>
    </xdr:to>
    <xdr:sp macro="" textlink="">
      <xdr:nvSpPr>
        <xdr:cNvPr id="742" name="楕円 741"/>
        <xdr:cNvSpPr/>
      </xdr:nvSpPr>
      <xdr:spPr>
        <a:xfrm>
          <a:off x="13652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xdr:rowOff>
    </xdr:from>
    <xdr:to>
      <xdr:col>76</xdr:col>
      <xdr:colOff>114300</xdr:colOff>
      <xdr:row>84</xdr:row>
      <xdr:rowOff>38100</xdr:rowOff>
    </xdr:to>
    <xdr:cxnSp macro="">
      <xdr:nvCxnSpPr>
        <xdr:cNvPr id="743" name="直線コネクタ 742"/>
        <xdr:cNvCxnSpPr/>
      </xdr:nvCxnSpPr>
      <xdr:spPr>
        <a:xfrm>
          <a:off x="13703300" y="144023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80373</xdr:rowOff>
    </xdr:from>
    <xdr:to>
      <xdr:col>67</xdr:col>
      <xdr:colOff>101600</xdr:colOff>
      <xdr:row>84</xdr:row>
      <xdr:rowOff>10523</xdr:rowOff>
    </xdr:to>
    <xdr:sp macro="" textlink="">
      <xdr:nvSpPr>
        <xdr:cNvPr id="744" name="楕円 743"/>
        <xdr:cNvSpPr/>
      </xdr:nvSpPr>
      <xdr:spPr>
        <a:xfrm>
          <a:off x="12763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131173</xdr:rowOff>
    </xdr:from>
    <xdr:to>
      <xdr:col>71</xdr:col>
      <xdr:colOff>177800</xdr:colOff>
      <xdr:row>84</xdr:row>
      <xdr:rowOff>544</xdr:rowOff>
    </xdr:to>
    <xdr:cxnSp macro="">
      <xdr:nvCxnSpPr>
        <xdr:cNvPr id="745" name="直線コネクタ 744"/>
        <xdr:cNvCxnSpPr/>
      </xdr:nvCxnSpPr>
      <xdr:spPr>
        <a:xfrm>
          <a:off x="12814300" y="143615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76035</xdr:rowOff>
    </xdr:from>
    <xdr:ext cx="405111" cy="259045"/>
    <xdr:sp macro="" textlink="">
      <xdr:nvSpPr>
        <xdr:cNvPr id="746" name="n_1aveValue【消防施設】&#10;有形固定資産減価償却率"/>
        <xdr:cNvSpPr txBox="1"/>
      </xdr:nvSpPr>
      <xdr:spPr>
        <a:xfrm>
          <a:off x="15266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120122</xdr:rowOff>
    </xdr:from>
    <xdr:ext cx="405111" cy="259045"/>
    <xdr:sp macro="" textlink="">
      <xdr:nvSpPr>
        <xdr:cNvPr id="747" name="n_2aveValue【消防施設】&#10;有形固定資産減価償却率"/>
        <xdr:cNvSpPr txBox="1"/>
      </xdr:nvSpPr>
      <xdr:spPr>
        <a:xfrm>
          <a:off x="14389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48"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49"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111051</xdr:rowOff>
    </xdr:from>
    <xdr:ext cx="405111" cy="259045"/>
    <xdr:sp macro="" textlink="">
      <xdr:nvSpPr>
        <xdr:cNvPr id="750" name="n_1mainValue【消防施設】&#10;有形固定資産減価償却率"/>
        <xdr:cNvSpPr txBox="1"/>
      </xdr:nvSpPr>
      <xdr:spPr>
        <a:xfrm>
          <a:off x="152660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751" name="n_2mainValue【消防施設】&#10;有形固定資産減価償却率"/>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42471</xdr:rowOff>
    </xdr:from>
    <xdr:ext cx="405111" cy="259045"/>
    <xdr:sp macro="" textlink="">
      <xdr:nvSpPr>
        <xdr:cNvPr id="752" name="n_3mainValue【消防施設】&#10;有形固定資産減価償却率"/>
        <xdr:cNvSpPr txBox="1"/>
      </xdr:nvSpPr>
      <xdr:spPr>
        <a:xfrm>
          <a:off x="13500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1650</xdr:rowOff>
    </xdr:from>
    <xdr:ext cx="405111" cy="259045"/>
    <xdr:sp macro="" textlink="">
      <xdr:nvSpPr>
        <xdr:cNvPr id="753" name="n_4mainValue【消防施設】&#10;有形固定資産減価償却率"/>
        <xdr:cNvSpPr txBox="1"/>
      </xdr:nvSpPr>
      <xdr:spPr>
        <a:xfrm>
          <a:off x="12611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4" name="正方形/長方形 7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5" name="正方形/長方形 7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6" name="正方形/長方形 7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7" name="正方形/長方形 7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8" name="正方形/長方形 7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9" name="正方形/長方形 7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0" name="正方形/長方形 7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1" name="正方形/長方形 7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2" name="テキスト ボックス 7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3" name="直線コネクタ 7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4" name="直線コネクタ 7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5" name="テキスト ボックス 7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6" name="直線コネクタ 7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7" name="テキスト ボックス 7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8" name="直線コネクタ 7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9" name="テキスト ボックス 7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0" name="直線コネクタ 7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1" name="テキスト ボックス 7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2" name="直線コネクタ 7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3" name="テキスト ボックス 7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75" name="直線コネクタ 774"/>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76"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77" name="直線コネクタ 77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778"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779" name="直線コネクタ 778"/>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780" name="【消防施設】&#10;一人当たり面積平均値テキスト"/>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781" name="フローチャート: 判断 780"/>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782" name="フローチャート: 判断 781"/>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783" name="フローチャート: 判断 782"/>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84" name="フローチャート: 判断 783"/>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85" name="フローチャート: 判断 784"/>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6" name="テキスト ボックス 7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7" name="テキスト ボックス 7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8" name="テキスト ボックス 7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9" name="テキスト ボックス 7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0" name="テキスト ボックス 7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791" name="楕円 790"/>
        <xdr:cNvSpPr/>
      </xdr:nvSpPr>
      <xdr:spPr>
        <a:xfrm>
          <a:off x="221107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64025</xdr:rowOff>
    </xdr:from>
    <xdr:ext cx="469744" cy="259045"/>
    <xdr:sp macro="" textlink="">
      <xdr:nvSpPr>
        <xdr:cNvPr id="792" name="【消防施設】&#10;一人当たり面積該当値テキスト"/>
        <xdr:cNvSpPr txBox="1"/>
      </xdr:nvSpPr>
      <xdr:spPr>
        <a:xfrm>
          <a:off x="22199600"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90170</xdr:rowOff>
    </xdr:from>
    <xdr:to>
      <xdr:col>112</xdr:col>
      <xdr:colOff>38100</xdr:colOff>
      <xdr:row>85</xdr:row>
      <xdr:rowOff>20320</xdr:rowOff>
    </xdr:to>
    <xdr:sp macro="" textlink="">
      <xdr:nvSpPr>
        <xdr:cNvPr id="793" name="楕円 792"/>
        <xdr:cNvSpPr/>
      </xdr:nvSpPr>
      <xdr:spPr>
        <a:xfrm>
          <a:off x="2127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136398</xdr:rowOff>
    </xdr:from>
    <xdr:to>
      <xdr:col>116</xdr:col>
      <xdr:colOff>63500</xdr:colOff>
      <xdr:row>84</xdr:row>
      <xdr:rowOff>140970</xdr:rowOff>
    </xdr:to>
    <xdr:cxnSp macro="">
      <xdr:nvCxnSpPr>
        <xdr:cNvPr id="794" name="直線コネクタ 793"/>
        <xdr:cNvCxnSpPr/>
      </xdr:nvCxnSpPr>
      <xdr:spPr>
        <a:xfrm flipV="1">
          <a:off x="21323300" y="145381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85598</xdr:rowOff>
    </xdr:from>
    <xdr:to>
      <xdr:col>107</xdr:col>
      <xdr:colOff>101600</xdr:colOff>
      <xdr:row>85</xdr:row>
      <xdr:rowOff>15748</xdr:rowOff>
    </xdr:to>
    <xdr:sp macro="" textlink="">
      <xdr:nvSpPr>
        <xdr:cNvPr id="795" name="楕円 794"/>
        <xdr:cNvSpPr/>
      </xdr:nvSpPr>
      <xdr:spPr>
        <a:xfrm>
          <a:off x="20383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136398</xdr:rowOff>
    </xdr:from>
    <xdr:to>
      <xdr:col>111</xdr:col>
      <xdr:colOff>177800</xdr:colOff>
      <xdr:row>84</xdr:row>
      <xdr:rowOff>140970</xdr:rowOff>
    </xdr:to>
    <xdr:cxnSp macro="">
      <xdr:nvCxnSpPr>
        <xdr:cNvPr id="796" name="直線コネクタ 795"/>
        <xdr:cNvCxnSpPr/>
      </xdr:nvCxnSpPr>
      <xdr:spPr>
        <a:xfrm>
          <a:off x="20434300" y="1453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797" name="楕円 796"/>
        <xdr:cNvSpPr/>
      </xdr:nvSpPr>
      <xdr:spPr>
        <a:xfrm>
          <a:off x="19494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136398</xdr:rowOff>
    </xdr:from>
    <xdr:to>
      <xdr:col>107</xdr:col>
      <xdr:colOff>50800</xdr:colOff>
      <xdr:row>84</xdr:row>
      <xdr:rowOff>140970</xdr:rowOff>
    </xdr:to>
    <xdr:cxnSp macro="">
      <xdr:nvCxnSpPr>
        <xdr:cNvPr id="798" name="直線コネクタ 797"/>
        <xdr:cNvCxnSpPr/>
      </xdr:nvCxnSpPr>
      <xdr:spPr>
        <a:xfrm flipV="1">
          <a:off x="19545300" y="1453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92456</xdr:rowOff>
    </xdr:from>
    <xdr:to>
      <xdr:col>98</xdr:col>
      <xdr:colOff>38100</xdr:colOff>
      <xdr:row>85</xdr:row>
      <xdr:rowOff>22606</xdr:rowOff>
    </xdr:to>
    <xdr:sp macro="" textlink="">
      <xdr:nvSpPr>
        <xdr:cNvPr id="799" name="楕円 798"/>
        <xdr:cNvSpPr/>
      </xdr:nvSpPr>
      <xdr:spPr>
        <a:xfrm>
          <a:off x="18605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140970</xdr:rowOff>
    </xdr:from>
    <xdr:to>
      <xdr:col>102</xdr:col>
      <xdr:colOff>114300</xdr:colOff>
      <xdr:row>84</xdr:row>
      <xdr:rowOff>143256</xdr:rowOff>
    </xdr:to>
    <xdr:cxnSp macro="">
      <xdr:nvCxnSpPr>
        <xdr:cNvPr id="800" name="直線コネクタ 799"/>
        <xdr:cNvCxnSpPr/>
      </xdr:nvCxnSpPr>
      <xdr:spPr>
        <a:xfrm flipV="1">
          <a:off x="18656300" y="1454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41164</xdr:rowOff>
    </xdr:from>
    <xdr:ext cx="469744" cy="259045"/>
    <xdr:sp macro="" textlink="">
      <xdr:nvSpPr>
        <xdr:cNvPr id="801" name="n_1aveValue【消防施設】&#10;一人当たり面積"/>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802"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03"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804" name="n_4aveValue【消防施設】&#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36847</xdr:rowOff>
    </xdr:from>
    <xdr:ext cx="469744" cy="259045"/>
    <xdr:sp macro="" textlink="">
      <xdr:nvSpPr>
        <xdr:cNvPr id="805" name="n_1mainValue【消防施設】&#10;一人当たり面積"/>
        <xdr:cNvSpPr txBox="1"/>
      </xdr:nvSpPr>
      <xdr:spPr>
        <a:xfrm>
          <a:off x="21075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6875</xdr:rowOff>
    </xdr:from>
    <xdr:ext cx="469744" cy="259045"/>
    <xdr:sp macro="" textlink="">
      <xdr:nvSpPr>
        <xdr:cNvPr id="806" name="n_2mainValue【消防施設】&#10;一人当たり面積"/>
        <xdr:cNvSpPr txBox="1"/>
      </xdr:nvSpPr>
      <xdr:spPr>
        <a:xfrm>
          <a:off x="201994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11447</xdr:rowOff>
    </xdr:from>
    <xdr:ext cx="469744" cy="259045"/>
    <xdr:sp macro="" textlink="">
      <xdr:nvSpPr>
        <xdr:cNvPr id="807" name="n_3mainValue【消防施設】&#10;一人当たり面積"/>
        <xdr:cNvSpPr txBox="1"/>
      </xdr:nvSpPr>
      <xdr:spPr>
        <a:xfrm>
          <a:off x="19310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808" name="n_4mainValue【消防施設】&#10;一人当たり面積"/>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9" name="正方形/長方形 8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0" name="正方形/長方形 8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1" name="正方形/長方形 8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2" name="正方形/長方形 8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3" name="正方形/長方形 8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4" name="正方形/長方形 8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5" name="正方形/長方形 8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正方形/長方形 8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7" name="テキスト ボックス 8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8" name="直線コネクタ 8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9" name="テキスト ボックス 8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0" name="直線コネクタ 8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1" name="テキスト ボックス 8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2" name="直線コネクタ 8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3" name="テキスト ボックス 8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4" name="直線コネクタ 8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5" name="テキスト ボックス 8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6" name="直線コネクタ 8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7" name="テキスト ボックス 8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8" name="直線コネクタ 8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9" name="テキスト ボックス 8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0" name="直線コネクタ 8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1" name="テキスト ボックス 8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2" name="直線コネクタ 8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834" name="直線コネクタ 833"/>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835"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836" name="直線コネクタ 835"/>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837"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838" name="直線コネクタ 837"/>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39"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40" name="フローチャート: 判断 839"/>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41" name="フローチャート: 判断 840"/>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842" name="フローチャート: 判断 841"/>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43" name="フローチャート: 判断 842"/>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44" name="フローチャート: 判断 843"/>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5" name="テキスト ボックス 8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6" name="テキスト ボックス 8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7" name="テキスト ボックス 8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8" name="テキスト ボックス 8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9" name="テキスト ボックス 8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141332</xdr:rowOff>
    </xdr:from>
    <xdr:to>
      <xdr:col>85</xdr:col>
      <xdr:colOff>177800</xdr:colOff>
      <xdr:row>107</xdr:row>
      <xdr:rowOff>71482</xdr:rowOff>
    </xdr:to>
    <xdr:sp macro="" textlink="">
      <xdr:nvSpPr>
        <xdr:cNvPr id="850" name="楕円 849"/>
        <xdr:cNvSpPr/>
      </xdr:nvSpPr>
      <xdr:spPr>
        <a:xfrm>
          <a:off x="162687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119759</xdr:rowOff>
    </xdr:from>
    <xdr:ext cx="405111" cy="259045"/>
    <xdr:sp macro="" textlink="">
      <xdr:nvSpPr>
        <xdr:cNvPr id="851" name="【庁舎】&#10;有形固定資産減価償却率該当値テキスト"/>
        <xdr:cNvSpPr txBox="1"/>
      </xdr:nvSpPr>
      <xdr:spPr>
        <a:xfrm>
          <a:off x="16357600"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108676</xdr:rowOff>
    </xdr:from>
    <xdr:to>
      <xdr:col>81</xdr:col>
      <xdr:colOff>101600</xdr:colOff>
      <xdr:row>107</xdr:row>
      <xdr:rowOff>38826</xdr:rowOff>
    </xdr:to>
    <xdr:sp macro="" textlink="">
      <xdr:nvSpPr>
        <xdr:cNvPr id="852" name="楕円 851"/>
        <xdr:cNvSpPr/>
      </xdr:nvSpPr>
      <xdr:spPr>
        <a:xfrm>
          <a:off x="15430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159476</xdr:rowOff>
    </xdr:from>
    <xdr:to>
      <xdr:col>85</xdr:col>
      <xdr:colOff>127000</xdr:colOff>
      <xdr:row>107</xdr:row>
      <xdr:rowOff>20682</xdr:rowOff>
    </xdr:to>
    <xdr:cxnSp macro="">
      <xdr:nvCxnSpPr>
        <xdr:cNvPr id="853" name="直線コネクタ 852"/>
        <xdr:cNvCxnSpPr/>
      </xdr:nvCxnSpPr>
      <xdr:spPr>
        <a:xfrm>
          <a:off x="15481300" y="183331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76019</xdr:rowOff>
    </xdr:from>
    <xdr:to>
      <xdr:col>76</xdr:col>
      <xdr:colOff>165100</xdr:colOff>
      <xdr:row>107</xdr:row>
      <xdr:rowOff>6169</xdr:rowOff>
    </xdr:to>
    <xdr:sp macro="" textlink="">
      <xdr:nvSpPr>
        <xdr:cNvPr id="854" name="楕円 853"/>
        <xdr:cNvSpPr/>
      </xdr:nvSpPr>
      <xdr:spPr>
        <a:xfrm>
          <a:off x="14541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126819</xdr:rowOff>
    </xdr:from>
    <xdr:to>
      <xdr:col>81</xdr:col>
      <xdr:colOff>50800</xdr:colOff>
      <xdr:row>106</xdr:row>
      <xdr:rowOff>159476</xdr:rowOff>
    </xdr:to>
    <xdr:cxnSp macro="">
      <xdr:nvCxnSpPr>
        <xdr:cNvPr id="855" name="直線コネクタ 854"/>
        <xdr:cNvCxnSpPr/>
      </xdr:nvCxnSpPr>
      <xdr:spPr>
        <a:xfrm>
          <a:off x="14592300" y="183005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856" name="楕円 855"/>
        <xdr:cNvSpPr/>
      </xdr:nvSpPr>
      <xdr:spPr>
        <a:xfrm>
          <a:off x="1365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97427</xdr:rowOff>
    </xdr:from>
    <xdr:to>
      <xdr:col>76</xdr:col>
      <xdr:colOff>114300</xdr:colOff>
      <xdr:row>106</xdr:row>
      <xdr:rowOff>126819</xdr:rowOff>
    </xdr:to>
    <xdr:cxnSp macro="">
      <xdr:nvCxnSpPr>
        <xdr:cNvPr id="857" name="直線コネクタ 856"/>
        <xdr:cNvCxnSpPr/>
      </xdr:nvCxnSpPr>
      <xdr:spPr>
        <a:xfrm>
          <a:off x="13703300" y="182711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858" name="楕円 857"/>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97427</xdr:rowOff>
    </xdr:to>
    <xdr:cxnSp macro="">
      <xdr:nvCxnSpPr>
        <xdr:cNvPr id="859" name="直線コネクタ 858"/>
        <xdr:cNvCxnSpPr/>
      </xdr:nvCxnSpPr>
      <xdr:spPr>
        <a:xfrm>
          <a:off x="12814300" y="18168257"/>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60"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861"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862"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63"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29953</xdr:rowOff>
    </xdr:from>
    <xdr:ext cx="405111" cy="259045"/>
    <xdr:sp macro="" textlink="">
      <xdr:nvSpPr>
        <xdr:cNvPr id="864" name="n_1mainValue【庁舎】&#10;有形固定資産減価償却率"/>
        <xdr:cNvSpPr txBox="1"/>
      </xdr:nvSpPr>
      <xdr:spPr>
        <a:xfrm>
          <a:off x="152660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168746</xdr:rowOff>
    </xdr:from>
    <xdr:ext cx="405111" cy="259045"/>
    <xdr:sp macro="" textlink="">
      <xdr:nvSpPr>
        <xdr:cNvPr id="865" name="n_2mainValue【庁舎】&#10;有形固定資産減価償却率"/>
        <xdr:cNvSpPr txBox="1"/>
      </xdr:nvSpPr>
      <xdr:spPr>
        <a:xfrm>
          <a:off x="14389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866" name="n_3mainValue【庁舎】&#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867" name="n_4mainValue【庁舎】&#10;有形固定資産減価償却率"/>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8" name="正方形/長方形 8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9" name="正方形/長方形 8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0" name="正方形/長方形 8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1" name="正方形/長方形 8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2" name="正方形/長方形 8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3" name="正方形/長方形 8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4" name="正方形/長方形 8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5" name="正方形/長方形 8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6" name="テキスト ボックス 8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7" name="直線コネクタ 8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8" name="直線コネクタ 8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9" name="テキスト ボックス 8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0" name="直線コネクタ 8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1" name="テキスト ボックス 8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2" name="直線コネクタ 8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3" name="テキスト ボックス 8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4" name="直線コネクタ 8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5" name="テキスト ボックス 8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6" name="直線コネクタ 8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7" name="テキスト ボックス 8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8" name="直線コネクタ 8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9" name="テキスト ボックス 8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0" name="直線コネクタ 8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1" name="テキスト ボックス 8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893" name="直線コネクタ 892"/>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9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95" name="直線コネクタ 89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896"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897" name="直線コネクタ 896"/>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98"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99" name="フローチャート: 判断 898"/>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00" name="フローチャート: 判断 899"/>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01" name="フローチャート: 判断 900"/>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02" name="フローチャート: 判断 901"/>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03" name="フローチャート: 判断 902"/>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4" name="テキスト ボックス 9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5" name="テキスト ボックス 9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6" name="テキスト ボックス 9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7" name="テキスト ボックス 9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8" name="テキスト ボックス 9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909" name="楕円 908"/>
        <xdr:cNvSpPr/>
      </xdr:nvSpPr>
      <xdr:spPr>
        <a:xfrm>
          <a:off x="22110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152779</xdr:rowOff>
    </xdr:from>
    <xdr:ext cx="469744" cy="259045"/>
    <xdr:sp macro="" textlink="">
      <xdr:nvSpPr>
        <xdr:cNvPr id="910" name="【庁舎】&#10;一人当たり面積該当値テキスト"/>
        <xdr:cNvSpPr txBox="1"/>
      </xdr:nvSpPr>
      <xdr:spPr>
        <a:xfrm>
          <a:off x="22199600" y="179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138068</xdr:rowOff>
    </xdr:from>
    <xdr:to>
      <xdr:col>112</xdr:col>
      <xdr:colOff>38100</xdr:colOff>
      <xdr:row>106</xdr:row>
      <xdr:rowOff>68218</xdr:rowOff>
    </xdr:to>
    <xdr:sp macro="" textlink="">
      <xdr:nvSpPr>
        <xdr:cNvPr id="911" name="楕円 910"/>
        <xdr:cNvSpPr/>
      </xdr:nvSpPr>
      <xdr:spPr>
        <a:xfrm>
          <a:off x="21272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xdr:rowOff>
    </xdr:from>
    <xdr:to>
      <xdr:col>116</xdr:col>
      <xdr:colOff>63500</xdr:colOff>
      <xdr:row>106</xdr:row>
      <xdr:rowOff>17418</xdr:rowOff>
    </xdr:to>
    <xdr:cxnSp macro="">
      <xdr:nvCxnSpPr>
        <xdr:cNvPr id="912" name="直線コネクタ 911"/>
        <xdr:cNvCxnSpPr/>
      </xdr:nvCxnSpPr>
      <xdr:spPr>
        <a:xfrm flipV="1">
          <a:off x="21323300" y="1818295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146231</xdr:rowOff>
    </xdr:from>
    <xdr:to>
      <xdr:col>107</xdr:col>
      <xdr:colOff>101600</xdr:colOff>
      <xdr:row>106</xdr:row>
      <xdr:rowOff>76381</xdr:rowOff>
    </xdr:to>
    <xdr:sp macro="" textlink="">
      <xdr:nvSpPr>
        <xdr:cNvPr id="913" name="楕円 912"/>
        <xdr:cNvSpPr/>
      </xdr:nvSpPr>
      <xdr:spPr>
        <a:xfrm>
          <a:off x="20383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17418</xdr:rowOff>
    </xdr:from>
    <xdr:to>
      <xdr:col>111</xdr:col>
      <xdr:colOff>177800</xdr:colOff>
      <xdr:row>106</xdr:row>
      <xdr:rowOff>25581</xdr:rowOff>
    </xdr:to>
    <xdr:cxnSp macro="">
      <xdr:nvCxnSpPr>
        <xdr:cNvPr id="914" name="直線コネクタ 913"/>
        <xdr:cNvCxnSpPr/>
      </xdr:nvCxnSpPr>
      <xdr:spPr>
        <a:xfrm flipV="1">
          <a:off x="20434300" y="181911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915" name="楕円 914"/>
        <xdr:cNvSpPr/>
      </xdr:nvSpPr>
      <xdr:spPr>
        <a:xfrm>
          <a:off x="19494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10886</xdr:rowOff>
    </xdr:from>
    <xdr:to>
      <xdr:col>107</xdr:col>
      <xdr:colOff>50800</xdr:colOff>
      <xdr:row>106</xdr:row>
      <xdr:rowOff>25581</xdr:rowOff>
    </xdr:to>
    <xdr:cxnSp macro="">
      <xdr:nvCxnSpPr>
        <xdr:cNvPr id="916" name="直線コネクタ 915"/>
        <xdr:cNvCxnSpPr/>
      </xdr:nvCxnSpPr>
      <xdr:spPr>
        <a:xfrm>
          <a:off x="19545300" y="1818458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139700</xdr:rowOff>
    </xdr:from>
    <xdr:to>
      <xdr:col>98</xdr:col>
      <xdr:colOff>38100</xdr:colOff>
      <xdr:row>106</xdr:row>
      <xdr:rowOff>69850</xdr:rowOff>
    </xdr:to>
    <xdr:sp macro="" textlink="">
      <xdr:nvSpPr>
        <xdr:cNvPr id="917" name="楕円 916"/>
        <xdr:cNvSpPr/>
      </xdr:nvSpPr>
      <xdr:spPr>
        <a:xfrm>
          <a:off x="18605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10886</xdr:rowOff>
    </xdr:from>
    <xdr:to>
      <xdr:col>102</xdr:col>
      <xdr:colOff>114300</xdr:colOff>
      <xdr:row>106</xdr:row>
      <xdr:rowOff>19050</xdr:rowOff>
    </xdr:to>
    <xdr:cxnSp macro="">
      <xdr:nvCxnSpPr>
        <xdr:cNvPr id="918" name="直線コネクタ 917"/>
        <xdr:cNvCxnSpPr/>
      </xdr:nvCxnSpPr>
      <xdr:spPr>
        <a:xfrm flipV="1">
          <a:off x="18656300" y="181845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919"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920" name="n_2ave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921" name="n_3aveValue【庁舎】&#10;一人当たり面積"/>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922" name="n_4aveValue【庁舎】&#10;一人当たり面積"/>
        <xdr:cNvSpPr txBox="1"/>
      </xdr:nvSpPr>
      <xdr:spPr>
        <a:xfrm>
          <a:off x="18421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84745</xdr:rowOff>
    </xdr:from>
    <xdr:ext cx="469744" cy="259045"/>
    <xdr:sp macro="" textlink="">
      <xdr:nvSpPr>
        <xdr:cNvPr id="923" name="n_1mainValue【庁舎】&#10;一人当たり面積"/>
        <xdr:cNvSpPr txBox="1"/>
      </xdr:nvSpPr>
      <xdr:spPr>
        <a:xfrm>
          <a:off x="210757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92908</xdr:rowOff>
    </xdr:from>
    <xdr:ext cx="469744" cy="259045"/>
    <xdr:sp macro="" textlink="">
      <xdr:nvSpPr>
        <xdr:cNvPr id="924" name="n_2mainValue【庁舎】&#10;一人当たり面積"/>
        <xdr:cNvSpPr txBox="1"/>
      </xdr:nvSpPr>
      <xdr:spPr>
        <a:xfrm>
          <a:off x="20199427" y="1792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78213</xdr:rowOff>
    </xdr:from>
    <xdr:ext cx="469744" cy="259045"/>
    <xdr:sp macro="" textlink="">
      <xdr:nvSpPr>
        <xdr:cNvPr id="925" name="n_3mainValue【庁舎】&#10;一人当たり面積"/>
        <xdr:cNvSpPr txBox="1"/>
      </xdr:nvSpPr>
      <xdr:spPr>
        <a:xfrm>
          <a:off x="19310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86377</xdr:rowOff>
    </xdr:from>
    <xdr:ext cx="469744" cy="259045"/>
    <xdr:sp macro="" textlink="">
      <xdr:nvSpPr>
        <xdr:cNvPr id="926" name="n_4mainValue【庁舎】&#10;一人当たり面積"/>
        <xdr:cNvSpPr txBox="1"/>
      </xdr:nvSpPr>
      <xdr:spPr>
        <a:xfrm>
          <a:off x="184214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7" name="正方形/長方形 9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8" name="正方形/長方形 9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9" name="テキスト ボックス 9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、保健センター</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a:t>
          </a:r>
          <a:r>
            <a:rPr kumimoji="1" lang="ja-JP" altLang="ja-JP" sz="1100">
              <a:solidFill>
                <a:schemeClr val="dk1"/>
              </a:solidFill>
              <a:effectLst/>
              <a:latin typeface="+mn-lt"/>
              <a:ea typeface="+mn-ea"/>
              <a:cs typeface="+mn-cs"/>
            </a:rPr>
            <a:t>所、</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が類似団体平均と比較して高くなっている。各資産の特徴点</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は次のとおり。</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保健センター・保健所</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市来保健センターは</a:t>
          </a: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年、串木野健康増進センターは</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建設から</a:t>
          </a:r>
          <a:r>
            <a:rPr kumimoji="1" lang="ja-JP" altLang="ja-JP" sz="1100">
              <a:solidFill>
                <a:schemeClr val="dk1"/>
              </a:solidFill>
              <a:effectLst/>
              <a:latin typeface="+mn-lt"/>
              <a:ea typeface="+mn-ea"/>
              <a:cs typeface="+mn-cs"/>
            </a:rPr>
            <a:t>経過し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老朽化が進行しているため、施設を長期にわたり有効活用するため、計画的に補修</a:t>
          </a:r>
          <a:r>
            <a:rPr kumimoji="1" lang="ja-JP" altLang="en-US" sz="1100">
              <a:solidFill>
                <a:schemeClr val="dk1"/>
              </a:solidFill>
              <a:effectLst/>
              <a:latin typeface="+mn-lt"/>
              <a:ea typeface="+mn-ea"/>
              <a:cs typeface="+mn-cs"/>
            </a:rPr>
            <a:t>工事</a:t>
          </a:r>
          <a:r>
            <a:rPr kumimoji="1" lang="ja-JP" altLang="ja-JP" sz="1100">
              <a:solidFill>
                <a:schemeClr val="dk1"/>
              </a:solidFill>
              <a:effectLst/>
              <a:latin typeface="+mn-lt"/>
              <a:ea typeface="+mn-ea"/>
              <a:cs typeface="+mn-cs"/>
            </a:rPr>
            <a:t>などを行う必要がある。</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消防庁舎が</a:t>
          </a:r>
          <a:r>
            <a:rPr kumimoji="1" lang="ja-JP" altLang="ja-JP" sz="1100">
              <a:solidFill>
                <a:schemeClr val="dk1"/>
              </a:solidFill>
              <a:effectLst/>
              <a:latin typeface="+mn-lt"/>
              <a:ea typeface="+mn-ea"/>
              <a:cs typeface="+mn-cs"/>
            </a:rPr>
            <a:t>建設から</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年が経過</a:t>
          </a:r>
          <a:r>
            <a:rPr kumimoji="1" lang="ja-JP" altLang="en-US" sz="1100">
              <a:solidFill>
                <a:schemeClr val="dk1"/>
              </a:solidFill>
              <a:effectLst/>
              <a:latin typeface="+mn-lt"/>
              <a:ea typeface="+mn-ea"/>
              <a:cs typeface="+mn-cs"/>
            </a:rPr>
            <a:t>するなど施設の老朽化が進行しているため、施設を長期にわたり有効活用するため、計画的に補修工事などを行う必要がある。</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庁舎：本庁舎は建設から</a:t>
          </a:r>
          <a:r>
            <a:rPr kumimoji="1" lang="en-US" altLang="ja-JP" sz="1100">
              <a:solidFill>
                <a:schemeClr val="dk1"/>
              </a:solidFill>
              <a:effectLst/>
              <a:latin typeface="+mn-lt"/>
              <a:ea typeface="+mn-ea"/>
              <a:cs typeface="+mn-cs"/>
            </a:rPr>
            <a:t>49</a:t>
          </a:r>
          <a:r>
            <a:rPr kumimoji="1" lang="ja-JP" altLang="en-US" sz="1100">
              <a:solidFill>
                <a:schemeClr val="dk1"/>
              </a:solidFill>
              <a:effectLst/>
              <a:latin typeface="+mn-lt"/>
              <a:ea typeface="+mn-ea"/>
              <a:cs typeface="+mn-cs"/>
            </a:rPr>
            <a:t>年、支所は</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年が経過するなど施設の老朽化が進行しているため、施設を長期にわたり有効活用するため、計画的に補修などを行う必要がある。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27,251
27,026
112.29
21,710,175
20,964,326
599,902
8,861,264
21,044,642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横ばいで推移しており、類似団体平均と同程度、中央値に近い数値となっているものの、実質公債費比率や将来負担比率が高い水準にあり、財政の硬直化の傾向がみられるため、今後、第四次行政改革大綱・推進計画（令和３年度から令和７年度）との整合を図りながら、財政改善計画（令和３年度から令和７年度）に基づく財政運営に取り組み、自主財源の確保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0" name="直線コネクタ 69"/>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0"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2" name="テキスト ボックス 91"/>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4" name="テキスト ボックス 93"/>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6" name="テキスト ボックス 95"/>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8" name="テキスト ボックス 97"/>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ポイント減少しており、また、類似団体内平均と比較すると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ポイント低くなっている。これは、ふるさと寄附金基金繰入金の影響等によるものである。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経常収支比率は改善したものの、ふるさと寄附金による財源確保の不確実性に鑑み、今後も、行政改革大綱・推進計画に基づき、事務事業の見直しに一層取り組み、自主財源の確保に努める必要がある。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62</xdr:row>
      <xdr:rowOff>52494</xdr:rowOff>
    </xdr:to>
    <xdr:cxnSp macro="">
      <xdr:nvCxnSpPr>
        <xdr:cNvPr id="133" name="直線コネクタ 132"/>
        <xdr:cNvCxnSpPr/>
      </xdr:nvCxnSpPr>
      <xdr:spPr>
        <a:xfrm flipV="1">
          <a:off x="4114800" y="1058587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64</xdr:row>
      <xdr:rowOff>31327</xdr:rowOff>
    </xdr:to>
    <xdr:cxnSp macro="">
      <xdr:nvCxnSpPr>
        <xdr:cNvPr id="136" name="直線コネクタ 135"/>
        <xdr:cNvCxnSpPr/>
      </xdr:nvCxnSpPr>
      <xdr:spPr>
        <a:xfrm flipV="1">
          <a:off x="3225800" y="10682394"/>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64</xdr:row>
      <xdr:rowOff>31327</xdr:rowOff>
    </xdr:to>
    <xdr:cxnSp macro="">
      <xdr:nvCxnSpPr>
        <xdr:cNvPr id="139" name="直線コネクタ 138"/>
        <xdr:cNvCxnSpPr/>
      </xdr:nvCxnSpPr>
      <xdr:spPr>
        <a:xfrm>
          <a:off x="2336800" y="1085934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63</xdr:row>
      <xdr:rowOff>57996</xdr:rowOff>
    </xdr:to>
    <xdr:cxnSp macro="">
      <xdr:nvCxnSpPr>
        <xdr:cNvPr id="142" name="直線コネクタ 141"/>
        <xdr:cNvCxnSpPr/>
      </xdr:nvCxnSpPr>
      <xdr:spPr>
        <a:xfrm>
          <a:off x="1447800" y="10601960"/>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2" name="楕円 151"/>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93150</xdr:rowOff>
    </xdr:from>
    <xdr:ext cx="762000" cy="259045"/>
    <xdr:sp macro="" textlink="">
      <xdr:nvSpPr>
        <xdr:cNvPr id="153" name="財政構造の弾力性該当値テキスト"/>
        <xdr:cNvSpPr txBox="1"/>
      </xdr:nvSpPr>
      <xdr:spPr>
        <a:xfrm>
          <a:off x="5041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4" name="楕円 153"/>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55" name="テキスト ボックス 154"/>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6" name="楕円 155"/>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57" name="テキスト ボックス 156"/>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8" name="楕円 157"/>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59" name="テキスト ボックス 158"/>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60" name="楕円 159"/>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61" name="テキスト ボックス 160"/>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高くなっているのは主に物件費によるもので、ふるさと納税推進事業に係る物件費が伸びたことに起因するものである。引き続きふるさと納税を推進し、積極的に財源の確保を図るとともに、当該経費以外の人件費・物件費等については、行政改革大綱・推進計画に基づき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44292</xdr:rowOff>
    </xdr:from>
    <xdr:to>
      <xdr:col>23</xdr:col>
      <xdr:colOff>133350</xdr:colOff>
      <xdr:row>83</xdr:row>
      <xdr:rowOff>15877</xdr:rowOff>
    </xdr:to>
    <xdr:cxnSp macro="">
      <xdr:nvCxnSpPr>
        <xdr:cNvPr id="196" name="直線コネクタ 195"/>
        <xdr:cNvCxnSpPr/>
      </xdr:nvCxnSpPr>
      <xdr:spPr>
        <a:xfrm>
          <a:off x="4114800" y="14103192"/>
          <a:ext cx="838200" cy="14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36997</xdr:rowOff>
    </xdr:from>
    <xdr:ext cx="762000" cy="259045"/>
    <xdr:sp macro="" textlink="">
      <xdr:nvSpPr>
        <xdr:cNvPr id="197" name="人件費・物件費等の状況平均値テキスト"/>
        <xdr:cNvSpPr txBox="1"/>
      </xdr:nvSpPr>
      <xdr:spPr>
        <a:xfrm>
          <a:off x="5041900" y="13924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44292</xdr:rowOff>
    </xdr:from>
    <xdr:to>
      <xdr:col>19</xdr:col>
      <xdr:colOff>133350</xdr:colOff>
      <xdr:row>82</xdr:row>
      <xdr:rowOff>71427</xdr:rowOff>
    </xdr:to>
    <xdr:cxnSp macro="">
      <xdr:nvCxnSpPr>
        <xdr:cNvPr id="199" name="直線コネクタ 198"/>
        <xdr:cNvCxnSpPr/>
      </xdr:nvCxnSpPr>
      <xdr:spPr>
        <a:xfrm flipV="1">
          <a:off x="3225800" y="14103192"/>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201" name="テキスト ボックス 200"/>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142966</xdr:rowOff>
    </xdr:from>
    <xdr:to>
      <xdr:col>15</xdr:col>
      <xdr:colOff>82550</xdr:colOff>
      <xdr:row>82</xdr:row>
      <xdr:rowOff>71427</xdr:rowOff>
    </xdr:to>
    <xdr:cxnSp macro="">
      <xdr:nvCxnSpPr>
        <xdr:cNvPr id="202" name="直線コネクタ 201"/>
        <xdr:cNvCxnSpPr/>
      </xdr:nvCxnSpPr>
      <xdr:spPr>
        <a:xfrm>
          <a:off x="2336800" y="14030416"/>
          <a:ext cx="889000" cy="9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31199</xdr:rowOff>
    </xdr:from>
    <xdr:ext cx="762000" cy="259045"/>
    <xdr:sp macro="" textlink="">
      <xdr:nvSpPr>
        <xdr:cNvPr id="204" name="テキスト ボックス 203"/>
        <xdr:cNvSpPr txBox="1"/>
      </xdr:nvSpPr>
      <xdr:spPr>
        <a:xfrm>
          <a:off x="2844800" y="137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104812</xdr:rowOff>
    </xdr:from>
    <xdr:to>
      <xdr:col>11</xdr:col>
      <xdr:colOff>31750</xdr:colOff>
      <xdr:row>81</xdr:row>
      <xdr:rowOff>142966</xdr:rowOff>
    </xdr:to>
    <xdr:cxnSp macro="">
      <xdr:nvCxnSpPr>
        <xdr:cNvPr id="205" name="直線コネクタ 204"/>
        <xdr:cNvCxnSpPr/>
      </xdr:nvCxnSpPr>
      <xdr:spPr>
        <a:xfrm>
          <a:off x="1447800" y="13992262"/>
          <a:ext cx="8890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7" name="テキスト ボックス 206"/>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136527</xdr:rowOff>
    </xdr:from>
    <xdr:to>
      <xdr:col>23</xdr:col>
      <xdr:colOff>184150</xdr:colOff>
      <xdr:row>83</xdr:row>
      <xdr:rowOff>66677</xdr:rowOff>
    </xdr:to>
    <xdr:sp macro="" textlink="">
      <xdr:nvSpPr>
        <xdr:cNvPr id="215" name="楕円 214"/>
        <xdr:cNvSpPr/>
      </xdr:nvSpPr>
      <xdr:spPr>
        <a:xfrm>
          <a:off x="4902200" y="141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108604</xdr:rowOff>
    </xdr:from>
    <xdr:ext cx="762000" cy="259045"/>
    <xdr:sp macro="" textlink="">
      <xdr:nvSpPr>
        <xdr:cNvPr id="216" name="人件費・物件費等の状況該当値テキスト"/>
        <xdr:cNvSpPr txBox="1"/>
      </xdr:nvSpPr>
      <xdr:spPr>
        <a:xfrm>
          <a:off x="5041900" y="1416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164942</xdr:rowOff>
    </xdr:from>
    <xdr:to>
      <xdr:col>19</xdr:col>
      <xdr:colOff>184150</xdr:colOff>
      <xdr:row>82</xdr:row>
      <xdr:rowOff>95092</xdr:rowOff>
    </xdr:to>
    <xdr:sp macro="" textlink="">
      <xdr:nvSpPr>
        <xdr:cNvPr id="217" name="楕円 216"/>
        <xdr:cNvSpPr/>
      </xdr:nvSpPr>
      <xdr:spPr>
        <a:xfrm>
          <a:off x="4064000" y="1405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79869</xdr:rowOff>
    </xdr:from>
    <xdr:ext cx="736600" cy="259045"/>
    <xdr:sp macro="" textlink="">
      <xdr:nvSpPr>
        <xdr:cNvPr id="218" name="テキスト ボックス 217"/>
        <xdr:cNvSpPr txBox="1"/>
      </xdr:nvSpPr>
      <xdr:spPr>
        <a:xfrm>
          <a:off x="3733800" y="1413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20627</xdr:rowOff>
    </xdr:from>
    <xdr:to>
      <xdr:col>15</xdr:col>
      <xdr:colOff>133350</xdr:colOff>
      <xdr:row>82</xdr:row>
      <xdr:rowOff>122227</xdr:rowOff>
    </xdr:to>
    <xdr:sp macro="" textlink="">
      <xdr:nvSpPr>
        <xdr:cNvPr id="219" name="楕円 218"/>
        <xdr:cNvSpPr/>
      </xdr:nvSpPr>
      <xdr:spPr>
        <a:xfrm>
          <a:off x="3175000" y="140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107004</xdr:rowOff>
    </xdr:from>
    <xdr:ext cx="762000" cy="259045"/>
    <xdr:sp macro="" textlink="">
      <xdr:nvSpPr>
        <xdr:cNvPr id="220" name="テキスト ボックス 219"/>
        <xdr:cNvSpPr txBox="1"/>
      </xdr:nvSpPr>
      <xdr:spPr>
        <a:xfrm>
          <a:off x="2844800" y="1416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92166</xdr:rowOff>
    </xdr:from>
    <xdr:to>
      <xdr:col>11</xdr:col>
      <xdr:colOff>82550</xdr:colOff>
      <xdr:row>82</xdr:row>
      <xdr:rowOff>22316</xdr:rowOff>
    </xdr:to>
    <xdr:sp macro="" textlink="">
      <xdr:nvSpPr>
        <xdr:cNvPr id="221" name="楕円 220"/>
        <xdr:cNvSpPr/>
      </xdr:nvSpPr>
      <xdr:spPr>
        <a:xfrm>
          <a:off x="2286000" y="139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7093</xdr:rowOff>
    </xdr:from>
    <xdr:ext cx="762000" cy="259045"/>
    <xdr:sp macro="" textlink="">
      <xdr:nvSpPr>
        <xdr:cNvPr id="222" name="テキスト ボックス 221"/>
        <xdr:cNvSpPr txBox="1"/>
      </xdr:nvSpPr>
      <xdr:spPr>
        <a:xfrm>
          <a:off x="1955800" y="1406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54012</xdr:rowOff>
    </xdr:from>
    <xdr:to>
      <xdr:col>7</xdr:col>
      <xdr:colOff>31750</xdr:colOff>
      <xdr:row>81</xdr:row>
      <xdr:rowOff>155612</xdr:rowOff>
    </xdr:to>
    <xdr:sp macro="" textlink="">
      <xdr:nvSpPr>
        <xdr:cNvPr id="223" name="楕円 222"/>
        <xdr:cNvSpPr/>
      </xdr:nvSpPr>
      <xdr:spPr>
        <a:xfrm>
          <a:off x="1397000" y="139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165789</xdr:rowOff>
    </xdr:from>
    <xdr:ext cx="762000" cy="259045"/>
    <xdr:sp macro="" textlink="">
      <xdr:nvSpPr>
        <xdr:cNvPr id="224" name="テキスト ボックス 223"/>
        <xdr:cNvSpPr txBox="1"/>
      </xdr:nvSpPr>
      <xdr:spPr>
        <a:xfrm>
          <a:off x="1066800" y="137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前年度と比較すると、ほぼ横ばいで推移しており、類似団体平均を下回っている。今後も、行政改革大綱・推進計画に基づき、給与水準の適正化の徹底に努めることとしている。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82</xdr:row>
      <xdr:rowOff>97971</xdr:rowOff>
    </xdr:to>
    <xdr:cxnSp macro="">
      <xdr:nvCxnSpPr>
        <xdr:cNvPr id="260" name="直線コネクタ 259"/>
        <xdr:cNvCxnSpPr/>
      </xdr:nvCxnSpPr>
      <xdr:spPr>
        <a:xfrm>
          <a:off x="16179800" y="141396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2920</xdr:rowOff>
    </xdr:from>
    <xdr:ext cx="762000" cy="259045"/>
    <xdr:sp macro="" textlink="">
      <xdr:nvSpPr>
        <xdr:cNvPr id="261" name="給与水準   （国との比較）平均値テキスト"/>
        <xdr:cNvSpPr txBox="1"/>
      </xdr:nvSpPr>
      <xdr:spPr>
        <a:xfrm>
          <a:off x="17106900" y="1423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80736</xdr:rowOff>
    </xdr:to>
    <xdr:cxnSp macro="">
      <xdr:nvCxnSpPr>
        <xdr:cNvPr id="263" name="直線コネクタ 262"/>
        <xdr:cNvCxnSpPr/>
      </xdr:nvCxnSpPr>
      <xdr:spPr>
        <a:xfrm>
          <a:off x="15290800" y="141051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134456</xdr:rowOff>
    </xdr:from>
    <xdr:ext cx="736600" cy="259045"/>
    <xdr:sp macro="" textlink="">
      <xdr:nvSpPr>
        <xdr:cNvPr id="265" name="テキスト ボックス 264"/>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97971</xdr:rowOff>
    </xdr:to>
    <xdr:cxnSp macro="">
      <xdr:nvCxnSpPr>
        <xdr:cNvPr id="266" name="直線コネクタ 265"/>
        <xdr:cNvCxnSpPr/>
      </xdr:nvCxnSpPr>
      <xdr:spPr>
        <a:xfrm flipV="1">
          <a:off x="14401800" y="141051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68" name="テキスト ボックス 267"/>
        <xdr:cNvSpPr txBox="1"/>
      </xdr:nvSpPr>
      <xdr:spPr>
        <a:xfrm>
          <a:off x="14909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12700</xdr:rowOff>
    </xdr:to>
    <xdr:cxnSp macro="">
      <xdr:nvCxnSpPr>
        <xdr:cNvPr id="269" name="直線コネクタ 268"/>
        <xdr:cNvCxnSpPr/>
      </xdr:nvCxnSpPr>
      <xdr:spPr>
        <a:xfrm flipV="1">
          <a:off x="13512800" y="141568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1" name="テキスト ボックス 270"/>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99984</xdr:rowOff>
    </xdr:from>
    <xdr:ext cx="762000" cy="259045"/>
    <xdr:sp macro="" textlink="">
      <xdr:nvSpPr>
        <xdr:cNvPr id="273" name="テキスト ボックス 272"/>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9" name="楕円 278"/>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80"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81" name="楕円 280"/>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82" name="テキスト ボックス 281"/>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83" name="楕円 282"/>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84" name="テキスト ボックス 283"/>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5" name="楕円 284"/>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6" name="テキスト ボックス 285"/>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7" name="楕円 286"/>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8" name="テキスト ボックス 287"/>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年度から横ばいで推移しており、類似団体平均と比較しても同程度となっている。これは、第３次定員適正化計画に基づく取組により、平成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年度から令和２年度までの５年間で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人の削減を行ったことによるものである。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今後は新たな定員管理計画（令和３年度から令和７年度）に基づき、定年延長制度を考慮しながら、総人件費の抑制に努めることとしている。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112268</xdr:rowOff>
    </xdr:from>
    <xdr:to>
      <xdr:col>81</xdr:col>
      <xdr:colOff>44450</xdr:colOff>
      <xdr:row>60</xdr:row>
      <xdr:rowOff>117094</xdr:rowOff>
    </xdr:to>
    <xdr:cxnSp macro="">
      <xdr:nvCxnSpPr>
        <xdr:cNvPr id="322" name="直線コネクタ 321"/>
        <xdr:cNvCxnSpPr/>
      </xdr:nvCxnSpPr>
      <xdr:spPr>
        <a:xfrm flipV="1">
          <a:off x="16179800" y="1039926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23" name="定員管理の状況平均値テキスト"/>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111464</xdr:rowOff>
    </xdr:from>
    <xdr:to>
      <xdr:col>77</xdr:col>
      <xdr:colOff>44450</xdr:colOff>
      <xdr:row>60</xdr:row>
      <xdr:rowOff>117094</xdr:rowOff>
    </xdr:to>
    <xdr:cxnSp macro="">
      <xdr:nvCxnSpPr>
        <xdr:cNvPr id="325" name="直線コネクタ 324"/>
        <xdr:cNvCxnSpPr/>
      </xdr:nvCxnSpPr>
      <xdr:spPr>
        <a:xfrm>
          <a:off x="15290800" y="1039846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7" name="テキスト ボックス 326"/>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110257</xdr:rowOff>
    </xdr:from>
    <xdr:to>
      <xdr:col>72</xdr:col>
      <xdr:colOff>203200</xdr:colOff>
      <xdr:row>60</xdr:row>
      <xdr:rowOff>111464</xdr:rowOff>
    </xdr:to>
    <xdr:cxnSp macro="">
      <xdr:nvCxnSpPr>
        <xdr:cNvPr id="328" name="直線コネクタ 327"/>
        <xdr:cNvCxnSpPr/>
      </xdr:nvCxnSpPr>
      <xdr:spPr>
        <a:xfrm>
          <a:off x="14401800" y="10397257"/>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30" name="テキスト ボックス 329"/>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108246</xdr:rowOff>
    </xdr:from>
    <xdr:to>
      <xdr:col>68</xdr:col>
      <xdr:colOff>152400</xdr:colOff>
      <xdr:row>60</xdr:row>
      <xdr:rowOff>110257</xdr:rowOff>
    </xdr:to>
    <xdr:cxnSp macro="">
      <xdr:nvCxnSpPr>
        <xdr:cNvPr id="331" name="直線コネクタ 330"/>
        <xdr:cNvCxnSpPr/>
      </xdr:nvCxnSpPr>
      <xdr:spPr>
        <a:xfrm>
          <a:off x="13512800" y="1039524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33" name="テキスト ボックス 332"/>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5" name="テキスト ボックス 334"/>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61468</xdr:rowOff>
    </xdr:from>
    <xdr:to>
      <xdr:col>81</xdr:col>
      <xdr:colOff>95250</xdr:colOff>
      <xdr:row>60</xdr:row>
      <xdr:rowOff>163068</xdr:rowOff>
    </xdr:to>
    <xdr:sp macro="" textlink="">
      <xdr:nvSpPr>
        <xdr:cNvPr id="341" name="楕円 340"/>
        <xdr:cNvSpPr/>
      </xdr:nvSpPr>
      <xdr:spPr>
        <a:xfrm>
          <a:off x="16967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33545</xdr:rowOff>
    </xdr:from>
    <xdr:ext cx="762000" cy="259045"/>
    <xdr:sp macro="" textlink="">
      <xdr:nvSpPr>
        <xdr:cNvPr id="342" name="定員管理の状況該当値テキスト"/>
        <xdr:cNvSpPr txBox="1"/>
      </xdr:nvSpPr>
      <xdr:spPr>
        <a:xfrm>
          <a:off x="17106900" y="1032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66294</xdr:rowOff>
    </xdr:from>
    <xdr:to>
      <xdr:col>77</xdr:col>
      <xdr:colOff>95250</xdr:colOff>
      <xdr:row>60</xdr:row>
      <xdr:rowOff>167894</xdr:rowOff>
    </xdr:to>
    <xdr:sp macro="" textlink="">
      <xdr:nvSpPr>
        <xdr:cNvPr id="343" name="楕円 342"/>
        <xdr:cNvSpPr/>
      </xdr:nvSpPr>
      <xdr:spPr>
        <a:xfrm>
          <a:off x="16129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152671</xdr:rowOff>
    </xdr:from>
    <xdr:ext cx="736600" cy="259045"/>
    <xdr:sp macro="" textlink="">
      <xdr:nvSpPr>
        <xdr:cNvPr id="344" name="テキスト ボックス 343"/>
        <xdr:cNvSpPr txBox="1"/>
      </xdr:nvSpPr>
      <xdr:spPr>
        <a:xfrm>
          <a:off x="15798800" y="1043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60664</xdr:rowOff>
    </xdr:from>
    <xdr:to>
      <xdr:col>73</xdr:col>
      <xdr:colOff>44450</xdr:colOff>
      <xdr:row>60</xdr:row>
      <xdr:rowOff>162264</xdr:rowOff>
    </xdr:to>
    <xdr:sp macro="" textlink="">
      <xdr:nvSpPr>
        <xdr:cNvPr id="345" name="楕円 344"/>
        <xdr:cNvSpPr/>
      </xdr:nvSpPr>
      <xdr:spPr>
        <a:xfrm>
          <a:off x="15240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147041</xdr:rowOff>
    </xdr:from>
    <xdr:ext cx="762000" cy="259045"/>
    <xdr:sp macro="" textlink="">
      <xdr:nvSpPr>
        <xdr:cNvPr id="346" name="テキスト ボックス 345"/>
        <xdr:cNvSpPr txBox="1"/>
      </xdr:nvSpPr>
      <xdr:spPr>
        <a:xfrm>
          <a:off x="14909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59457</xdr:rowOff>
    </xdr:from>
    <xdr:to>
      <xdr:col>68</xdr:col>
      <xdr:colOff>203200</xdr:colOff>
      <xdr:row>60</xdr:row>
      <xdr:rowOff>161057</xdr:rowOff>
    </xdr:to>
    <xdr:sp macro="" textlink="">
      <xdr:nvSpPr>
        <xdr:cNvPr id="347" name="楕円 346"/>
        <xdr:cNvSpPr/>
      </xdr:nvSpPr>
      <xdr:spPr>
        <a:xfrm>
          <a:off x="14351000" y="103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145834</xdr:rowOff>
    </xdr:from>
    <xdr:ext cx="762000" cy="259045"/>
    <xdr:sp macro="" textlink="">
      <xdr:nvSpPr>
        <xdr:cNvPr id="348" name="テキスト ボックス 347"/>
        <xdr:cNvSpPr txBox="1"/>
      </xdr:nvSpPr>
      <xdr:spPr>
        <a:xfrm>
          <a:off x="14020800" y="104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49" name="楕円 348"/>
        <xdr:cNvSpPr/>
      </xdr:nvSpPr>
      <xdr:spPr>
        <a:xfrm>
          <a:off x="13462000" y="103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143823</xdr:rowOff>
    </xdr:from>
    <xdr:ext cx="762000" cy="259045"/>
    <xdr:sp macro="" textlink="">
      <xdr:nvSpPr>
        <xdr:cNvPr id="350" name="テキスト ボックス 349"/>
        <xdr:cNvSpPr txBox="1"/>
      </xdr:nvSpPr>
      <xdr:spPr>
        <a:xfrm>
          <a:off x="13131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前年度と比較すると、分子では最終処分場建設に係る合併特例債の償還などにより元利償還金が</a:t>
          </a:r>
          <a:r>
            <a:rPr kumimoji="1" lang="en-US" altLang="ja-JP" sz="1100">
              <a:latin typeface="ＭＳ Ｐゴシック" panose="020B0600070205080204" pitchFamily="50" charset="-128"/>
              <a:ea typeface="ＭＳ Ｐゴシック" panose="020B0600070205080204" pitchFamily="50" charset="-128"/>
            </a:rPr>
            <a:t>+30.8</a:t>
          </a:r>
          <a:r>
            <a:rPr kumimoji="1" lang="ja-JP" altLang="en-US" sz="1100">
              <a:latin typeface="ＭＳ Ｐゴシック" panose="020B0600070205080204" pitchFamily="50" charset="-128"/>
              <a:ea typeface="ＭＳ Ｐゴシック" panose="020B0600070205080204" pitchFamily="50" charset="-128"/>
            </a:rPr>
            <a:t>百万円、事業費補正で算入される公債費△</a:t>
          </a:r>
          <a:r>
            <a:rPr kumimoji="1" lang="en-US" altLang="ja-JP" sz="1100">
              <a:latin typeface="ＭＳ Ｐゴシック" panose="020B0600070205080204" pitchFamily="50" charset="-128"/>
              <a:ea typeface="ＭＳ Ｐゴシック" panose="020B0600070205080204" pitchFamily="50" charset="-128"/>
            </a:rPr>
            <a:t>22.3</a:t>
          </a:r>
          <a:r>
            <a:rPr kumimoji="1" lang="ja-JP" altLang="en-US" sz="1100">
              <a:latin typeface="ＭＳ Ｐゴシック" panose="020B0600070205080204" pitchFamily="50" charset="-128"/>
              <a:ea typeface="ＭＳ Ｐゴシック" panose="020B0600070205080204" pitchFamily="50" charset="-128"/>
            </a:rPr>
            <a:t>百万となるなど、分子全体で</a:t>
          </a:r>
          <a:r>
            <a:rPr kumimoji="1" lang="en-US" altLang="ja-JP" sz="1100">
              <a:latin typeface="ＭＳ Ｐゴシック" panose="020B0600070205080204" pitchFamily="50" charset="-128"/>
              <a:ea typeface="ＭＳ Ｐゴシック" panose="020B0600070205080204" pitchFamily="50" charset="-128"/>
            </a:rPr>
            <a:t>+34.9</a:t>
          </a:r>
          <a:r>
            <a:rPr kumimoji="1" lang="ja-JP" altLang="en-US" sz="1100">
              <a:latin typeface="ＭＳ Ｐゴシック" panose="020B0600070205080204" pitchFamily="50" charset="-128"/>
              <a:ea typeface="ＭＳ Ｐゴシック" panose="020B0600070205080204" pitchFamily="50" charset="-128"/>
            </a:rPr>
            <a:t>百万円となっている。一方、分母では標準財政規模が</a:t>
          </a:r>
          <a:r>
            <a:rPr kumimoji="1" lang="en-US" altLang="ja-JP" sz="1100">
              <a:latin typeface="ＭＳ Ｐゴシック" panose="020B0600070205080204" pitchFamily="50" charset="-128"/>
              <a:ea typeface="ＭＳ Ｐゴシック" panose="020B0600070205080204" pitchFamily="50" charset="-128"/>
            </a:rPr>
            <a:t>+184.5</a:t>
          </a:r>
          <a:r>
            <a:rPr kumimoji="1" lang="ja-JP" altLang="en-US" sz="1100">
              <a:latin typeface="ＭＳ Ｐゴシック" panose="020B0600070205080204" pitchFamily="50" charset="-128"/>
              <a:ea typeface="ＭＳ Ｐゴシック" panose="020B0600070205080204" pitchFamily="50" charset="-128"/>
            </a:rPr>
            <a:t>百万円となっている。これらのことから、単年度比率は</a:t>
          </a:r>
          <a:r>
            <a:rPr kumimoji="1" lang="en-US" altLang="ja-JP" sz="1100">
              <a:latin typeface="ＭＳ Ｐゴシック" panose="020B0600070205080204" pitchFamily="50" charset="-128"/>
              <a:ea typeface="ＭＳ Ｐゴシック" panose="020B0600070205080204" pitchFamily="50" charset="-128"/>
            </a:rPr>
            <a:t>0.1365</a:t>
          </a:r>
          <a:r>
            <a:rPr kumimoji="1" lang="ja-JP" altLang="en-US" sz="1100">
              <a:latin typeface="ＭＳ Ｐゴシック" panose="020B0600070205080204" pitchFamily="50" charset="-128"/>
              <a:ea typeface="ＭＳ Ｐゴシック" panose="020B0600070205080204" pitchFamily="50" charset="-128"/>
            </a:rPr>
            <a:t>ポイントとなっており、また、実質公債費比率としては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当市の実質公債費比率は、類似団体平均を大きく上回っており、今後、平成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実施の最終処分場建設事業に伴う合併特例債の償還がピークを迎えることを踏まえると、実質公債費比率は同水準で推移することが想定される。そのため、普通建設事業の厳選による起債の抑制に努め、数値の改善を図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115358</xdr:rowOff>
    </xdr:from>
    <xdr:to>
      <xdr:col>81</xdr:col>
      <xdr:colOff>44450</xdr:colOff>
      <xdr:row>44</xdr:row>
      <xdr:rowOff>4233</xdr:rowOff>
    </xdr:to>
    <xdr:cxnSp macro="">
      <xdr:nvCxnSpPr>
        <xdr:cNvPr id="387" name="直線コネクタ 386"/>
        <xdr:cNvCxnSpPr/>
      </xdr:nvCxnSpPr>
      <xdr:spPr>
        <a:xfrm>
          <a:off x="16179800" y="748770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21290</xdr:rowOff>
    </xdr:from>
    <xdr:ext cx="762000" cy="259045"/>
    <xdr:sp macro="" textlink="">
      <xdr:nvSpPr>
        <xdr:cNvPr id="388" name="公債費負担の状況平均値テキスト"/>
        <xdr:cNvSpPr txBox="1"/>
      </xdr:nvSpPr>
      <xdr:spPr>
        <a:xfrm>
          <a:off x="17106900" y="7050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115358</xdr:rowOff>
    </xdr:to>
    <xdr:cxnSp macro="">
      <xdr:nvCxnSpPr>
        <xdr:cNvPr id="390" name="直線コネクタ 389"/>
        <xdr:cNvCxnSpPr/>
      </xdr:nvCxnSpPr>
      <xdr:spPr>
        <a:xfrm>
          <a:off x="15290800" y="74273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4763</xdr:rowOff>
    </xdr:from>
    <xdr:to>
      <xdr:col>72</xdr:col>
      <xdr:colOff>203200</xdr:colOff>
      <xdr:row>43</xdr:row>
      <xdr:rowOff>55033</xdr:rowOff>
    </xdr:to>
    <xdr:cxnSp macro="">
      <xdr:nvCxnSpPr>
        <xdr:cNvPr id="393" name="直線コネクタ 392"/>
        <xdr:cNvCxnSpPr/>
      </xdr:nvCxnSpPr>
      <xdr:spPr>
        <a:xfrm>
          <a:off x="14401800" y="7377113"/>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116540</xdr:rowOff>
    </xdr:from>
    <xdr:ext cx="762000" cy="259045"/>
    <xdr:sp macro="" textlink="">
      <xdr:nvSpPr>
        <xdr:cNvPr id="395" name="テキスト ボックス 394"/>
        <xdr:cNvSpPr txBox="1"/>
      </xdr:nvSpPr>
      <xdr:spPr>
        <a:xfrm>
          <a:off x="14909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135996</xdr:rowOff>
    </xdr:from>
    <xdr:to>
      <xdr:col>68</xdr:col>
      <xdr:colOff>152400</xdr:colOff>
      <xdr:row>43</xdr:row>
      <xdr:rowOff>4763</xdr:rowOff>
    </xdr:to>
    <xdr:cxnSp macro="">
      <xdr:nvCxnSpPr>
        <xdr:cNvPr id="396" name="直線コネクタ 395"/>
        <xdr:cNvCxnSpPr/>
      </xdr:nvCxnSpPr>
      <xdr:spPr>
        <a:xfrm>
          <a:off x="13512800" y="73368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136648</xdr:rowOff>
    </xdr:from>
    <xdr:ext cx="762000" cy="259045"/>
    <xdr:sp macro="" textlink="">
      <xdr:nvSpPr>
        <xdr:cNvPr id="398" name="テキスト ボックス 397"/>
        <xdr:cNvSpPr txBox="1"/>
      </xdr:nvSpPr>
      <xdr:spPr>
        <a:xfrm>
          <a:off x="14020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400" name="テキスト ボックス 399"/>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06" name="楕円 405"/>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407" name="公債費負担の状況該当値テキスト"/>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64558</xdr:rowOff>
    </xdr:from>
    <xdr:to>
      <xdr:col>77</xdr:col>
      <xdr:colOff>95250</xdr:colOff>
      <xdr:row>43</xdr:row>
      <xdr:rowOff>166158</xdr:rowOff>
    </xdr:to>
    <xdr:sp macro="" textlink="">
      <xdr:nvSpPr>
        <xdr:cNvPr id="408" name="楕円 407"/>
        <xdr:cNvSpPr/>
      </xdr:nvSpPr>
      <xdr:spPr>
        <a:xfrm>
          <a:off x="16129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150935</xdr:rowOff>
    </xdr:from>
    <xdr:ext cx="736600" cy="259045"/>
    <xdr:sp macro="" textlink="">
      <xdr:nvSpPr>
        <xdr:cNvPr id="409" name="テキスト ボックス 408"/>
        <xdr:cNvSpPr txBox="1"/>
      </xdr:nvSpPr>
      <xdr:spPr>
        <a:xfrm>
          <a:off x="15798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10" name="楕円 409"/>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11" name="テキスト ボックス 410"/>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125413</xdr:rowOff>
    </xdr:from>
    <xdr:to>
      <xdr:col>68</xdr:col>
      <xdr:colOff>203200</xdr:colOff>
      <xdr:row>43</xdr:row>
      <xdr:rowOff>55563</xdr:rowOff>
    </xdr:to>
    <xdr:sp macro="" textlink="">
      <xdr:nvSpPr>
        <xdr:cNvPr id="412" name="楕円 411"/>
        <xdr:cNvSpPr/>
      </xdr:nvSpPr>
      <xdr:spPr>
        <a:xfrm>
          <a:off x="14351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40340</xdr:rowOff>
    </xdr:from>
    <xdr:ext cx="762000" cy="259045"/>
    <xdr:sp macro="" textlink="">
      <xdr:nvSpPr>
        <xdr:cNvPr id="413" name="テキスト ボックス 412"/>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85196</xdr:rowOff>
    </xdr:from>
    <xdr:to>
      <xdr:col>64</xdr:col>
      <xdr:colOff>152400</xdr:colOff>
      <xdr:row>43</xdr:row>
      <xdr:rowOff>15346</xdr:rowOff>
    </xdr:to>
    <xdr:sp macro="" textlink="">
      <xdr:nvSpPr>
        <xdr:cNvPr id="414" name="楕円 413"/>
        <xdr:cNvSpPr/>
      </xdr:nvSpPr>
      <xdr:spPr>
        <a:xfrm>
          <a:off x="13462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123</xdr:rowOff>
    </xdr:from>
    <xdr:ext cx="762000" cy="259045"/>
    <xdr:sp macro="" textlink="">
      <xdr:nvSpPr>
        <xdr:cNvPr id="415" name="テキスト ボックス 414"/>
        <xdr:cNvSpPr txBox="1"/>
      </xdr:nvSpPr>
      <xdr:spPr>
        <a:xfrm>
          <a:off x="13131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前年度と比較すると、純債務である分子は、充当可能財源等が△</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億円なったものの、将来負担額が△</a:t>
          </a:r>
          <a:r>
            <a:rPr kumimoji="1" lang="en-US" altLang="ja-JP" sz="1000">
              <a:latin typeface="ＭＳ Ｐゴシック" panose="020B0600070205080204" pitchFamily="50" charset="-128"/>
              <a:ea typeface="ＭＳ Ｐゴシック" panose="020B0600070205080204" pitchFamily="50" charset="-128"/>
            </a:rPr>
            <a:t>7.1</a:t>
          </a:r>
          <a:r>
            <a:rPr kumimoji="1" lang="ja-JP" altLang="en-US" sz="1000">
              <a:latin typeface="ＭＳ Ｐゴシック" panose="020B0600070205080204" pitchFamily="50" charset="-128"/>
              <a:ea typeface="ＭＳ Ｐゴシック" panose="020B0600070205080204" pitchFamily="50" charset="-128"/>
            </a:rPr>
            <a:t>億円（主に地方債現在高△</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億円、退職手当負担見込額△</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億円）となり、分子全体で△</a:t>
          </a:r>
          <a:r>
            <a:rPr kumimoji="1" lang="en-US" altLang="ja-JP" sz="1000">
              <a:latin typeface="ＭＳ Ｐゴシック" panose="020B0600070205080204" pitchFamily="50" charset="-128"/>
              <a:ea typeface="ＭＳ Ｐゴシック" panose="020B0600070205080204" pitchFamily="50" charset="-128"/>
            </a:rPr>
            <a:t>4.1</a:t>
          </a:r>
          <a:r>
            <a:rPr kumimoji="1" lang="ja-JP" altLang="en-US" sz="1000">
              <a:latin typeface="ＭＳ Ｐゴシック" panose="020B0600070205080204" pitchFamily="50" charset="-128"/>
              <a:ea typeface="ＭＳ Ｐゴシック" panose="020B0600070205080204" pitchFamily="50" charset="-128"/>
            </a:rPr>
            <a:t>億円となっている。また、分母では標準財政規模が</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億円となり、分母全体で</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億円となっている。これらのことから、将来負担比率は対前年度</a:t>
          </a:r>
          <a:r>
            <a:rPr kumimoji="1" lang="en-US" altLang="ja-JP" sz="1000">
              <a:latin typeface="ＭＳ Ｐゴシック" panose="020B0600070205080204" pitchFamily="50" charset="-128"/>
              <a:ea typeface="ＭＳ Ｐゴシック" panose="020B0600070205080204" pitchFamily="50" charset="-128"/>
            </a:rPr>
            <a:t>8.0</a:t>
          </a:r>
          <a:r>
            <a:rPr kumimoji="1" lang="ja-JP" altLang="en-US" sz="1000">
              <a:latin typeface="ＭＳ Ｐゴシック" panose="020B0600070205080204" pitchFamily="50" charset="-128"/>
              <a:ea typeface="ＭＳ Ｐゴシック" panose="020B0600070205080204" pitchFamily="50" charset="-128"/>
            </a:rPr>
            <a:t>ポイント減少しているが、これは、最終処分場建設に係る合併特例債の償還などによる地方債残高の減（合併特例債△</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億円、臨財債△</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億円、緊急防災減災事業債△</a:t>
          </a:r>
          <a:r>
            <a:rPr kumimoji="1" lang="en-US" altLang="ja-JP" sz="1000">
              <a:latin typeface="ＭＳ Ｐゴシック" panose="020B0600070205080204" pitchFamily="50" charset="-128"/>
              <a:ea typeface="ＭＳ Ｐゴシック" panose="020B0600070205080204" pitchFamily="50" charset="-128"/>
            </a:rPr>
            <a:t>1.3</a:t>
          </a:r>
          <a:r>
            <a:rPr kumimoji="1" lang="ja-JP" altLang="en-US" sz="1000">
              <a:latin typeface="ＭＳ Ｐゴシック" panose="020B0600070205080204" pitchFamily="50" charset="-128"/>
              <a:ea typeface="ＭＳ Ｐゴシック" panose="020B0600070205080204" pitchFamily="50" charset="-128"/>
            </a:rPr>
            <a:t>億円）によるところが大きい。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一方で、当市の将来負担比率は依然として類似団体平均を大きく上回っており、財政の硬直化の傾向がみられるため、今後も、市債管理基金や財政調整基金の積立による充当可能財源の確保や、普通建設事業の厳選による起債の抑制に努め、数値の改善を図る必要があ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123896</xdr:rowOff>
    </xdr:from>
    <xdr:to>
      <xdr:col>81</xdr:col>
      <xdr:colOff>44450</xdr:colOff>
      <xdr:row>20</xdr:row>
      <xdr:rowOff>59690</xdr:rowOff>
    </xdr:to>
    <xdr:cxnSp macro="">
      <xdr:nvCxnSpPr>
        <xdr:cNvPr id="449" name="直線コネクタ 448"/>
        <xdr:cNvCxnSpPr/>
      </xdr:nvCxnSpPr>
      <xdr:spPr>
        <a:xfrm flipV="1">
          <a:off x="16179800" y="3381446"/>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50" name="将来負担の状況平均値テキスト"/>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1" name="フローチャート: 判断 450"/>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105128</xdr:rowOff>
    </xdr:from>
    <xdr:to>
      <xdr:col>77</xdr:col>
      <xdr:colOff>44450</xdr:colOff>
      <xdr:row>20</xdr:row>
      <xdr:rowOff>59690</xdr:rowOff>
    </xdr:to>
    <xdr:cxnSp macro="">
      <xdr:nvCxnSpPr>
        <xdr:cNvPr id="452" name="直線コネクタ 451"/>
        <xdr:cNvCxnSpPr/>
      </xdr:nvCxnSpPr>
      <xdr:spPr>
        <a:xfrm>
          <a:off x="15290800" y="3362678"/>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3" name="フローチャート: 判断 452"/>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4" name="テキスト ボックス 453"/>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105128</xdr:rowOff>
    </xdr:from>
    <xdr:to>
      <xdr:col>72</xdr:col>
      <xdr:colOff>203200</xdr:colOff>
      <xdr:row>20</xdr:row>
      <xdr:rowOff>107950</xdr:rowOff>
    </xdr:to>
    <xdr:cxnSp macro="">
      <xdr:nvCxnSpPr>
        <xdr:cNvPr id="455" name="直線コネクタ 454"/>
        <xdr:cNvCxnSpPr/>
      </xdr:nvCxnSpPr>
      <xdr:spPr>
        <a:xfrm flipV="1">
          <a:off x="14401800" y="33626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6" name="フローチャート: 判断 455"/>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7" name="テキスト ボックス 456"/>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47625</xdr:rowOff>
    </xdr:from>
    <xdr:to>
      <xdr:col>68</xdr:col>
      <xdr:colOff>152400</xdr:colOff>
      <xdr:row>20</xdr:row>
      <xdr:rowOff>107950</xdr:rowOff>
    </xdr:to>
    <xdr:cxnSp macro="">
      <xdr:nvCxnSpPr>
        <xdr:cNvPr id="458" name="直線コネクタ 457"/>
        <xdr:cNvCxnSpPr/>
      </xdr:nvCxnSpPr>
      <xdr:spPr>
        <a:xfrm>
          <a:off x="13512800" y="347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60" name="テキスト ボックス 459"/>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62" name="テキスト ボックス 461"/>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73096</xdr:rowOff>
    </xdr:from>
    <xdr:to>
      <xdr:col>81</xdr:col>
      <xdr:colOff>95250</xdr:colOff>
      <xdr:row>20</xdr:row>
      <xdr:rowOff>3246</xdr:rowOff>
    </xdr:to>
    <xdr:sp macro="" textlink="">
      <xdr:nvSpPr>
        <xdr:cNvPr id="468" name="楕円 467"/>
        <xdr:cNvSpPr/>
      </xdr:nvSpPr>
      <xdr:spPr>
        <a:xfrm>
          <a:off x="16967200" y="33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45173</xdr:rowOff>
    </xdr:from>
    <xdr:ext cx="762000" cy="259045"/>
    <xdr:sp macro="" textlink="">
      <xdr:nvSpPr>
        <xdr:cNvPr id="469" name="将来負担の状況該当値テキスト"/>
        <xdr:cNvSpPr txBox="1"/>
      </xdr:nvSpPr>
      <xdr:spPr>
        <a:xfrm>
          <a:off x="17106900" y="33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8890</xdr:rowOff>
    </xdr:from>
    <xdr:to>
      <xdr:col>77</xdr:col>
      <xdr:colOff>95250</xdr:colOff>
      <xdr:row>20</xdr:row>
      <xdr:rowOff>110490</xdr:rowOff>
    </xdr:to>
    <xdr:sp macro="" textlink="">
      <xdr:nvSpPr>
        <xdr:cNvPr id="470" name="楕円 469"/>
        <xdr:cNvSpPr/>
      </xdr:nvSpPr>
      <xdr:spPr>
        <a:xfrm>
          <a:off x="161290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95267</xdr:rowOff>
    </xdr:from>
    <xdr:ext cx="736600" cy="259045"/>
    <xdr:sp macro="" textlink="">
      <xdr:nvSpPr>
        <xdr:cNvPr id="471" name="テキスト ボックス 470"/>
        <xdr:cNvSpPr txBox="1"/>
      </xdr:nvSpPr>
      <xdr:spPr>
        <a:xfrm>
          <a:off x="15798800" y="352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54328</xdr:rowOff>
    </xdr:from>
    <xdr:to>
      <xdr:col>73</xdr:col>
      <xdr:colOff>44450</xdr:colOff>
      <xdr:row>19</xdr:row>
      <xdr:rowOff>155928</xdr:rowOff>
    </xdr:to>
    <xdr:sp macro="" textlink="">
      <xdr:nvSpPr>
        <xdr:cNvPr id="472" name="楕円 471"/>
        <xdr:cNvSpPr/>
      </xdr:nvSpPr>
      <xdr:spPr>
        <a:xfrm>
          <a:off x="15240000" y="33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140705</xdr:rowOff>
    </xdr:from>
    <xdr:ext cx="762000" cy="259045"/>
    <xdr:sp macro="" textlink="">
      <xdr:nvSpPr>
        <xdr:cNvPr id="473" name="テキスト ボックス 472"/>
        <xdr:cNvSpPr txBox="1"/>
      </xdr:nvSpPr>
      <xdr:spPr>
        <a:xfrm>
          <a:off x="14909800" y="339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57150</xdr:rowOff>
    </xdr:from>
    <xdr:to>
      <xdr:col>68</xdr:col>
      <xdr:colOff>203200</xdr:colOff>
      <xdr:row>20</xdr:row>
      <xdr:rowOff>158750</xdr:rowOff>
    </xdr:to>
    <xdr:sp macro="" textlink="">
      <xdr:nvSpPr>
        <xdr:cNvPr id="474" name="楕円 473"/>
        <xdr:cNvSpPr/>
      </xdr:nvSpPr>
      <xdr:spPr>
        <a:xfrm>
          <a:off x="14351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143527</xdr:rowOff>
    </xdr:from>
    <xdr:ext cx="762000" cy="259045"/>
    <xdr:sp macro="" textlink="">
      <xdr:nvSpPr>
        <xdr:cNvPr id="475" name="テキスト ボックス 474"/>
        <xdr:cNvSpPr txBox="1"/>
      </xdr:nvSpPr>
      <xdr:spPr>
        <a:xfrm>
          <a:off x="14020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168275</xdr:rowOff>
    </xdr:from>
    <xdr:to>
      <xdr:col>64</xdr:col>
      <xdr:colOff>152400</xdr:colOff>
      <xdr:row>20</xdr:row>
      <xdr:rowOff>98425</xdr:rowOff>
    </xdr:to>
    <xdr:sp macro="" textlink="">
      <xdr:nvSpPr>
        <xdr:cNvPr id="476" name="楕円 475"/>
        <xdr:cNvSpPr/>
      </xdr:nvSpPr>
      <xdr:spPr>
        <a:xfrm>
          <a:off x="13462000" y="34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83202</xdr:rowOff>
    </xdr:from>
    <xdr:ext cx="762000" cy="259045"/>
    <xdr:sp macro="" textlink="">
      <xdr:nvSpPr>
        <xdr:cNvPr id="477" name="テキスト ボックス 476"/>
        <xdr:cNvSpPr txBox="1"/>
      </xdr:nvSpPr>
      <xdr:spPr>
        <a:xfrm>
          <a:off x="13131800" y="351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27,251
27,026
112.29
21,710,175
20,964,326
599,902
8,861,264
21,044,642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経常収支比率に係る人件費は、前年度と比較して</a:t>
          </a:r>
          <a:r>
            <a:rPr kumimoji="1" lang="en-US" altLang="ja-JP" sz="900">
              <a:latin typeface="ＭＳ Ｐゴシック" panose="020B0600070205080204" pitchFamily="50" charset="-128"/>
              <a:ea typeface="ＭＳ Ｐゴシック" panose="020B0600070205080204" pitchFamily="50" charset="-128"/>
            </a:rPr>
            <a:t>1.3</a:t>
          </a:r>
          <a:r>
            <a:rPr kumimoji="1" lang="ja-JP" altLang="en-US" sz="900">
              <a:latin typeface="ＭＳ Ｐゴシック" panose="020B0600070205080204" pitchFamily="50" charset="-128"/>
              <a:ea typeface="ＭＳ Ｐゴシック" panose="020B0600070205080204" pitchFamily="50" charset="-128"/>
            </a:rPr>
            <a:t>ポイント増加している。これは、人件費に準ずる費用（賃金（物件費）を除く）で取り扱う経費が、人件費として取り扱う経費として計上されたことや、会計年度任用職員制度の開始に伴うことに起因するもので、人件費が</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億円（うち会計年度任用職員分は</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億円）となったことが影響している。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類似団体平均と比較すると大きく上回っているが、人口</a:t>
          </a:r>
          <a:r>
            <a:rPr kumimoji="1" lang="en-US" altLang="ja-JP" sz="900">
              <a:latin typeface="ＭＳ Ｐゴシック" panose="020B0600070205080204" pitchFamily="50" charset="-128"/>
              <a:ea typeface="ＭＳ Ｐゴシック" panose="020B0600070205080204" pitchFamily="50" charset="-128"/>
            </a:rPr>
            <a:t>1,000</a:t>
          </a:r>
          <a:r>
            <a:rPr kumimoji="1" lang="ja-JP" altLang="en-US" sz="900">
              <a:latin typeface="ＭＳ Ｐゴシック" panose="020B0600070205080204" pitchFamily="50" charset="-128"/>
              <a:ea typeface="ＭＳ Ｐゴシック" panose="020B0600070205080204" pitchFamily="50" charset="-128"/>
            </a:rPr>
            <a:t>人当たりの職員数は平均程度となっているため、年齢別職員数の構成比率などが影響しているものと思われる。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今後、行政改革大綱・推進計画に基づき、業務の効率化を図り、人件費の抑制に努めるとともに、定員適正化計画に基づき年齢構成の平準化を図る必要がある。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134620</xdr:rowOff>
    </xdr:to>
    <xdr:cxnSp macro="">
      <xdr:nvCxnSpPr>
        <xdr:cNvPr id="66" name="直線コネクタ 65"/>
        <xdr:cNvCxnSpPr/>
      </xdr:nvCxnSpPr>
      <xdr:spPr>
        <a:xfrm>
          <a:off x="3987800" y="62077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7"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104140</xdr:rowOff>
    </xdr:to>
    <xdr:cxnSp macro="">
      <xdr:nvCxnSpPr>
        <xdr:cNvPr id="69" name="直線コネクタ 68"/>
        <xdr:cNvCxnSpPr/>
      </xdr:nvCxnSpPr>
      <xdr:spPr>
        <a:xfrm flipV="1">
          <a:off x="3098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71" name="テキスト ボックス 70"/>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134620</xdr:rowOff>
    </xdr:to>
    <xdr:cxnSp macro="">
      <xdr:nvCxnSpPr>
        <xdr:cNvPr id="72" name="直線コネクタ 71"/>
        <xdr:cNvCxnSpPr/>
      </xdr:nvCxnSpPr>
      <xdr:spPr>
        <a:xfrm flipV="1">
          <a:off x="2209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165100</xdr:rowOff>
    </xdr:to>
    <xdr:cxnSp macro="">
      <xdr:nvCxnSpPr>
        <xdr:cNvPr id="75" name="直線コネクタ 74"/>
        <xdr:cNvCxnSpPr/>
      </xdr:nvCxnSpPr>
      <xdr:spPr>
        <a:xfrm flipV="1">
          <a:off x="1320800" y="630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77" name="テキスト ボックス 76"/>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88" name="テキスト ボックス 87"/>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経常収支比率に係る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同程度となっている。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類似団体平均と比較して低い水準にあるのは、ふるさと寄附金繰入金の影響によるもので、経常的な経費のうち一般財源によるものが小さくなっていることによるものである（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年度決算額に比して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億円少ない水準となっている。）。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ゴシック" panose="020B0600070205080204" pitchFamily="50" charset="-128"/>
              <a:ea typeface="ＭＳ Ｐゴシック" panose="020B0600070205080204" pitchFamily="50" charset="-128"/>
            </a:rPr>
            <a:t>一方で、今後も高い水準の公債費が続く状況にあることや、ふるさと寄附金による財源確保の不確実性に鑑み、行政改革大綱・推進計画に基づき、事務事業の見直しに取り組み、物件費の削減に努め、財政構造の弾力性を高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8890</xdr:rowOff>
    </xdr:to>
    <xdr:cxnSp macro="">
      <xdr:nvCxnSpPr>
        <xdr:cNvPr id="127" name="直線コネクタ 126"/>
        <xdr:cNvCxnSpPr/>
      </xdr:nvCxnSpPr>
      <xdr:spPr>
        <a:xfrm flipV="1">
          <a:off x="15671800" y="2565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16</xdr:row>
      <xdr:rowOff>5080</xdr:rowOff>
    </xdr:to>
    <xdr:cxnSp macro="">
      <xdr:nvCxnSpPr>
        <xdr:cNvPr id="130" name="直線コネクタ 129"/>
        <xdr:cNvCxnSpPr/>
      </xdr:nvCxnSpPr>
      <xdr:spPr>
        <a:xfrm flipV="1">
          <a:off x="14782800" y="2580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16</xdr:row>
      <xdr:rowOff>5080</xdr:rowOff>
    </xdr:to>
    <xdr:cxnSp macro="">
      <xdr:nvCxnSpPr>
        <xdr:cNvPr id="133" name="直線コネクタ 132"/>
        <xdr:cNvCxnSpPr/>
      </xdr:nvCxnSpPr>
      <xdr:spPr>
        <a:xfrm>
          <a:off x="13893800" y="2649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77470</xdr:rowOff>
    </xdr:to>
    <xdr:cxnSp macro="">
      <xdr:nvCxnSpPr>
        <xdr:cNvPr id="136" name="直線コネクタ 135"/>
        <xdr:cNvCxnSpPr/>
      </xdr:nvCxnSpPr>
      <xdr:spPr>
        <a:xfrm>
          <a:off x="13004800" y="2527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6" name="楕円 145"/>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7"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48" name="楕円 147"/>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49" name="テキスト ボックス 148"/>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0" name="楕円 149"/>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51" name="テキスト ボックス 150"/>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2" name="楕円 151"/>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3" name="テキスト ボックス 152"/>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4" name="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経常収支比率に係る扶助費は平成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年度以降、類似団体平均と同程度となっている。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扶助費全体の決算額は、前年度に比し</a:t>
          </a:r>
          <a:r>
            <a:rPr kumimoji="1" lang="en-US" altLang="ja-JP" sz="1100">
              <a:latin typeface="ＭＳ Ｐゴシック" panose="020B0600070205080204" pitchFamily="50" charset="-128"/>
              <a:ea typeface="ＭＳ Ｐゴシック" panose="020B0600070205080204" pitchFamily="50" charset="-128"/>
            </a:rPr>
            <a:t>68.2</a:t>
          </a:r>
          <a:r>
            <a:rPr kumimoji="1" lang="ja-JP" altLang="en-US" sz="1100">
              <a:latin typeface="ＭＳ Ｐゴシック" panose="020B0600070205080204" pitchFamily="50" charset="-128"/>
              <a:ea typeface="ＭＳ Ｐゴシック" panose="020B0600070205080204" pitchFamily="50" charset="-128"/>
            </a:rPr>
            <a:t>百万円増加しているため、今後も審査の適正化や単独扶助費の見直し等を進めることで、扶助費の抑制に努める。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136525</xdr:rowOff>
    </xdr:from>
    <xdr:to>
      <xdr:col>24</xdr:col>
      <xdr:colOff>25400</xdr:colOff>
      <xdr:row>56</xdr:row>
      <xdr:rowOff>155575</xdr:rowOff>
    </xdr:to>
    <xdr:cxnSp macro="">
      <xdr:nvCxnSpPr>
        <xdr:cNvPr id="192" name="直線コネクタ 191"/>
        <xdr:cNvCxnSpPr/>
      </xdr:nvCxnSpPr>
      <xdr:spPr>
        <a:xfrm flipV="1">
          <a:off x="3987800" y="97377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155575</xdr:rowOff>
    </xdr:to>
    <xdr:cxnSp macro="">
      <xdr:nvCxnSpPr>
        <xdr:cNvPr id="195" name="直線コネクタ 194"/>
        <xdr:cNvCxnSpPr/>
      </xdr:nvCxnSpPr>
      <xdr:spPr>
        <a:xfrm>
          <a:off x="3098800" y="9747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98" name="直線コネクタ 197"/>
        <xdr:cNvCxnSpPr/>
      </xdr:nvCxnSpPr>
      <xdr:spPr>
        <a:xfrm>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127000</xdr:rowOff>
    </xdr:to>
    <xdr:cxnSp macro="">
      <xdr:nvCxnSpPr>
        <xdr:cNvPr id="201" name="直線コネクタ 200"/>
        <xdr:cNvCxnSpPr/>
      </xdr:nvCxnSpPr>
      <xdr:spPr>
        <a:xfrm>
          <a:off x="1320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3" name="テキスト ボックス 202"/>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5" name="テキスト ボックス 204"/>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85725</xdr:rowOff>
    </xdr:from>
    <xdr:to>
      <xdr:col>24</xdr:col>
      <xdr:colOff>76200</xdr:colOff>
      <xdr:row>57</xdr:row>
      <xdr:rowOff>15875</xdr:rowOff>
    </xdr:to>
    <xdr:sp macro="" textlink="">
      <xdr:nvSpPr>
        <xdr:cNvPr id="211" name="楕円 210"/>
        <xdr:cNvSpPr/>
      </xdr:nvSpPr>
      <xdr:spPr>
        <a:xfrm>
          <a:off x="47752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57802</xdr:rowOff>
    </xdr:from>
    <xdr:ext cx="762000" cy="259045"/>
    <xdr:sp macro="" textlink="">
      <xdr:nvSpPr>
        <xdr:cNvPr id="212" name="扶助費該当値テキスト"/>
        <xdr:cNvSpPr txBox="1"/>
      </xdr:nvSpPr>
      <xdr:spPr>
        <a:xfrm>
          <a:off x="49149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104775</xdr:rowOff>
    </xdr:from>
    <xdr:to>
      <xdr:col>20</xdr:col>
      <xdr:colOff>38100</xdr:colOff>
      <xdr:row>57</xdr:row>
      <xdr:rowOff>34925</xdr:rowOff>
    </xdr:to>
    <xdr:sp macro="" textlink="">
      <xdr:nvSpPr>
        <xdr:cNvPr id="213" name="楕円 212"/>
        <xdr:cNvSpPr/>
      </xdr:nvSpPr>
      <xdr:spPr>
        <a:xfrm>
          <a:off x="3937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214" name="テキスト ボックス 213"/>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5" name="楕円 214"/>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6" name="テキスト ボックス 21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7" name="楕円 216"/>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8" name="テキスト ボックス 217"/>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9" name="楕円 218"/>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20" name="テキスト ボックス 219"/>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経常収支比率に係るその他は、前年度と比較して△</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ポイントとなっている。これは、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公共下水道事業及び漁業集落排水事業が、法非適用から法適用になったことにより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億円となり分子が小さくなっ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地方消費税交付金や地方交付税が増加したことにより経常的な一般財源が増加し、分母が大きくなったことによるものである。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ＭＳ Ｐゴシック" panose="020B0600070205080204" pitchFamily="50" charset="-128"/>
              <a:ea typeface="ＭＳ Ｐゴシック" panose="020B0600070205080204" pitchFamily="50" charset="-128"/>
            </a:rPr>
            <a:t>類似団体平均と比較して同水準にあるものの、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今後も高い水準の公債費が続く状況にあることや、ふるさと寄附金による財源確保の不確実性に鑑み、行政改革大綱・推進計画に基づき、事務事業の見直しに取り組み、経費の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削減</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、財政構造の弾力性を高め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101600</xdr:rowOff>
    </xdr:from>
    <xdr:to>
      <xdr:col>82</xdr:col>
      <xdr:colOff>107950</xdr:colOff>
      <xdr:row>60</xdr:row>
      <xdr:rowOff>25400</xdr:rowOff>
    </xdr:to>
    <xdr:cxnSp macro="">
      <xdr:nvCxnSpPr>
        <xdr:cNvPr id="253" name="直線コネクタ 252"/>
        <xdr:cNvCxnSpPr/>
      </xdr:nvCxnSpPr>
      <xdr:spPr>
        <a:xfrm flipV="1">
          <a:off x="15671800" y="970280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25400</xdr:rowOff>
    </xdr:to>
    <xdr:cxnSp macro="">
      <xdr:nvCxnSpPr>
        <xdr:cNvPr id="256" name="直線コネクタ 255"/>
        <xdr:cNvCxnSpPr/>
      </xdr:nvCxnSpPr>
      <xdr:spPr>
        <a:xfrm>
          <a:off x="14782800" y="10223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58" name="テキスト ボックス 257"/>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107950</xdr:rowOff>
    </xdr:to>
    <xdr:cxnSp macro="">
      <xdr:nvCxnSpPr>
        <xdr:cNvPr id="259" name="直線コネクタ 258"/>
        <xdr:cNvCxnSpPr/>
      </xdr:nvCxnSpPr>
      <xdr:spPr>
        <a:xfrm>
          <a:off x="13893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1" name="テキスト ボックス 260"/>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82550</xdr:rowOff>
    </xdr:to>
    <xdr:cxnSp macro="">
      <xdr:nvCxnSpPr>
        <xdr:cNvPr id="262" name="直線コネクタ 261"/>
        <xdr:cNvCxnSpPr/>
      </xdr:nvCxnSpPr>
      <xdr:spPr>
        <a:xfrm flipV="1">
          <a:off x="13004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50800</xdr:rowOff>
    </xdr:from>
    <xdr:to>
      <xdr:col>82</xdr:col>
      <xdr:colOff>158750</xdr:colOff>
      <xdr:row>56</xdr:row>
      <xdr:rowOff>152400</xdr:rowOff>
    </xdr:to>
    <xdr:sp macro="" textlink="">
      <xdr:nvSpPr>
        <xdr:cNvPr id="272" name="楕円 271"/>
        <xdr:cNvSpPr/>
      </xdr:nvSpPr>
      <xdr:spPr>
        <a:xfrm>
          <a:off x="16459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67327</xdr:rowOff>
    </xdr:from>
    <xdr:ext cx="762000" cy="259045"/>
    <xdr:sp macro="" textlink="">
      <xdr:nvSpPr>
        <xdr:cNvPr id="273" name="その他該当値テキスト"/>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146050</xdr:rowOff>
    </xdr:from>
    <xdr:to>
      <xdr:col>78</xdr:col>
      <xdr:colOff>120650</xdr:colOff>
      <xdr:row>60</xdr:row>
      <xdr:rowOff>76200</xdr:rowOff>
    </xdr:to>
    <xdr:sp macro="" textlink="">
      <xdr:nvSpPr>
        <xdr:cNvPr id="274" name="楕円 273"/>
        <xdr:cNvSpPr/>
      </xdr:nvSpPr>
      <xdr:spPr>
        <a:xfrm>
          <a:off x="1562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60977</xdr:rowOff>
    </xdr:from>
    <xdr:ext cx="736600" cy="259045"/>
    <xdr:sp macro="" textlink="">
      <xdr:nvSpPr>
        <xdr:cNvPr id="275" name="テキスト ボックス 274"/>
        <xdr:cNvSpPr txBox="1"/>
      </xdr:nvSpPr>
      <xdr:spPr>
        <a:xfrm>
          <a:off x="15290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6" name="楕円 275"/>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7" name="テキスト ボックス 276"/>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8" name="楕円 277"/>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9" name="テキスト ボックス 278"/>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80" name="楕円 279"/>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118127</xdr:rowOff>
    </xdr:from>
    <xdr:ext cx="762000" cy="259045"/>
    <xdr:sp macro="" textlink="">
      <xdr:nvSpPr>
        <xdr:cNvPr id="281" name="テキスト ボックス 280"/>
        <xdr:cNvSpPr txBox="1"/>
      </xdr:nvSpPr>
      <xdr:spPr>
        <a:xfrm>
          <a:off x="12623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経常収支比率に係る補助費等は、前年度と比較して</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ポイント増加している。これは、公共下水道事業及び漁業集落排水事業が、法非適用から法適用になったことにより、補助費等が</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億円となったためである。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類似団体平均と比較して低い水準にあるのは、消防を市単独で運営しており、広域消防に伴う負担金がないことによるものと考えられる。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今後も高い水準の公債費が続く状況にあることや、ふるさと寄附金による財源確保の不確実性に鑑み、行政改革大綱・推進計画に基づき、事務事業の見直し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や市単独の補助金の見直し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に取り組み、</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経費の削減に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、財政構造の弾力性を高め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35</xdr:row>
      <xdr:rowOff>42418</xdr:rowOff>
    </xdr:to>
    <xdr:cxnSp macro="">
      <xdr:nvCxnSpPr>
        <xdr:cNvPr id="311" name="直線コネクタ 310"/>
        <xdr:cNvCxnSpPr/>
      </xdr:nvCxnSpPr>
      <xdr:spPr>
        <a:xfrm>
          <a:off x="15671800" y="590143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35</xdr:row>
      <xdr:rowOff>1270</xdr:rowOff>
    </xdr:to>
    <xdr:cxnSp macro="">
      <xdr:nvCxnSpPr>
        <xdr:cNvPr id="314" name="直線コネクタ 313"/>
        <xdr:cNvCxnSpPr/>
      </xdr:nvCxnSpPr>
      <xdr:spPr>
        <a:xfrm flipV="1">
          <a:off x="14782800" y="59014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1270</xdr:rowOff>
    </xdr:to>
    <xdr:cxnSp macro="">
      <xdr:nvCxnSpPr>
        <xdr:cNvPr id="317" name="直線コネクタ 316"/>
        <xdr:cNvCxnSpPr/>
      </xdr:nvCxnSpPr>
      <xdr:spPr>
        <a:xfrm>
          <a:off x="13893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35</xdr:row>
      <xdr:rowOff>1270</xdr:rowOff>
    </xdr:to>
    <xdr:cxnSp macro="">
      <xdr:nvCxnSpPr>
        <xdr:cNvPr id="320" name="直線コネクタ 319"/>
        <xdr:cNvCxnSpPr/>
      </xdr:nvCxnSpPr>
      <xdr:spPr>
        <a:xfrm>
          <a:off x="13004800" y="5974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30" name="楕円 329"/>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31"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32" name="楕円 331"/>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33" name="テキスト ボックス 332"/>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4" name="楕円 333"/>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5" name="テキスト ボックス 334"/>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6" name="楕円 335"/>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7" name="テキスト ボックス 336"/>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8" name="楕円 337"/>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9" name="テキスト ボックス 338"/>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経常収支比率に係る公債費は、前年度と比較して</a:t>
          </a:r>
          <a:r>
            <a:rPr kumimoji="1" lang="en-US" altLang="ja-JP" sz="900">
              <a:latin typeface="ＭＳ Ｐゴシック" panose="020B0600070205080204" pitchFamily="50" charset="-128"/>
              <a:ea typeface="ＭＳ Ｐゴシック" panose="020B0600070205080204" pitchFamily="50" charset="-128"/>
            </a:rPr>
            <a:t>0.4</a:t>
          </a:r>
          <a:r>
            <a:rPr kumimoji="1" lang="ja-JP" altLang="en-US" sz="900">
              <a:latin typeface="ＭＳ Ｐゴシック" panose="020B0600070205080204" pitchFamily="50" charset="-128"/>
              <a:ea typeface="ＭＳ Ｐゴシック" panose="020B0600070205080204" pitchFamily="50" charset="-128"/>
            </a:rPr>
            <a:t>ポイント低下しているが、これは、地方消費税交付金や地方交付税が増加したことにより経常的な一般財源が増加し、分母が大きくなったことによるものである。一方で、類似団体平均と比較して比率が高い水準にあるのは、合併特例事業債を活用した総合体育館や薩摩藩英国留学生記念館などの大規模事業に係る地方債の元利償還金の増加による影響と考えられ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今後、最終処分場建設に係る合併特例債の償還などに伴う公債費のピークの到来が想定されることや、実質公債費比率にもみられるように、フロー面で財政状況を逼迫する状況が続くことを踏まえると、普通建設事業の厳選により地方債の発行を抑制し、地方債残高の逓減に努め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127000</xdr:rowOff>
    </xdr:to>
    <xdr:cxnSp macro="">
      <xdr:nvCxnSpPr>
        <xdr:cNvPr id="372" name="直線コネクタ 371"/>
        <xdr:cNvCxnSpPr/>
      </xdr:nvCxnSpPr>
      <xdr:spPr>
        <a:xfrm flipV="1">
          <a:off x="3987800" y="1346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31767</xdr:rowOff>
    </xdr:from>
    <xdr:ext cx="762000" cy="259045"/>
    <xdr:sp macro="" textlink="">
      <xdr:nvSpPr>
        <xdr:cNvPr id="373" name="公債費平均値テキスト"/>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127000</xdr:rowOff>
    </xdr:to>
    <xdr:cxnSp macro="">
      <xdr:nvCxnSpPr>
        <xdr:cNvPr id="375" name="直線コネクタ 374"/>
        <xdr:cNvCxnSpPr/>
      </xdr:nvCxnSpPr>
      <xdr:spPr>
        <a:xfrm>
          <a:off x="3098800" y="1346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7" name="テキスト ボックス 376"/>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88900</xdr:rowOff>
    </xdr:to>
    <xdr:cxnSp macro="">
      <xdr:nvCxnSpPr>
        <xdr:cNvPr id="378" name="直線コネクタ 377"/>
        <xdr:cNvCxnSpPr/>
      </xdr:nvCxnSpPr>
      <xdr:spPr>
        <a:xfrm>
          <a:off x="2209800" y="1343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0" name="テキスト ボックス 379"/>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58420</xdr:rowOff>
    </xdr:to>
    <xdr:cxnSp macro="">
      <xdr:nvCxnSpPr>
        <xdr:cNvPr id="381" name="直線コネクタ 380"/>
        <xdr:cNvCxnSpPr/>
      </xdr:nvCxnSpPr>
      <xdr:spPr>
        <a:xfrm>
          <a:off x="1320800" y="13362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3" name="テキスト ボックス 382"/>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5" name="テキスト ボックス 384"/>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1" name="楕円 390"/>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2"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3" name="楕円 392"/>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4" name="テキスト ボックス 393"/>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5" name="楕円 394"/>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6" name="テキスト ボックス 395"/>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7" name="楕円 396"/>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8" name="テキスト ボックス 397"/>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9" name="楕円 398"/>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400" name="テキスト ボックス 39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経常収支比率に係る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公債費以外</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は、前年度と比較して同程度となっている。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類似団体平均と比較して低い水準にあるのは、ふるさと寄附金繰入金の影響によるもので、経常的な経費のうち一般財源によるものが小さくなっていることによるものである（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年度決算額に比し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少ない水準となっている。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一方で、今後も高い水準の公債費が続く状況にあることや、ふるさと寄附金による財源確保の不確実性に鑑み、行政改革大綱・推進計画に基づき、事務事業の見直しに取り組み、</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の削減に努め</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、財政構造の弾力性を高め</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る必要がある。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40132</xdr:rowOff>
    </xdr:to>
    <xdr:cxnSp macro="">
      <xdr:nvCxnSpPr>
        <xdr:cNvPr id="431" name="直線コネクタ 430"/>
        <xdr:cNvCxnSpPr/>
      </xdr:nvCxnSpPr>
      <xdr:spPr>
        <a:xfrm flipV="1">
          <a:off x="15671800" y="130337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77</xdr:row>
      <xdr:rowOff>74422</xdr:rowOff>
    </xdr:to>
    <xdr:cxnSp macro="">
      <xdr:nvCxnSpPr>
        <xdr:cNvPr id="434" name="直線コネクタ 433"/>
        <xdr:cNvCxnSpPr/>
      </xdr:nvCxnSpPr>
      <xdr:spPr>
        <a:xfrm flipV="1">
          <a:off x="14782800" y="1307033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6" name="テキスト ボックス 435"/>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74422</xdr:rowOff>
    </xdr:to>
    <xdr:cxnSp macro="">
      <xdr:nvCxnSpPr>
        <xdr:cNvPr id="437" name="直線コネクタ 436"/>
        <xdr:cNvCxnSpPr/>
      </xdr:nvCxnSpPr>
      <xdr:spPr>
        <a:xfrm>
          <a:off x="13893800" y="132120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9" name="テキスト ボックス 43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10413</xdr:rowOff>
    </xdr:to>
    <xdr:cxnSp macro="">
      <xdr:nvCxnSpPr>
        <xdr:cNvPr id="440" name="直線コネクタ 439"/>
        <xdr:cNvCxnSpPr/>
      </xdr:nvCxnSpPr>
      <xdr:spPr>
        <a:xfrm>
          <a:off x="13004800" y="1310690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2" name="テキスト ボックス 441"/>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50" name="楕円 449"/>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51"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52" name="楕円 451"/>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53" name="テキスト ボックス 452"/>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4" name="楕円 453"/>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135399</xdr:rowOff>
    </xdr:from>
    <xdr:ext cx="762000" cy="259045"/>
    <xdr:sp macro="" textlink="">
      <xdr:nvSpPr>
        <xdr:cNvPr id="455" name="テキスト ボックス 454"/>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6" name="楕円 455"/>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7" name="テキスト ボックス 456"/>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8" name="楕円 457"/>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9" name="テキスト ボックス 458"/>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39632</xdr:rowOff>
    </xdr:from>
    <xdr:to>
      <xdr:col>29</xdr:col>
      <xdr:colOff>127000</xdr:colOff>
      <xdr:row>17</xdr:row>
      <xdr:rowOff>53906</xdr:rowOff>
    </xdr:to>
    <xdr:cxnSp macro="">
      <xdr:nvCxnSpPr>
        <xdr:cNvPr id="47" name="直線コネクタ 46"/>
        <xdr:cNvCxnSpPr/>
      </xdr:nvCxnSpPr>
      <xdr:spPr bwMode="auto">
        <a:xfrm flipV="1">
          <a:off x="5003800" y="3001907"/>
          <a:ext cx="647700" cy="1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53906</xdr:rowOff>
    </xdr:from>
    <xdr:to>
      <xdr:col>26</xdr:col>
      <xdr:colOff>50800</xdr:colOff>
      <xdr:row>17</xdr:row>
      <xdr:rowOff>55529</xdr:rowOff>
    </xdr:to>
    <xdr:cxnSp macro="">
      <xdr:nvCxnSpPr>
        <xdr:cNvPr id="50" name="直線コネクタ 49"/>
        <xdr:cNvCxnSpPr/>
      </xdr:nvCxnSpPr>
      <xdr:spPr bwMode="auto">
        <a:xfrm flipV="1">
          <a:off x="4305300" y="3016181"/>
          <a:ext cx="698500" cy="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50564</xdr:rowOff>
    </xdr:from>
    <xdr:to>
      <xdr:col>22</xdr:col>
      <xdr:colOff>114300</xdr:colOff>
      <xdr:row>17</xdr:row>
      <xdr:rowOff>55529</xdr:rowOff>
    </xdr:to>
    <xdr:cxnSp macro="">
      <xdr:nvCxnSpPr>
        <xdr:cNvPr id="53" name="直線コネクタ 52"/>
        <xdr:cNvCxnSpPr/>
      </xdr:nvCxnSpPr>
      <xdr:spPr bwMode="auto">
        <a:xfrm>
          <a:off x="3606800" y="3012839"/>
          <a:ext cx="698500" cy="4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91760</xdr:rowOff>
    </xdr:from>
    <xdr:ext cx="762000" cy="259045"/>
    <xdr:sp macro="" textlink="">
      <xdr:nvSpPr>
        <xdr:cNvPr id="55" name="テキスト ボックス 54"/>
        <xdr:cNvSpPr txBox="1"/>
      </xdr:nvSpPr>
      <xdr:spPr>
        <a:xfrm>
          <a:off x="39243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50564</xdr:rowOff>
    </xdr:from>
    <xdr:to>
      <xdr:col>18</xdr:col>
      <xdr:colOff>177800</xdr:colOff>
      <xdr:row>17</xdr:row>
      <xdr:rowOff>59795</xdr:rowOff>
    </xdr:to>
    <xdr:cxnSp macro="">
      <xdr:nvCxnSpPr>
        <xdr:cNvPr id="56" name="直線コネクタ 55"/>
        <xdr:cNvCxnSpPr/>
      </xdr:nvCxnSpPr>
      <xdr:spPr bwMode="auto">
        <a:xfrm flipV="1">
          <a:off x="2908300" y="3012839"/>
          <a:ext cx="698500" cy="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96245</xdr:rowOff>
    </xdr:from>
    <xdr:ext cx="762000" cy="259045"/>
    <xdr:sp macro="" textlink="">
      <xdr:nvSpPr>
        <xdr:cNvPr id="58" name="テキスト ボックス 57"/>
        <xdr:cNvSpPr txBox="1"/>
      </xdr:nvSpPr>
      <xdr:spPr>
        <a:xfrm>
          <a:off x="32258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108438</xdr:rowOff>
    </xdr:from>
    <xdr:ext cx="762000" cy="259045"/>
    <xdr:sp macro="" textlink="">
      <xdr:nvSpPr>
        <xdr:cNvPr id="60" name="テキスト ボックス 59"/>
        <xdr:cNvSpPr txBox="1"/>
      </xdr:nvSpPr>
      <xdr:spPr>
        <a:xfrm>
          <a:off x="2527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160282</xdr:rowOff>
    </xdr:from>
    <xdr:to>
      <xdr:col>29</xdr:col>
      <xdr:colOff>177800</xdr:colOff>
      <xdr:row>17</xdr:row>
      <xdr:rowOff>90432</xdr:rowOff>
    </xdr:to>
    <xdr:sp macro="" textlink="">
      <xdr:nvSpPr>
        <xdr:cNvPr id="66" name="楕円 65"/>
        <xdr:cNvSpPr/>
      </xdr:nvSpPr>
      <xdr:spPr bwMode="auto">
        <a:xfrm>
          <a:off x="5600700" y="2951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132359</xdr:rowOff>
    </xdr:from>
    <xdr:ext cx="762000" cy="259045"/>
    <xdr:sp macro="" textlink="">
      <xdr:nvSpPr>
        <xdr:cNvPr id="67" name="人口1人当たり決算額の推移該当値テキスト130"/>
        <xdr:cNvSpPr txBox="1"/>
      </xdr:nvSpPr>
      <xdr:spPr>
        <a:xfrm>
          <a:off x="5740400" y="29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3106</xdr:rowOff>
    </xdr:from>
    <xdr:to>
      <xdr:col>26</xdr:col>
      <xdr:colOff>101600</xdr:colOff>
      <xdr:row>17</xdr:row>
      <xdr:rowOff>104706</xdr:rowOff>
    </xdr:to>
    <xdr:sp macro="" textlink="">
      <xdr:nvSpPr>
        <xdr:cNvPr id="68" name="楕円 67"/>
        <xdr:cNvSpPr/>
      </xdr:nvSpPr>
      <xdr:spPr bwMode="auto">
        <a:xfrm>
          <a:off x="4953000" y="296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89483</xdr:rowOff>
    </xdr:from>
    <xdr:ext cx="736600" cy="259045"/>
    <xdr:sp macro="" textlink="">
      <xdr:nvSpPr>
        <xdr:cNvPr id="69" name="テキスト ボックス 68"/>
        <xdr:cNvSpPr txBox="1"/>
      </xdr:nvSpPr>
      <xdr:spPr>
        <a:xfrm>
          <a:off x="4622800" y="3051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4729</xdr:rowOff>
    </xdr:from>
    <xdr:to>
      <xdr:col>22</xdr:col>
      <xdr:colOff>165100</xdr:colOff>
      <xdr:row>17</xdr:row>
      <xdr:rowOff>106329</xdr:rowOff>
    </xdr:to>
    <xdr:sp macro="" textlink="">
      <xdr:nvSpPr>
        <xdr:cNvPr id="70" name="楕円 69"/>
        <xdr:cNvSpPr/>
      </xdr:nvSpPr>
      <xdr:spPr bwMode="auto">
        <a:xfrm>
          <a:off x="4254500" y="296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116506</xdr:rowOff>
    </xdr:from>
    <xdr:ext cx="762000" cy="259045"/>
    <xdr:sp macro="" textlink="">
      <xdr:nvSpPr>
        <xdr:cNvPr id="71" name="テキスト ボックス 70"/>
        <xdr:cNvSpPr txBox="1"/>
      </xdr:nvSpPr>
      <xdr:spPr>
        <a:xfrm>
          <a:off x="3924300" y="27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171214</xdr:rowOff>
    </xdr:from>
    <xdr:to>
      <xdr:col>19</xdr:col>
      <xdr:colOff>38100</xdr:colOff>
      <xdr:row>17</xdr:row>
      <xdr:rowOff>101364</xdr:rowOff>
    </xdr:to>
    <xdr:sp macro="" textlink="">
      <xdr:nvSpPr>
        <xdr:cNvPr id="72" name="楕円 71"/>
        <xdr:cNvSpPr/>
      </xdr:nvSpPr>
      <xdr:spPr bwMode="auto">
        <a:xfrm>
          <a:off x="3556000" y="296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111541</xdr:rowOff>
    </xdr:from>
    <xdr:ext cx="762000" cy="259045"/>
    <xdr:sp macro="" textlink="">
      <xdr:nvSpPr>
        <xdr:cNvPr id="73" name="テキスト ボックス 72"/>
        <xdr:cNvSpPr txBox="1"/>
      </xdr:nvSpPr>
      <xdr:spPr>
        <a:xfrm>
          <a:off x="3225800" y="273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8995</xdr:rowOff>
    </xdr:from>
    <xdr:to>
      <xdr:col>15</xdr:col>
      <xdr:colOff>101600</xdr:colOff>
      <xdr:row>17</xdr:row>
      <xdr:rowOff>110595</xdr:rowOff>
    </xdr:to>
    <xdr:sp macro="" textlink="">
      <xdr:nvSpPr>
        <xdr:cNvPr id="74" name="楕円 73"/>
        <xdr:cNvSpPr/>
      </xdr:nvSpPr>
      <xdr:spPr bwMode="auto">
        <a:xfrm>
          <a:off x="2857500" y="297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120772</xdr:rowOff>
    </xdr:from>
    <xdr:ext cx="762000" cy="259045"/>
    <xdr:sp macro="" textlink="">
      <xdr:nvSpPr>
        <xdr:cNvPr id="75" name="テキスト ボックス 74"/>
        <xdr:cNvSpPr txBox="1"/>
      </xdr:nvSpPr>
      <xdr:spPr>
        <a:xfrm>
          <a:off x="2527300" y="274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130589</xdr:rowOff>
    </xdr:from>
    <xdr:to>
      <xdr:col>29</xdr:col>
      <xdr:colOff>127000</xdr:colOff>
      <xdr:row>35</xdr:row>
      <xdr:rowOff>172011</xdr:rowOff>
    </xdr:to>
    <xdr:cxnSp macro="">
      <xdr:nvCxnSpPr>
        <xdr:cNvPr id="107" name="直線コネクタ 106"/>
        <xdr:cNvCxnSpPr/>
      </xdr:nvCxnSpPr>
      <xdr:spPr bwMode="auto">
        <a:xfrm flipV="1">
          <a:off x="5003800" y="6740939"/>
          <a:ext cx="647700" cy="41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284215</xdr:rowOff>
    </xdr:from>
    <xdr:ext cx="762000" cy="259045"/>
    <xdr:sp macro="" textlink="">
      <xdr:nvSpPr>
        <xdr:cNvPr id="108" name="人口1人当たり決算額の推移平均値テキスト445"/>
        <xdr:cNvSpPr txBox="1"/>
      </xdr:nvSpPr>
      <xdr:spPr>
        <a:xfrm>
          <a:off x="5740400" y="6894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172011</xdr:rowOff>
    </xdr:from>
    <xdr:to>
      <xdr:col>26</xdr:col>
      <xdr:colOff>50800</xdr:colOff>
      <xdr:row>35</xdr:row>
      <xdr:rowOff>210645</xdr:rowOff>
    </xdr:to>
    <xdr:cxnSp macro="">
      <xdr:nvCxnSpPr>
        <xdr:cNvPr id="110" name="直線コネクタ 109"/>
        <xdr:cNvCxnSpPr/>
      </xdr:nvCxnSpPr>
      <xdr:spPr bwMode="auto">
        <a:xfrm flipV="1">
          <a:off x="4305300" y="6782361"/>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55546</xdr:rowOff>
    </xdr:from>
    <xdr:ext cx="736600" cy="259045"/>
    <xdr:sp macro="" textlink="">
      <xdr:nvSpPr>
        <xdr:cNvPr id="112" name="テキスト ボックス 111"/>
        <xdr:cNvSpPr txBox="1"/>
      </xdr:nvSpPr>
      <xdr:spPr>
        <a:xfrm>
          <a:off x="4622800" y="700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210645</xdr:rowOff>
    </xdr:from>
    <xdr:to>
      <xdr:col>22</xdr:col>
      <xdr:colOff>114300</xdr:colOff>
      <xdr:row>35</xdr:row>
      <xdr:rowOff>283500</xdr:rowOff>
    </xdr:to>
    <xdr:cxnSp macro="">
      <xdr:nvCxnSpPr>
        <xdr:cNvPr id="113" name="直線コネクタ 112"/>
        <xdr:cNvCxnSpPr/>
      </xdr:nvCxnSpPr>
      <xdr:spPr bwMode="auto">
        <a:xfrm flipV="1">
          <a:off x="3606800" y="6820995"/>
          <a:ext cx="698500" cy="7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xdr:cNvSpPr txBox="1"/>
      </xdr:nvSpPr>
      <xdr:spPr>
        <a:xfrm>
          <a:off x="3924300" y="70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283500</xdr:rowOff>
    </xdr:from>
    <xdr:to>
      <xdr:col>18</xdr:col>
      <xdr:colOff>177800</xdr:colOff>
      <xdr:row>35</xdr:row>
      <xdr:rowOff>311663</xdr:rowOff>
    </xdr:to>
    <xdr:cxnSp macro="">
      <xdr:nvCxnSpPr>
        <xdr:cNvPr id="116" name="直線コネクタ 115"/>
        <xdr:cNvCxnSpPr/>
      </xdr:nvCxnSpPr>
      <xdr:spPr bwMode="auto">
        <a:xfrm flipV="1">
          <a:off x="2908300" y="6893850"/>
          <a:ext cx="698500" cy="28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xdr:cNvSpPr txBox="1"/>
      </xdr:nvSpPr>
      <xdr:spPr>
        <a:xfrm>
          <a:off x="32258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79789</xdr:rowOff>
    </xdr:from>
    <xdr:to>
      <xdr:col>29</xdr:col>
      <xdr:colOff>177800</xdr:colOff>
      <xdr:row>35</xdr:row>
      <xdr:rowOff>181389</xdr:rowOff>
    </xdr:to>
    <xdr:sp macro="" textlink="">
      <xdr:nvSpPr>
        <xdr:cNvPr id="126" name="楕円 125"/>
        <xdr:cNvSpPr/>
      </xdr:nvSpPr>
      <xdr:spPr bwMode="auto">
        <a:xfrm>
          <a:off x="5600700" y="6690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267766</xdr:rowOff>
    </xdr:from>
    <xdr:ext cx="762000" cy="259045"/>
    <xdr:sp macro="" textlink="">
      <xdr:nvSpPr>
        <xdr:cNvPr id="127" name="人口1人当たり決算額の推移該当値テキスト445"/>
        <xdr:cNvSpPr txBox="1"/>
      </xdr:nvSpPr>
      <xdr:spPr>
        <a:xfrm>
          <a:off x="5740400" y="653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121211</xdr:rowOff>
    </xdr:from>
    <xdr:to>
      <xdr:col>26</xdr:col>
      <xdr:colOff>101600</xdr:colOff>
      <xdr:row>35</xdr:row>
      <xdr:rowOff>222811</xdr:rowOff>
    </xdr:to>
    <xdr:sp macro="" textlink="">
      <xdr:nvSpPr>
        <xdr:cNvPr id="128" name="楕円 127"/>
        <xdr:cNvSpPr/>
      </xdr:nvSpPr>
      <xdr:spPr bwMode="auto">
        <a:xfrm>
          <a:off x="4953000" y="673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232988</xdr:rowOff>
    </xdr:from>
    <xdr:ext cx="736600" cy="259045"/>
    <xdr:sp macro="" textlink="">
      <xdr:nvSpPr>
        <xdr:cNvPr id="129" name="テキスト ボックス 128"/>
        <xdr:cNvSpPr txBox="1"/>
      </xdr:nvSpPr>
      <xdr:spPr>
        <a:xfrm>
          <a:off x="4622800" y="650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159845</xdr:rowOff>
    </xdr:from>
    <xdr:to>
      <xdr:col>22</xdr:col>
      <xdr:colOff>165100</xdr:colOff>
      <xdr:row>35</xdr:row>
      <xdr:rowOff>261445</xdr:rowOff>
    </xdr:to>
    <xdr:sp macro="" textlink="">
      <xdr:nvSpPr>
        <xdr:cNvPr id="130" name="楕円 129"/>
        <xdr:cNvSpPr/>
      </xdr:nvSpPr>
      <xdr:spPr bwMode="auto">
        <a:xfrm>
          <a:off x="4254500" y="677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271622</xdr:rowOff>
    </xdr:from>
    <xdr:ext cx="762000" cy="259045"/>
    <xdr:sp macro="" textlink="">
      <xdr:nvSpPr>
        <xdr:cNvPr id="131" name="テキスト ボックス 130"/>
        <xdr:cNvSpPr txBox="1"/>
      </xdr:nvSpPr>
      <xdr:spPr>
        <a:xfrm>
          <a:off x="3924300" y="65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232700</xdr:rowOff>
    </xdr:from>
    <xdr:to>
      <xdr:col>19</xdr:col>
      <xdr:colOff>38100</xdr:colOff>
      <xdr:row>35</xdr:row>
      <xdr:rowOff>334300</xdr:rowOff>
    </xdr:to>
    <xdr:sp macro="" textlink="">
      <xdr:nvSpPr>
        <xdr:cNvPr id="132" name="楕円 131"/>
        <xdr:cNvSpPr/>
      </xdr:nvSpPr>
      <xdr:spPr bwMode="auto">
        <a:xfrm>
          <a:off x="3556000" y="684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1577</xdr:rowOff>
    </xdr:from>
    <xdr:ext cx="762000" cy="259045"/>
    <xdr:sp macro="" textlink="">
      <xdr:nvSpPr>
        <xdr:cNvPr id="133" name="テキスト ボックス 132"/>
        <xdr:cNvSpPr txBox="1"/>
      </xdr:nvSpPr>
      <xdr:spPr>
        <a:xfrm>
          <a:off x="3225800" y="66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260863</xdr:rowOff>
    </xdr:from>
    <xdr:to>
      <xdr:col>15</xdr:col>
      <xdr:colOff>101600</xdr:colOff>
      <xdr:row>36</xdr:row>
      <xdr:rowOff>19563</xdr:rowOff>
    </xdr:to>
    <xdr:sp macro="" textlink="">
      <xdr:nvSpPr>
        <xdr:cNvPr id="134" name="楕円 133"/>
        <xdr:cNvSpPr/>
      </xdr:nvSpPr>
      <xdr:spPr bwMode="auto">
        <a:xfrm>
          <a:off x="2857500" y="687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29740</xdr:rowOff>
    </xdr:from>
    <xdr:ext cx="762000" cy="259045"/>
    <xdr:sp macro="" textlink="">
      <xdr:nvSpPr>
        <xdr:cNvPr id="135" name="テキスト ボックス 134"/>
        <xdr:cNvSpPr txBox="1"/>
      </xdr:nvSpPr>
      <xdr:spPr>
        <a:xfrm>
          <a:off x="2527300" y="66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27,251
27,026
112.29
21,710,175
20,964,326
599,902
8,861,264
21,044,642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17024</xdr:rowOff>
    </xdr:from>
    <xdr:to>
      <xdr:col>24</xdr:col>
      <xdr:colOff>63500</xdr:colOff>
      <xdr:row>36</xdr:row>
      <xdr:rowOff>72565</xdr:rowOff>
    </xdr:to>
    <xdr:cxnSp macro="">
      <xdr:nvCxnSpPr>
        <xdr:cNvPr id="58" name="直線コネクタ 57"/>
        <xdr:cNvCxnSpPr/>
      </xdr:nvCxnSpPr>
      <xdr:spPr>
        <a:xfrm flipV="1">
          <a:off x="3797300" y="6189224"/>
          <a:ext cx="838200" cy="5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57688</xdr:rowOff>
    </xdr:from>
    <xdr:to>
      <xdr:col>19</xdr:col>
      <xdr:colOff>177800</xdr:colOff>
      <xdr:row>36</xdr:row>
      <xdr:rowOff>72565</xdr:rowOff>
    </xdr:to>
    <xdr:cxnSp macro="">
      <xdr:nvCxnSpPr>
        <xdr:cNvPr id="61" name="直線コネクタ 60"/>
        <xdr:cNvCxnSpPr/>
      </xdr:nvCxnSpPr>
      <xdr:spPr>
        <a:xfrm>
          <a:off x="2908300" y="6229888"/>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54135</xdr:rowOff>
    </xdr:from>
    <xdr:to>
      <xdr:col>15</xdr:col>
      <xdr:colOff>50800</xdr:colOff>
      <xdr:row>36</xdr:row>
      <xdr:rowOff>57688</xdr:rowOff>
    </xdr:to>
    <xdr:cxnSp macro="">
      <xdr:nvCxnSpPr>
        <xdr:cNvPr id="64" name="直線コネクタ 63"/>
        <xdr:cNvCxnSpPr/>
      </xdr:nvCxnSpPr>
      <xdr:spPr>
        <a:xfrm>
          <a:off x="2019300" y="6226335"/>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53947</xdr:rowOff>
    </xdr:from>
    <xdr:to>
      <xdr:col>10</xdr:col>
      <xdr:colOff>114300</xdr:colOff>
      <xdr:row>36</xdr:row>
      <xdr:rowOff>54135</xdr:rowOff>
    </xdr:to>
    <xdr:cxnSp macro="">
      <xdr:nvCxnSpPr>
        <xdr:cNvPr id="67" name="直線コネクタ 66"/>
        <xdr:cNvCxnSpPr/>
      </xdr:nvCxnSpPr>
      <xdr:spPr>
        <a:xfrm>
          <a:off x="1130300" y="6226147"/>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137674</xdr:rowOff>
    </xdr:from>
    <xdr:to>
      <xdr:col>24</xdr:col>
      <xdr:colOff>114300</xdr:colOff>
      <xdr:row>36</xdr:row>
      <xdr:rowOff>67824</xdr:rowOff>
    </xdr:to>
    <xdr:sp macro="" textlink="">
      <xdr:nvSpPr>
        <xdr:cNvPr id="77" name="楕円 76"/>
        <xdr:cNvSpPr/>
      </xdr:nvSpPr>
      <xdr:spPr>
        <a:xfrm>
          <a:off x="4584700" y="613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160551</xdr:rowOff>
    </xdr:from>
    <xdr:ext cx="599010" cy="259045"/>
    <xdr:sp macro="" textlink="">
      <xdr:nvSpPr>
        <xdr:cNvPr id="78" name="人件費該当値テキスト"/>
        <xdr:cNvSpPr txBox="1"/>
      </xdr:nvSpPr>
      <xdr:spPr>
        <a:xfrm>
          <a:off x="4686300" y="5989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21765</xdr:rowOff>
    </xdr:from>
    <xdr:to>
      <xdr:col>20</xdr:col>
      <xdr:colOff>38100</xdr:colOff>
      <xdr:row>36</xdr:row>
      <xdr:rowOff>123365</xdr:rowOff>
    </xdr:to>
    <xdr:sp macro="" textlink="">
      <xdr:nvSpPr>
        <xdr:cNvPr id="79" name="楕円 78"/>
        <xdr:cNvSpPr/>
      </xdr:nvSpPr>
      <xdr:spPr>
        <a:xfrm>
          <a:off x="3746500" y="61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139892</xdr:rowOff>
    </xdr:from>
    <xdr:ext cx="534377" cy="259045"/>
    <xdr:sp macro="" textlink="">
      <xdr:nvSpPr>
        <xdr:cNvPr id="80" name="テキスト ボックス 79"/>
        <xdr:cNvSpPr txBox="1"/>
      </xdr:nvSpPr>
      <xdr:spPr>
        <a:xfrm>
          <a:off x="3530111" y="59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6888</xdr:rowOff>
    </xdr:from>
    <xdr:to>
      <xdr:col>15</xdr:col>
      <xdr:colOff>101600</xdr:colOff>
      <xdr:row>36</xdr:row>
      <xdr:rowOff>108488</xdr:rowOff>
    </xdr:to>
    <xdr:sp macro="" textlink="">
      <xdr:nvSpPr>
        <xdr:cNvPr id="81" name="楕円 80"/>
        <xdr:cNvSpPr/>
      </xdr:nvSpPr>
      <xdr:spPr>
        <a:xfrm>
          <a:off x="2857500" y="61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125015</xdr:rowOff>
    </xdr:from>
    <xdr:ext cx="534377" cy="259045"/>
    <xdr:sp macro="" textlink="">
      <xdr:nvSpPr>
        <xdr:cNvPr id="82" name="テキスト ボックス 81"/>
        <xdr:cNvSpPr txBox="1"/>
      </xdr:nvSpPr>
      <xdr:spPr>
        <a:xfrm>
          <a:off x="2641111" y="59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3335</xdr:rowOff>
    </xdr:from>
    <xdr:to>
      <xdr:col>10</xdr:col>
      <xdr:colOff>165100</xdr:colOff>
      <xdr:row>36</xdr:row>
      <xdr:rowOff>104935</xdr:rowOff>
    </xdr:to>
    <xdr:sp macro="" textlink="">
      <xdr:nvSpPr>
        <xdr:cNvPr id="83" name="楕円 82"/>
        <xdr:cNvSpPr/>
      </xdr:nvSpPr>
      <xdr:spPr>
        <a:xfrm>
          <a:off x="1968500" y="61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121462</xdr:rowOff>
    </xdr:from>
    <xdr:ext cx="534377" cy="259045"/>
    <xdr:sp macro="" textlink="">
      <xdr:nvSpPr>
        <xdr:cNvPr id="84" name="テキスト ボックス 83"/>
        <xdr:cNvSpPr txBox="1"/>
      </xdr:nvSpPr>
      <xdr:spPr>
        <a:xfrm>
          <a:off x="1752111" y="595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3147</xdr:rowOff>
    </xdr:from>
    <xdr:to>
      <xdr:col>6</xdr:col>
      <xdr:colOff>38100</xdr:colOff>
      <xdr:row>36</xdr:row>
      <xdr:rowOff>104747</xdr:rowOff>
    </xdr:to>
    <xdr:sp macro="" textlink="">
      <xdr:nvSpPr>
        <xdr:cNvPr id="85" name="楕円 84"/>
        <xdr:cNvSpPr/>
      </xdr:nvSpPr>
      <xdr:spPr>
        <a:xfrm>
          <a:off x="1079500" y="617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121274</xdr:rowOff>
    </xdr:from>
    <xdr:ext cx="534377" cy="259045"/>
    <xdr:sp macro="" textlink="">
      <xdr:nvSpPr>
        <xdr:cNvPr id="86" name="テキスト ボックス 85"/>
        <xdr:cNvSpPr txBox="1"/>
      </xdr:nvSpPr>
      <xdr:spPr>
        <a:xfrm>
          <a:off x="863111" y="59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104889</xdr:rowOff>
    </xdr:from>
    <xdr:to>
      <xdr:col>24</xdr:col>
      <xdr:colOff>63500</xdr:colOff>
      <xdr:row>56</xdr:row>
      <xdr:rowOff>169701</xdr:rowOff>
    </xdr:to>
    <xdr:cxnSp macro="">
      <xdr:nvCxnSpPr>
        <xdr:cNvPr id="114" name="直線コネクタ 113"/>
        <xdr:cNvCxnSpPr/>
      </xdr:nvCxnSpPr>
      <xdr:spPr>
        <a:xfrm flipV="1">
          <a:off x="3797300" y="9534639"/>
          <a:ext cx="838200" cy="23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91595</xdr:rowOff>
    </xdr:from>
    <xdr:ext cx="534377" cy="259045"/>
    <xdr:sp macro="" textlink="">
      <xdr:nvSpPr>
        <xdr:cNvPr id="115" name="物件費平均値テキスト"/>
        <xdr:cNvSpPr txBox="1"/>
      </xdr:nvSpPr>
      <xdr:spPr>
        <a:xfrm>
          <a:off x="4686300" y="96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104752</xdr:rowOff>
    </xdr:from>
    <xdr:to>
      <xdr:col>19</xdr:col>
      <xdr:colOff>177800</xdr:colOff>
      <xdr:row>56</xdr:row>
      <xdr:rowOff>169701</xdr:rowOff>
    </xdr:to>
    <xdr:cxnSp macro="">
      <xdr:nvCxnSpPr>
        <xdr:cNvPr id="117" name="直線コネクタ 116"/>
        <xdr:cNvCxnSpPr/>
      </xdr:nvCxnSpPr>
      <xdr:spPr>
        <a:xfrm>
          <a:off x="2908300" y="9705952"/>
          <a:ext cx="889000" cy="6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130521</xdr:rowOff>
    </xdr:from>
    <xdr:ext cx="534377" cy="259045"/>
    <xdr:sp macro="" textlink="">
      <xdr:nvSpPr>
        <xdr:cNvPr id="119" name="テキスト ボックス 118"/>
        <xdr:cNvSpPr txBox="1"/>
      </xdr:nvSpPr>
      <xdr:spPr>
        <a:xfrm>
          <a:off x="3530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104752</xdr:rowOff>
    </xdr:from>
    <xdr:to>
      <xdr:col>15</xdr:col>
      <xdr:colOff>50800</xdr:colOff>
      <xdr:row>58</xdr:row>
      <xdr:rowOff>12078</xdr:rowOff>
    </xdr:to>
    <xdr:cxnSp macro="">
      <xdr:nvCxnSpPr>
        <xdr:cNvPr id="120" name="直線コネクタ 119"/>
        <xdr:cNvCxnSpPr/>
      </xdr:nvCxnSpPr>
      <xdr:spPr>
        <a:xfrm flipV="1">
          <a:off x="2019300" y="9705952"/>
          <a:ext cx="889000" cy="2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158136</xdr:rowOff>
    </xdr:from>
    <xdr:ext cx="534377" cy="259045"/>
    <xdr:sp macro="" textlink="">
      <xdr:nvSpPr>
        <xdr:cNvPr id="122" name="テキスト ボックス 121"/>
        <xdr:cNvSpPr txBox="1"/>
      </xdr:nvSpPr>
      <xdr:spPr>
        <a:xfrm>
          <a:off x="2641111" y="9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12078</xdr:rowOff>
    </xdr:from>
    <xdr:to>
      <xdr:col>10</xdr:col>
      <xdr:colOff>114300</xdr:colOff>
      <xdr:row>58</xdr:row>
      <xdr:rowOff>88777</xdr:rowOff>
    </xdr:to>
    <xdr:cxnSp macro="">
      <xdr:nvCxnSpPr>
        <xdr:cNvPr id="123" name="直線コネクタ 122"/>
        <xdr:cNvCxnSpPr/>
      </xdr:nvCxnSpPr>
      <xdr:spPr>
        <a:xfrm flipV="1">
          <a:off x="1130300" y="9956178"/>
          <a:ext cx="889000" cy="7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54089</xdr:rowOff>
    </xdr:from>
    <xdr:to>
      <xdr:col>24</xdr:col>
      <xdr:colOff>114300</xdr:colOff>
      <xdr:row>55</xdr:row>
      <xdr:rowOff>155689</xdr:rowOff>
    </xdr:to>
    <xdr:sp macro="" textlink="">
      <xdr:nvSpPr>
        <xdr:cNvPr id="133" name="楕円 132"/>
        <xdr:cNvSpPr/>
      </xdr:nvSpPr>
      <xdr:spPr>
        <a:xfrm>
          <a:off x="4584700" y="94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76966</xdr:rowOff>
    </xdr:from>
    <xdr:ext cx="599010" cy="259045"/>
    <xdr:sp macro="" textlink="">
      <xdr:nvSpPr>
        <xdr:cNvPr id="134" name="物件費該当値テキスト"/>
        <xdr:cNvSpPr txBox="1"/>
      </xdr:nvSpPr>
      <xdr:spPr>
        <a:xfrm>
          <a:off x="4686300" y="933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118901</xdr:rowOff>
    </xdr:from>
    <xdr:to>
      <xdr:col>20</xdr:col>
      <xdr:colOff>38100</xdr:colOff>
      <xdr:row>57</xdr:row>
      <xdr:rowOff>49051</xdr:rowOff>
    </xdr:to>
    <xdr:sp macro="" textlink="">
      <xdr:nvSpPr>
        <xdr:cNvPr id="135" name="楕円 134"/>
        <xdr:cNvSpPr/>
      </xdr:nvSpPr>
      <xdr:spPr>
        <a:xfrm>
          <a:off x="3746500" y="97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65578</xdr:rowOff>
    </xdr:from>
    <xdr:ext cx="534377" cy="259045"/>
    <xdr:sp macro="" textlink="">
      <xdr:nvSpPr>
        <xdr:cNvPr id="136" name="テキスト ボックス 135"/>
        <xdr:cNvSpPr txBox="1"/>
      </xdr:nvSpPr>
      <xdr:spPr>
        <a:xfrm>
          <a:off x="3530111" y="949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53952</xdr:rowOff>
    </xdr:from>
    <xdr:to>
      <xdr:col>15</xdr:col>
      <xdr:colOff>101600</xdr:colOff>
      <xdr:row>56</xdr:row>
      <xdr:rowOff>155552</xdr:rowOff>
    </xdr:to>
    <xdr:sp macro="" textlink="">
      <xdr:nvSpPr>
        <xdr:cNvPr id="137" name="楕円 136"/>
        <xdr:cNvSpPr/>
      </xdr:nvSpPr>
      <xdr:spPr>
        <a:xfrm>
          <a:off x="2857500" y="96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629</xdr:rowOff>
    </xdr:from>
    <xdr:ext cx="534377" cy="259045"/>
    <xdr:sp macro="" textlink="">
      <xdr:nvSpPr>
        <xdr:cNvPr id="138" name="テキスト ボックス 137"/>
        <xdr:cNvSpPr txBox="1"/>
      </xdr:nvSpPr>
      <xdr:spPr>
        <a:xfrm>
          <a:off x="2641111" y="943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132728</xdr:rowOff>
    </xdr:from>
    <xdr:to>
      <xdr:col>10</xdr:col>
      <xdr:colOff>165100</xdr:colOff>
      <xdr:row>58</xdr:row>
      <xdr:rowOff>62878</xdr:rowOff>
    </xdr:to>
    <xdr:sp macro="" textlink="">
      <xdr:nvSpPr>
        <xdr:cNvPr id="139" name="楕円 138"/>
        <xdr:cNvSpPr/>
      </xdr:nvSpPr>
      <xdr:spPr>
        <a:xfrm>
          <a:off x="1968500" y="99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54005</xdr:rowOff>
    </xdr:from>
    <xdr:ext cx="534377" cy="259045"/>
    <xdr:sp macro="" textlink="">
      <xdr:nvSpPr>
        <xdr:cNvPr id="140" name="テキスト ボックス 139"/>
        <xdr:cNvSpPr txBox="1"/>
      </xdr:nvSpPr>
      <xdr:spPr>
        <a:xfrm>
          <a:off x="1752111" y="999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37977</xdr:rowOff>
    </xdr:from>
    <xdr:to>
      <xdr:col>6</xdr:col>
      <xdr:colOff>38100</xdr:colOff>
      <xdr:row>58</xdr:row>
      <xdr:rowOff>139577</xdr:rowOff>
    </xdr:to>
    <xdr:sp macro="" textlink="">
      <xdr:nvSpPr>
        <xdr:cNvPr id="141" name="楕円 140"/>
        <xdr:cNvSpPr/>
      </xdr:nvSpPr>
      <xdr:spPr>
        <a:xfrm>
          <a:off x="1079500" y="998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130704</xdr:rowOff>
    </xdr:from>
    <xdr:ext cx="534377" cy="259045"/>
    <xdr:sp macro="" textlink="">
      <xdr:nvSpPr>
        <xdr:cNvPr id="142" name="テキスト ボックス 141"/>
        <xdr:cNvSpPr txBox="1"/>
      </xdr:nvSpPr>
      <xdr:spPr>
        <a:xfrm>
          <a:off x="863111" y="1007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134919</xdr:rowOff>
    </xdr:from>
    <xdr:to>
      <xdr:col>24</xdr:col>
      <xdr:colOff>63500</xdr:colOff>
      <xdr:row>78</xdr:row>
      <xdr:rowOff>150368</xdr:rowOff>
    </xdr:to>
    <xdr:cxnSp macro="">
      <xdr:nvCxnSpPr>
        <xdr:cNvPr id="171" name="直線コネクタ 170"/>
        <xdr:cNvCxnSpPr/>
      </xdr:nvCxnSpPr>
      <xdr:spPr>
        <a:xfrm>
          <a:off x="3797300" y="13508019"/>
          <a:ext cx="838200" cy="1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134919</xdr:rowOff>
    </xdr:from>
    <xdr:to>
      <xdr:col>19</xdr:col>
      <xdr:colOff>177800</xdr:colOff>
      <xdr:row>78</xdr:row>
      <xdr:rowOff>144101</xdr:rowOff>
    </xdr:to>
    <xdr:cxnSp macro="">
      <xdr:nvCxnSpPr>
        <xdr:cNvPr id="174" name="直線コネクタ 173"/>
        <xdr:cNvCxnSpPr/>
      </xdr:nvCxnSpPr>
      <xdr:spPr>
        <a:xfrm flipV="1">
          <a:off x="2908300" y="13508019"/>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129318</xdr:rowOff>
    </xdr:from>
    <xdr:to>
      <xdr:col>15</xdr:col>
      <xdr:colOff>50800</xdr:colOff>
      <xdr:row>78</xdr:row>
      <xdr:rowOff>144101</xdr:rowOff>
    </xdr:to>
    <xdr:cxnSp macro="">
      <xdr:nvCxnSpPr>
        <xdr:cNvPr id="177" name="直線コネクタ 176"/>
        <xdr:cNvCxnSpPr/>
      </xdr:nvCxnSpPr>
      <xdr:spPr>
        <a:xfrm>
          <a:off x="2019300" y="13502418"/>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129318</xdr:rowOff>
    </xdr:from>
    <xdr:to>
      <xdr:col>10</xdr:col>
      <xdr:colOff>114300</xdr:colOff>
      <xdr:row>78</xdr:row>
      <xdr:rowOff>131147</xdr:rowOff>
    </xdr:to>
    <xdr:cxnSp macro="">
      <xdr:nvCxnSpPr>
        <xdr:cNvPr id="180" name="直線コネクタ 179"/>
        <xdr:cNvCxnSpPr/>
      </xdr:nvCxnSpPr>
      <xdr:spPr>
        <a:xfrm flipV="1">
          <a:off x="1130300" y="1350241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99568</xdr:rowOff>
    </xdr:from>
    <xdr:to>
      <xdr:col>24</xdr:col>
      <xdr:colOff>114300</xdr:colOff>
      <xdr:row>79</xdr:row>
      <xdr:rowOff>29718</xdr:rowOff>
    </xdr:to>
    <xdr:sp macro="" textlink="">
      <xdr:nvSpPr>
        <xdr:cNvPr id="190" name="楕円 189"/>
        <xdr:cNvSpPr/>
      </xdr:nvSpPr>
      <xdr:spPr>
        <a:xfrm>
          <a:off x="45847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14495</xdr:rowOff>
    </xdr:from>
    <xdr:ext cx="469744" cy="259045"/>
    <xdr:sp macro="" textlink="">
      <xdr:nvSpPr>
        <xdr:cNvPr id="191" name="維持補修費該当値テキスト"/>
        <xdr:cNvSpPr txBox="1"/>
      </xdr:nvSpPr>
      <xdr:spPr>
        <a:xfrm>
          <a:off x="46863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84119</xdr:rowOff>
    </xdr:from>
    <xdr:to>
      <xdr:col>20</xdr:col>
      <xdr:colOff>38100</xdr:colOff>
      <xdr:row>79</xdr:row>
      <xdr:rowOff>14269</xdr:rowOff>
    </xdr:to>
    <xdr:sp macro="" textlink="">
      <xdr:nvSpPr>
        <xdr:cNvPr id="192" name="楕円 191"/>
        <xdr:cNvSpPr/>
      </xdr:nvSpPr>
      <xdr:spPr>
        <a:xfrm>
          <a:off x="3746500" y="134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5396</xdr:rowOff>
    </xdr:from>
    <xdr:ext cx="469744" cy="259045"/>
    <xdr:sp macro="" textlink="">
      <xdr:nvSpPr>
        <xdr:cNvPr id="193" name="テキスト ボックス 192"/>
        <xdr:cNvSpPr txBox="1"/>
      </xdr:nvSpPr>
      <xdr:spPr>
        <a:xfrm>
          <a:off x="3562428" y="1354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93301</xdr:rowOff>
    </xdr:from>
    <xdr:to>
      <xdr:col>15</xdr:col>
      <xdr:colOff>101600</xdr:colOff>
      <xdr:row>79</xdr:row>
      <xdr:rowOff>23451</xdr:rowOff>
    </xdr:to>
    <xdr:sp macro="" textlink="">
      <xdr:nvSpPr>
        <xdr:cNvPr id="194" name="楕円 193"/>
        <xdr:cNvSpPr/>
      </xdr:nvSpPr>
      <xdr:spPr>
        <a:xfrm>
          <a:off x="2857500" y="134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14578</xdr:rowOff>
    </xdr:from>
    <xdr:ext cx="469744" cy="259045"/>
    <xdr:sp macro="" textlink="">
      <xdr:nvSpPr>
        <xdr:cNvPr id="195" name="テキスト ボックス 194"/>
        <xdr:cNvSpPr txBox="1"/>
      </xdr:nvSpPr>
      <xdr:spPr>
        <a:xfrm>
          <a:off x="2673428" y="1355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78518</xdr:rowOff>
    </xdr:from>
    <xdr:to>
      <xdr:col>10</xdr:col>
      <xdr:colOff>165100</xdr:colOff>
      <xdr:row>79</xdr:row>
      <xdr:rowOff>8668</xdr:rowOff>
    </xdr:to>
    <xdr:sp macro="" textlink="">
      <xdr:nvSpPr>
        <xdr:cNvPr id="196" name="楕円 195"/>
        <xdr:cNvSpPr/>
      </xdr:nvSpPr>
      <xdr:spPr>
        <a:xfrm>
          <a:off x="1968500" y="134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171245</xdr:rowOff>
    </xdr:from>
    <xdr:ext cx="469744" cy="259045"/>
    <xdr:sp macro="" textlink="">
      <xdr:nvSpPr>
        <xdr:cNvPr id="197" name="テキスト ボックス 196"/>
        <xdr:cNvSpPr txBox="1"/>
      </xdr:nvSpPr>
      <xdr:spPr>
        <a:xfrm>
          <a:off x="1784428" y="1354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80347</xdr:rowOff>
    </xdr:from>
    <xdr:to>
      <xdr:col>6</xdr:col>
      <xdr:colOff>38100</xdr:colOff>
      <xdr:row>79</xdr:row>
      <xdr:rowOff>10497</xdr:rowOff>
    </xdr:to>
    <xdr:sp macro="" textlink="">
      <xdr:nvSpPr>
        <xdr:cNvPr id="198" name="楕円 197"/>
        <xdr:cNvSpPr/>
      </xdr:nvSpPr>
      <xdr:spPr>
        <a:xfrm>
          <a:off x="1079500" y="134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1624</xdr:rowOff>
    </xdr:from>
    <xdr:ext cx="469744" cy="259045"/>
    <xdr:sp macro="" textlink="">
      <xdr:nvSpPr>
        <xdr:cNvPr id="199" name="テキスト ボックス 198"/>
        <xdr:cNvSpPr txBox="1"/>
      </xdr:nvSpPr>
      <xdr:spPr>
        <a:xfrm>
          <a:off x="895428" y="1354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159772</xdr:rowOff>
    </xdr:from>
    <xdr:to>
      <xdr:col>24</xdr:col>
      <xdr:colOff>63500</xdr:colOff>
      <xdr:row>96</xdr:row>
      <xdr:rowOff>23343</xdr:rowOff>
    </xdr:to>
    <xdr:cxnSp macro="">
      <xdr:nvCxnSpPr>
        <xdr:cNvPr id="229" name="直線コネクタ 228"/>
        <xdr:cNvCxnSpPr/>
      </xdr:nvCxnSpPr>
      <xdr:spPr>
        <a:xfrm flipV="1">
          <a:off x="3797300" y="16447522"/>
          <a:ext cx="8382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0" name="扶助費平均値テキスト"/>
        <xdr:cNvSpPr txBox="1"/>
      </xdr:nvSpPr>
      <xdr:spPr>
        <a:xfrm>
          <a:off x="4686300" y="16421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23343</xdr:rowOff>
    </xdr:from>
    <xdr:to>
      <xdr:col>19</xdr:col>
      <xdr:colOff>177800</xdr:colOff>
      <xdr:row>96</xdr:row>
      <xdr:rowOff>49532</xdr:rowOff>
    </xdr:to>
    <xdr:cxnSp macro="">
      <xdr:nvCxnSpPr>
        <xdr:cNvPr id="232" name="直線コネクタ 231"/>
        <xdr:cNvCxnSpPr/>
      </xdr:nvCxnSpPr>
      <xdr:spPr>
        <a:xfrm flipV="1">
          <a:off x="2908300" y="16482543"/>
          <a:ext cx="8890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75054</xdr:rowOff>
    </xdr:from>
    <xdr:ext cx="599010" cy="259045"/>
    <xdr:sp macro="" textlink="">
      <xdr:nvSpPr>
        <xdr:cNvPr id="234" name="テキスト ボックス 233"/>
        <xdr:cNvSpPr txBox="1"/>
      </xdr:nvSpPr>
      <xdr:spPr>
        <a:xfrm>
          <a:off x="3497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49532</xdr:rowOff>
    </xdr:from>
    <xdr:to>
      <xdr:col>15</xdr:col>
      <xdr:colOff>50800</xdr:colOff>
      <xdr:row>96</xdr:row>
      <xdr:rowOff>49861</xdr:rowOff>
    </xdr:to>
    <xdr:cxnSp macro="">
      <xdr:nvCxnSpPr>
        <xdr:cNvPr id="235" name="直線コネクタ 234"/>
        <xdr:cNvCxnSpPr/>
      </xdr:nvCxnSpPr>
      <xdr:spPr>
        <a:xfrm flipV="1">
          <a:off x="2019300" y="16508732"/>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108658</xdr:rowOff>
    </xdr:from>
    <xdr:ext cx="599010" cy="259045"/>
    <xdr:sp macro="" textlink="">
      <xdr:nvSpPr>
        <xdr:cNvPr id="237" name="テキスト ボックス 236"/>
        <xdr:cNvSpPr txBox="1"/>
      </xdr:nvSpPr>
      <xdr:spPr>
        <a:xfrm>
          <a:off x="2608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49861</xdr:rowOff>
    </xdr:from>
    <xdr:to>
      <xdr:col>10</xdr:col>
      <xdr:colOff>114300</xdr:colOff>
      <xdr:row>96</xdr:row>
      <xdr:rowOff>78389</xdr:rowOff>
    </xdr:to>
    <xdr:cxnSp macro="">
      <xdr:nvCxnSpPr>
        <xdr:cNvPr id="238" name="直線コネクタ 237"/>
        <xdr:cNvCxnSpPr/>
      </xdr:nvCxnSpPr>
      <xdr:spPr>
        <a:xfrm flipV="1">
          <a:off x="1130300" y="16509061"/>
          <a:ext cx="889000" cy="2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113206</xdr:rowOff>
    </xdr:from>
    <xdr:ext cx="599010" cy="259045"/>
    <xdr:sp macro="" textlink="">
      <xdr:nvSpPr>
        <xdr:cNvPr id="240" name="テキスト ボックス 239"/>
        <xdr:cNvSpPr txBox="1"/>
      </xdr:nvSpPr>
      <xdr:spPr>
        <a:xfrm>
          <a:off x="1719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108972</xdr:rowOff>
    </xdr:from>
    <xdr:to>
      <xdr:col>24</xdr:col>
      <xdr:colOff>114300</xdr:colOff>
      <xdr:row>96</xdr:row>
      <xdr:rowOff>39122</xdr:rowOff>
    </xdr:to>
    <xdr:sp macro="" textlink="">
      <xdr:nvSpPr>
        <xdr:cNvPr id="248" name="楕円 247"/>
        <xdr:cNvSpPr/>
      </xdr:nvSpPr>
      <xdr:spPr>
        <a:xfrm>
          <a:off x="4584700" y="16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131849</xdr:rowOff>
    </xdr:from>
    <xdr:ext cx="599010" cy="259045"/>
    <xdr:sp macro="" textlink="">
      <xdr:nvSpPr>
        <xdr:cNvPr id="249" name="扶助費該当値テキスト"/>
        <xdr:cNvSpPr txBox="1"/>
      </xdr:nvSpPr>
      <xdr:spPr>
        <a:xfrm>
          <a:off x="4686300" y="1624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143993</xdr:rowOff>
    </xdr:from>
    <xdr:to>
      <xdr:col>20</xdr:col>
      <xdr:colOff>38100</xdr:colOff>
      <xdr:row>96</xdr:row>
      <xdr:rowOff>74143</xdr:rowOff>
    </xdr:to>
    <xdr:sp macro="" textlink="">
      <xdr:nvSpPr>
        <xdr:cNvPr id="250" name="楕円 249"/>
        <xdr:cNvSpPr/>
      </xdr:nvSpPr>
      <xdr:spPr>
        <a:xfrm>
          <a:off x="3746500" y="164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90670</xdr:rowOff>
    </xdr:from>
    <xdr:ext cx="599010" cy="259045"/>
    <xdr:sp macro="" textlink="">
      <xdr:nvSpPr>
        <xdr:cNvPr id="251" name="テキスト ボックス 250"/>
        <xdr:cNvSpPr txBox="1"/>
      </xdr:nvSpPr>
      <xdr:spPr>
        <a:xfrm>
          <a:off x="3497795" y="1620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170182</xdr:rowOff>
    </xdr:from>
    <xdr:to>
      <xdr:col>15</xdr:col>
      <xdr:colOff>101600</xdr:colOff>
      <xdr:row>96</xdr:row>
      <xdr:rowOff>100332</xdr:rowOff>
    </xdr:to>
    <xdr:sp macro="" textlink="">
      <xdr:nvSpPr>
        <xdr:cNvPr id="252" name="楕円 251"/>
        <xdr:cNvSpPr/>
      </xdr:nvSpPr>
      <xdr:spPr>
        <a:xfrm>
          <a:off x="2857500" y="164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116859</xdr:rowOff>
    </xdr:from>
    <xdr:ext cx="599010" cy="259045"/>
    <xdr:sp macro="" textlink="">
      <xdr:nvSpPr>
        <xdr:cNvPr id="253" name="テキスト ボックス 252"/>
        <xdr:cNvSpPr txBox="1"/>
      </xdr:nvSpPr>
      <xdr:spPr>
        <a:xfrm>
          <a:off x="2608795" y="1623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170511</xdr:rowOff>
    </xdr:from>
    <xdr:to>
      <xdr:col>10</xdr:col>
      <xdr:colOff>165100</xdr:colOff>
      <xdr:row>96</xdr:row>
      <xdr:rowOff>100661</xdr:rowOff>
    </xdr:to>
    <xdr:sp macro="" textlink="">
      <xdr:nvSpPr>
        <xdr:cNvPr id="254" name="楕円 253"/>
        <xdr:cNvSpPr/>
      </xdr:nvSpPr>
      <xdr:spPr>
        <a:xfrm>
          <a:off x="1968500" y="164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117188</xdr:rowOff>
    </xdr:from>
    <xdr:ext cx="599010" cy="259045"/>
    <xdr:sp macro="" textlink="">
      <xdr:nvSpPr>
        <xdr:cNvPr id="255" name="テキスト ボックス 254"/>
        <xdr:cNvSpPr txBox="1"/>
      </xdr:nvSpPr>
      <xdr:spPr>
        <a:xfrm>
          <a:off x="1719795" y="1623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27589</xdr:rowOff>
    </xdr:from>
    <xdr:to>
      <xdr:col>6</xdr:col>
      <xdr:colOff>38100</xdr:colOff>
      <xdr:row>96</xdr:row>
      <xdr:rowOff>129189</xdr:rowOff>
    </xdr:to>
    <xdr:sp macro="" textlink="">
      <xdr:nvSpPr>
        <xdr:cNvPr id="256" name="楕円 255"/>
        <xdr:cNvSpPr/>
      </xdr:nvSpPr>
      <xdr:spPr>
        <a:xfrm>
          <a:off x="1079500" y="164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120316</xdr:rowOff>
    </xdr:from>
    <xdr:ext cx="599010" cy="259045"/>
    <xdr:sp macro="" textlink="">
      <xdr:nvSpPr>
        <xdr:cNvPr id="257" name="テキスト ボックス 256"/>
        <xdr:cNvSpPr txBox="1"/>
      </xdr:nvSpPr>
      <xdr:spPr>
        <a:xfrm>
          <a:off x="830795" y="1657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150486</xdr:rowOff>
    </xdr:from>
    <xdr:to>
      <xdr:col>55</xdr:col>
      <xdr:colOff>0</xdr:colOff>
      <xdr:row>38</xdr:row>
      <xdr:rowOff>84265</xdr:rowOff>
    </xdr:to>
    <xdr:cxnSp macro="">
      <xdr:nvCxnSpPr>
        <xdr:cNvPr id="286" name="直線コネクタ 285"/>
        <xdr:cNvCxnSpPr/>
      </xdr:nvCxnSpPr>
      <xdr:spPr>
        <a:xfrm flipV="1">
          <a:off x="9639300" y="6151236"/>
          <a:ext cx="838200" cy="4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83834</xdr:rowOff>
    </xdr:from>
    <xdr:to>
      <xdr:col>50</xdr:col>
      <xdr:colOff>114300</xdr:colOff>
      <xdr:row>38</xdr:row>
      <xdr:rowOff>84265</xdr:rowOff>
    </xdr:to>
    <xdr:cxnSp macro="">
      <xdr:nvCxnSpPr>
        <xdr:cNvPr id="289" name="直線コネクタ 288"/>
        <xdr:cNvCxnSpPr/>
      </xdr:nvCxnSpPr>
      <xdr:spPr>
        <a:xfrm>
          <a:off x="8750300" y="6598934"/>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83834</xdr:rowOff>
    </xdr:from>
    <xdr:to>
      <xdr:col>45</xdr:col>
      <xdr:colOff>177800</xdr:colOff>
      <xdr:row>38</xdr:row>
      <xdr:rowOff>91336</xdr:rowOff>
    </xdr:to>
    <xdr:cxnSp macro="">
      <xdr:nvCxnSpPr>
        <xdr:cNvPr id="292" name="直線コネクタ 291"/>
        <xdr:cNvCxnSpPr/>
      </xdr:nvCxnSpPr>
      <xdr:spPr>
        <a:xfrm flipV="1">
          <a:off x="7861300" y="6598934"/>
          <a:ext cx="8890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91336</xdr:rowOff>
    </xdr:from>
    <xdr:to>
      <xdr:col>41</xdr:col>
      <xdr:colOff>50800</xdr:colOff>
      <xdr:row>38</xdr:row>
      <xdr:rowOff>103341</xdr:rowOff>
    </xdr:to>
    <xdr:cxnSp macro="">
      <xdr:nvCxnSpPr>
        <xdr:cNvPr id="295" name="直線コネクタ 294"/>
        <xdr:cNvCxnSpPr/>
      </xdr:nvCxnSpPr>
      <xdr:spPr>
        <a:xfrm flipV="1">
          <a:off x="6972300" y="6606436"/>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7" name="テキスト ボックス 296"/>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99686</xdr:rowOff>
    </xdr:from>
    <xdr:to>
      <xdr:col>55</xdr:col>
      <xdr:colOff>50800</xdr:colOff>
      <xdr:row>36</xdr:row>
      <xdr:rowOff>29836</xdr:rowOff>
    </xdr:to>
    <xdr:sp macro="" textlink="">
      <xdr:nvSpPr>
        <xdr:cNvPr id="305" name="楕円 304"/>
        <xdr:cNvSpPr/>
      </xdr:nvSpPr>
      <xdr:spPr>
        <a:xfrm>
          <a:off x="10426700" y="61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14613</xdr:rowOff>
    </xdr:from>
    <xdr:ext cx="599010" cy="259045"/>
    <xdr:sp macro="" textlink="">
      <xdr:nvSpPr>
        <xdr:cNvPr id="306" name="補助費等該当値テキスト"/>
        <xdr:cNvSpPr txBox="1"/>
      </xdr:nvSpPr>
      <xdr:spPr>
        <a:xfrm>
          <a:off x="10528300" y="601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33465</xdr:rowOff>
    </xdr:from>
    <xdr:to>
      <xdr:col>50</xdr:col>
      <xdr:colOff>165100</xdr:colOff>
      <xdr:row>38</xdr:row>
      <xdr:rowOff>135065</xdr:rowOff>
    </xdr:to>
    <xdr:sp macro="" textlink="">
      <xdr:nvSpPr>
        <xdr:cNvPr id="307" name="楕円 306"/>
        <xdr:cNvSpPr/>
      </xdr:nvSpPr>
      <xdr:spPr>
        <a:xfrm>
          <a:off x="9588500" y="65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126192</xdr:rowOff>
    </xdr:from>
    <xdr:ext cx="534377" cy="259045"/>
    <xdr:sp macro="" textlink="">
      <xdr:nvSpPr>
        <xdr:cNvPr id="308" name="テキスト ボックス 307"/>
        <xdr:cNvSpPr txBox="1"/>
      </xdr:nvSpPr>
      <xdr:spPr>
        <a:xfrm>
          <a:off x="9372111" y="66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33034</xdr:rowOff>
    </xdr:from>
    <xdr:to>
      <xdr:col>46</xdr:col>
      <xdr:colOff>38100</xdr:colOff>
      <xdr:row>38</xdr:row>
      <xdr:rowOff>134634</xdr:rowOff>
    </xdr:to>
    <xdr:sp macro="" textlink="">
      <xdr:nvSpPr>
        <xdr:cNvPr id="309" name="楕円 308"/>
        <xdr:cNvSpPr/>
      </xdr:nvSpPr>
      <xdr:spPr>
        <a:xfrm>
          <a:off x="8699500" y="65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125761</xdr:rowOff>
    </xdr:from>
    <xdr:ext cx="534377" cy="259045"/>
    <xdr:sp macro="" textlink="">
      <xdr:nvSpPr>
        <xdr:cNvPr id="310" name="テキスト ボックス 309"/>
        <xdr:cNvSpPr txBox="1"/>
      </xdr:nvSpPr>
      <xdr:spPr>
        <a:xfrm>
          <a:off x="8483111" y="66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40536</xdr:rowOff>
    </xdr:from>
    <xdr:to>
      <xdr:col>41</xdr:col>
      <xdr:colOff>101600</xdr:colOff>
      <xdr:row>38</xdr:row>
      <xdr:rowOff>142136</xdr:rowOff>
    </xdr:to>
    <xdr:sp macro="" textlink="">
      <xdr:nvSpPr>
        <xdr:cNvPr id="311" name="楕円 310"/>
        <xdr:cNvSpPr/>
      </xdr:nvSpPr>
      <xdr:spPr>
        <a:xfrm>
          <a:off x="7810500" y="65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133263</xdr:rowOff>
    </xdr:from>
    <xdr:ext cx="534377" cy="259045"/>
    <xdr:sp macro="" textlink="">
      <xdr:nvSpPr>
        <xdr:cNvPr id="312" name="テキスト ボックス 311"/>
        <xdr:cNvSpPr txBox="1"/>
      </xdr:nvSpPr>
      <xdr:spPr>
        <a:xfrm>
          <a:off x="7594111" y="664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52541</xdr:rowOff>
    </xdr:from>
    <xdr:to>
      <xdr:col>36</xdr:col>
      <xdr:colOff>165100</xdr:colOff>
      <xdr:row>38</xdr:row>
      <xdr:rowOff>154141</xdr:rowOff>
    </xdr:to>
    <xdr:sp macro="" textlink="">
      <xdr:nvSpPr>
        <xdr:cNvPr id="313" name="楕円 312"/>
        <xdr:cNvSpPr/>
      </xdr:nvSpPr>
      <xdr:spPr>
        <a:xfrm>
          <a:off x="6921500" y="65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145268</xdr:rowOff>
    </xdr:from>
    <xdr:ext cx="534377" cy="259045"/>
    <xdr:sp macro="" textlink="">
      <xdr:nvSpPr>
        <xdr:cNvPr id="314" name="テキスト ボックス 313"/>
        <xdr:cNvSpPr txBox="1"/>
      </xdr:nvSpPr>
      <xdr:spPr>
        <a:xfrm>
          <a:off x="6705111" y="66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18473</xdr:rowOff>
    </xdr:from>
    <xdr:to>
      <xdr:col>55</xdr:col>
      <xdr:colOff>0</xdr:colOff>
      <xdr:row>56</xdr:row>
      <xdr:rowOff>118659</xdr:rowOff>
    </xdr:to>
    <xdr:cxnSp macro="">
      <xdr:nvCxnSpPr>
        <xdr:cNvPr id="341" name="直線コネクタ 340"/>
        <xdr:cNvCxnSpPr/>
      </xdr:nvCxnSpPr>
      <xdr:spPr>
        <a:xfrm>
          <a:off x="9639300" y="9448223"/>
          <a:ext cx="838200" cy="27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18473</xdr:rowOff>
    </xdr:from>
    <xdr:to>
      <xdr:col>50</xdr:col>
      <xdr:colOff>114300</xdr:colOff>
      <xdr:row>56</xdr:row>
      <xdr:rowOff>126880</xdr:rowOff>
    </xdr:to>
    <xdr:cxnSp macro="">
      <xdr:nvCxnSpPr>
        <xdr:cNvPr id="344" name="直線コネクタ 343"/>
        <xdr:cNvCxnSpPr/>
      </xdr:nvCxnSpPr>
      <xdr:spPr>
        <a:xfrm flipV="1">
          <a:off x="8750300" y="9448223"/>
          <a:ext cx="889000" cy="2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162022</xdr:rowOff>
    </xdr:from>
    <xdr:ext cx="534377" cy="259045"/>
    <xdr:sp macro="" textlink="">
      <xdr:nvSpPr>
        <xdr:cNvPr id="346" name="テキスト ボックス 345"/>
        <xdr:cNvSpPr txBox="1"/>
      </xdr:nvSpPr>
      <xdr:spPr>
        <a:xfrm>
          <a:off x="9372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149237</xdr:rowOff>
    </xdr:from>
    <xdr:to>
      <xdr:col>45</xdr:col>
      <xdr:colOff>177800</xdr:colOff>
      <xdr:row>56</xdr:row>
      <xdr:rowOff>126880</xdr:rowOff>
    </xdr:to>
    <xdr:cxnSp macro="">
      <xdr:nvCxnSpPr>
        <xdr:cNvPr id="347" name="直線コネクタ 346"/>
        <xdr:cNvCxnSpPr/>
      </xdr:nvCxnSpPr>
      <xdr:spPr>
        <a:xfrm>
          <a:off x="7861300" y="9407537"/>
          <a:ext cx="889000" cy="32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55532</xdr:rowOff>
    </xdr:from>
    <xdr:ext cx="534377" cy="259045"/>
    <xdr:sp macro="" textlink="">
      <xdr:nvSpPr>
        <xdr:cNvPr id="349" name="テキスト ボックス 348"/>
        <xdr:cNvSpPr txBox="1"/>
      </xdr:nvSpPr>
      <xdr:spPr>
        <a:xfrm>
          <a:off x="8483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149237</xdr:rowOff>
    </xdr:from>
    <xdr:to>
      <xdr:col>41</xdr:col>
      <xdr:colOff>50800</xdr:colOff>
      <xdr:row>55</xdr:row>
      <xdr:rowOff>98223</xdr:rowOff>
    </xdr:to>
    <xdr:cxnSp macro="">
      <xdr:nvCxnSpPr>
        <xdr:cNvPr id="350" name="直線コネクタ 349"/>
        <xdr:cNvCxnSpPr/>
      </xdr:nvCxnSpPr>
      <xdr:spPr>
        <a:xfrm flipV="1">
          <a:off x="6972300" y="9407537"/>
          <a:ext cx="889000" cy="1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20893</xdr:rowOff>
    </xdr:from>
    <xdr:ext cx="534377" cy="259045"/>
    <xdr:sp macro="" textlink="">
      <xdr:nvSpPr>
        <xdr:cNvPr id="352" name="テキスト ボックス 351"/>
        <xdr:cNvSpPr txBox="1"/>
      </xdr:nvSpPr>
      <xdr:spPr>
        <a:xfrm>
          <a:off x="7594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46963</xdr:rowOff>
    </xdr:from>
    <xdr:ext cx="534377" cy="259045"/>
    <xdr:sp macro="" textlink="">
      <xdr:nvSpPr>
        <xdr:cNvPr id="354" name="テキスト ボックス 353"/>
        <xdr:cNvSpPr txBox="1"/>
      </xdr:nvSpPr>
      <xdr:spPr>
        <a:xfrm>
          <a:off x="6705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67859</xdr:rowOff>
    </xdr:from>
    <xdr:to>
      <xdr:col>55</xdr:col>
      <xdr:colOff>50800</xdr:colOff>
      <xdr:row>56</xdr:row>
      <xdr:rowOff>169459</xdr:rowOff>
    </xdr:to>
    <xdr:sp macro="" textlink="">
      <xdr:nvSpPr>
        <xdr:cNvPr id="360" name="楕円 359"/>
        <xdr:cNvSpPr/>
      </xdr:nvSpPr>
      <xdr:spPr>
        <a:xfrm>
          <a:off x="10426700" y="966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46286</xdr:rowOff>
    </xdr:from>
    <xdr:ext cx="534377" cy="259045"/>
    <xdr:sp macro="" textlink="">
      <xdr:nvSpPr>
        <xdr:cNvPr id="361" name="普通建設事業費該当値テキスト"/>
        <xdr:cNvSpPr txBox="1"/>
      </xdr:nvSpPr>
      <xdr:spPr>
        <a:xfrm>
          <a:off x="10528300" y="964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139123</xdr:rowOff>
    </xdr:from>
    <xdr:to>
      <xdr:col>50</xdr:col>
      <xdr:colOff>165100</xdr:colOff>
      <xdr:row>55</xdr:row>
      <xdr:rowOff>69273</xdr:rowOff>
    </xdr:to>
    <xdr:sp macro="" textlink="">
      <xdr:nvSpPr>
        <xdr:cNvPr id="362" name="楕円 361"/>
        <xdr:cNvSpPr/>
      </xdr:nvSpPr>
      <xdr:spPr>
        <a:xfrm>
          <a:off x="9588500" y="93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85800</xdr:rowOff>
    </xdr:from>
    <xdr:ext cx="599010" cy="259045"/>
    <xdr:sp macro="" textlink="">
      <xdr:nvSpPr>
        <xdr:cNvPr id="363" name="テキスト ボックス 362"/>
        <xdr:cNvSpPr txBox="1"/>
      </xdr:nvSpPr>
      <xdr:spPr>
        <a:xfrm>
          <a:off x="9339795" y="917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76080</xdr:rowOff>
    </xdr:from>
    <xdr:to>
      <xdr:col>46</xdr:col>
      <xdr:colOff>38100</xdr:colOff>
      <xdr:row>57</xdr:row>
      <xdr:rowOff>6230</xdr:rowOff>
    </xdr:to>
    <xdr:sp macro="" textlink="">
      <xdr:nvSpPr>
        <xdr:cNvPr id="364" name="楕円 363"/>
        <xdr:cNvSpPr/>
      </xdr:nvSpPr>
      <xdr:spPr>
        <a:xfrm>
          <a:off x="8699500" y="96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22757</xdr:rowOff>
    </xdr:from>
    <xdr:ext cx="534377" cy="259045"/>
    <xdr:sp macro="" textlink="">
      <xdr:nvSpPr>
        <xdr:cNvPr id="365" name="テキスト ボックス 364"/>
        <xdr:cNvSpPr txBox="1"/>
      </xdr:nvSpPr>
      <xdr:spPr>
        <a:xfrm>
          <a:off x="8483111" y="94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98437</xdr:rowOff>
    </xdr:from>
    <xdr:to>
      <xdr:col>41</xdr:col>
      <xdr:colOff>101600</xdr:colOff>
      <xdr:row>55</xdr:row>
      <xdr:rowOff>28587</xdr:rowOff>
    </xdr:to>
    <xdr:sp macro="" textlink="">
      <xdr:nvSpPr>
        <xdr:cNvPr id="366" name="楕円 365"/>
        <xdr:cNvSpPr/>
      </xdr:nvSpPr>
      <xdr:spPr>
        <a:xfrm>
          <a:off x="7810500" y="93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45114</xdr:rowOff>
    </xdr:from>
    <xdr:ext cx="599010" cy="259045"/>
    <xdr:sp macro="" textlink="">
      <xdr:nvSpPr>
        <xdr:cNvPr id="367" name="テキスト ボックス 366"/>
        <xdr:cNvSpPr txBox="1"/>
      </xdr:nvSpPr>
      <xdr:spPr>
        <a:xfrm>
          <a:off x="7561795" y="913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47423</xdr:rowOff>
    </xdr:from>
    <xdr:to>
      <xdr:col>36</xdr:col>
      <xdr:colOff>165100</xdr:colOff>
      <xdr:row>55</xdr:row>
      <xdr:rowOff>149023</xdr:rowOff>
    </xdr:to>
    <xdr:sp macro="" textlink="">
      <xdr:nvSpPr>
        <xdr:cNvPr id="368" name="楕円 367"/>
        <xdr:cNvSpPr/>
      </xdr:nvSpPr>
      <xdr:spPr>
        <a:xfrm>
          <a:off x="6921500" y="94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165550</xdr:rowOff>
    </xdr:from>
    <xdr:ext cx="599010" cy="259045"/>
    <xdr:sp macro="" textlink="">
      <xdr:nvSpPr>
        <xdr:cNvPr id="369" name="テキスト ボックス 368"/>
        <xdr:cNvSpPr txBox="1"/>
      </xdr:nvSpPr>
      <xdr:spPr>
        <a:xfrm>
          <a:off x="6672795" y="925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66131</xdr:rowOff>
    </xdr:from>
    <xdr:to>
      <xdr:col>55</xdr:col>
      <xdr:colOff>0</xdr:colOff>
      <xdr:row>77</xdr:row>
      <xdr:rowOff>144814</xdr:rowOff>
    </xdr:to>
    <xdr:cxnSp macro="">
      <xdr:nvCxnSpPr>
        <xdr:cNvPr id="394" name="直線コネクタ 393"/>
        <xdr:cNvCxnSpPr/>
      </xdr:nvCxnSpPr>
      <xdr:spPr>
        <a:xfrm>
          <a:off x="9639300" y="12924881"/>
          <a:ext cx="838200" cy="4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66131</xdr:rowOff>
    </xdr:from>
    <xdr:to>
      <xdr:col>50</xdr:col>
      <xdr:colOff>114300</xdr:colOff>
      <xdr:row>77</xdr:row>
      <xdr:rowOff>105428</xdr:rowOff>
    </xdr:to>
    <xdr:cxnSp macro="">
      <xdr:nvCxnSpPr>
        <xdr:cNvPr id="397" name="直線コネクタ 396"/>
        <xdr:cNvCxnSpPr/>
      </xdr:nvCxnSpPr>
      <xdr:spPr>
        <a:xfrm flipV="1">
          <a:off x="8750300" y="12924881"/>
          <a:ext cx="889000" cy="38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126266</xdr:rowOff>
    </xdr:from>
    <xdr:ext cx="534377" cy="259045"/>
    <xdr:sp macro="" textlink="">
      <xdr:nvSpPr>
        <xdr:cNvPr id="399" name="テキスト ボックス 398"/>
        <xdr:cNvSpPr txBox="1"/>
      </xdr:nvSpPr>
      <xdr:spPr>
        <a:xfrm>
          <a:off x="9372111" y="133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55249</xdr:rowOff>
    </xdr:from>
    <xdr:to>
      <xdr:col>45</xdr:col>
      <xdr:colOff>177800</xdr:colOff>
      <xdr:row>77</xdr:row>
      <xdr:rowOff>105428</xdr:rowOff>
    </xdr:to>
    <xdr:cxnSp macro="">
      <xdr:nvCxnSpPr>
        <xdr:cNvPr id="400" name="直線コネクタ 399"/>
        <xdr:cNvCxnSpPr/>
      </xdr:nvCxnSpPr>
      <xdr:spPr>
        <a:xfrm>
          <a:off x="7861300" y="12913999"/>
          <a:ext cx="889000" cy="39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55249</xdr:rowOff>
    </xdr:from>
    <xdr:to>
      <xdr:col>41</xdr:col>
      <xdr:colOff>50800</xdr:colOff>
      <xdr:row>76</xdr:row>
      <xdr:rowOff>141895</xdr:rowOff>
    </xdr:to>
    <xdr:cxnSp macro="">
      <xdr:nvCxnSpPr>
        <xdr:cNvPr id="403" name="直線コネクタ 402"/>
        <xdr:cNvCxnSpPr/>
      </xdr:nvCxnSpPr>
      <xdr:spPr>
        <a:xfrm flipV="1">
          <a:off x="6972300" y="12913999"/>
          <a:ext cx="889000" cy="25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142743</xdr:rowOff>
    </xdr:from>
    <xdr:ext cx="534377" cy="259045"/>
    <xdr:sp macro="" textlink="">
      <xdr:nvSpPr>
        <xdr:cNvPr id="405" name="テキスト ボックス 404"/>
        <xdr:cNvSpPr txBox="1"/>
      </xdr:nvSpPr>
      <xdr:spPr>
        <a:xfrm>
          <a:off x="7594111" y="133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159721</xdr:rowOff>
    </xdr:from>
    <xdr:ext cx="534377" cy="259045"/>
    <xdr:sp macro="" textlink="">
      <xdr:nvSpPr>
        <xdr:cNvPr id="407" name="テキスト ボックス 406"/>
        <xdr:cNvSpPr txBox="1"/>
      </xdr:nvSpPr>
      <xdr:spPr>
        <a:xfrm>
          <a:off x="6705111" y="13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94014</xdr:rowOff>
    </xdr:from>
    <xdr:to>
      <xdr:col>55</xdr:col>
      <xdr:colOff>50800</xdr:colOff>
      <xdr:row>78</xdr:row>
      <xdr:rowOff>24164</xdr:rowOff>
    </xdr:to>
    <xdr:sp macro="" textlink="">
      <xdr:nvSpPr>
        <xdr:cNvPr id="413" name="楕円 412"/>
        <xdr:cNvSpPr/>
      </xdr:nvSpPr>
      <xdr:spPr>
        <a:xfrm>
          <a:off x="10426700" y="13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19114</xdr:rowOff>
    </xdr:from>
    <xdr:ext cx="469744" cy="259045"/>
    <xdr:sp macro="" textlink="">
      <xdr:nvSpPr>
        <xdr:cNvPr id="414" name="普通建設事業費 （ うち新規整備　）該当値テキスト"/>
        <xdr:cNvSpPr txBox="1"/>
      </xdr:nvSpPr>
      <xdr:spPr>
        <a:xfrm>
          <a:off x="10528300" y="1322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15331</xdr:rowOff>
    </xdr:from>
    <xdr:to>
      <xdr:col>50</xdr:col>
      <xdr:colOff>165100</xdr:colOff>
      <xdr:row>75</xdr:row>
      <xdr:rowOff>116931</xdr:rowOff>
    </xdr:to>
    <xdr:sp macro="" textlink="">
      <xdr:nvSpPr>
        <xdr:cNvPr id="415" name="楕円 414"/>
        <xdr:cNvSpPr/>
      </xdr:nvSpPr>
      <xdr:spPr>
        <a:xfrm>
          <a:off x="9588500" y="1287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133458</xdr:rowOff>
    </xdr:from>
    <xdr:ext cx="534377" cy="259045"/>
    <xdr:sp macro="" textlink="">
      <xdr:nvSpPr>
        <xdr:cNvPr id="416" name="テキスト ボックス 415"/>
        <xdr:cNvSpPr txBox="1"/>
      </xdr:nvSpPr>
      <xdr:spPr>
        <a:xfrm>
          <a:off x="9372111" y="1264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54628</xdr:rowOff>
    </xdr:from>
    <xdr:to>
      <xdr:col>46</xdr:col>
      <xdr:colOff>38100</xdr:colOff>
      <xdr:row>77</xdr:row>
      <xdr:rowOff>156228</xdr:rowOff>
    </xdr:to>
    <xdr:sp macro="" textlink="">
      <xdr:nvSpPr>
        <xdr:cNvPr id="417" name="楕円 416"/>
        <xdr:cNvSpPr/>
      </xdr:nvSpPr>
      <xdr:spPr>
        <a:xfrm>
          <a:off x="8699500" y="132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1305</xdr:rowOff>
    </xdr:from>
    <xdr:ext cx="534377" cy="259045"/>
    <xdr:sp macro="" textlink="">
      <xdr:nvSpPr>
        <xdr:cNvPr id="418" name="テキスト ボックス 417"/>
        <xdr:cNvSpPr txBox="1"/>
      </xdr:nvSpPr>
      <xdr:spPr>
        <a:xfrm>
          <a:off x="8483111" y="130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4449</xdr:rowOff>
    </xdr:from>
    <xdr:to>
      <xdr:col>41</xdr:col>
      <xdr:colOff>101600</xdr:colOff>
      <xdr:row>75</xdr:row>
      <xdr:rowOff>106049</xdr:rowOff>
    </xdr:to>
    <xdr:sp macro="" textlink="">
      <xdr:nvSpPr>
        <xdr:cNvPr id="419" name="楕円 418"/>
        <xdr:cNvSpPr/>
      </xdr:nvSpPr>
      <xdr:spPr>
        <a:xfrm>
          <a:off x="7810500" y="1286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122576</xdr:rowOff>
    </xdr:from>
    <xdr:ext cx="534377" cy="259045"/>
    <xdr:sp macro="" textlink="">
      <xdr:nvSpPr>
        <xdr:cNvPr id="420" name="テキスト ボックス 419"/>
        <xdr:cNvSpPr txBox="1"/>
      </xdr:nvSpPr>
      <xdr:spPr>
        <a:xfrm>
          <a:off x="7594111" y="126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91095</xdr:rowOff>
    </xdr:from>
    <xdr:to>
      <xdr:col>36</xdr:col>
      <xdr:colOff>165100</xdr:colOff>
      <xdr:row>77</xdr:row>
      <xdr:rowOff>21245</xdr:rowOff>
    </xdr:to>
    <xdr:sp macro="" textlink="">
      <xdr:nvSpPr>
        <xdr:cNvPr id="421" name="楕円 420"/>
        <xdr:cNvSpPr/>
      </xdr:nvSpPr>
      <xdr:spPr>
        <a:xfrm>
          <a:off x="6921500" y="1312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37771</xdr:rowOff>
    </xdr:from>
    <xdr:ext cx="534377" cy="259045"/>
    <xdr:sp macro="" textlink="">
      <xdr:nvSpPr>
        <xdr:cNvPr id="422" name="テキスト ボックス 421"/>
        <xdr:cNvSpPr txBox="1"/>
      </xdr:nvSpPr>
      <xdr:spPr>
        <a:xfrm>
          <a:off x="6705111" y="1289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132984</xdr:rowOff>
    </xdr:from>
    <xdr:to>
      <xdr:col>55</xdr:col>
      <xdr:colOff>0</xdr:colOff>
      <xdr:row>97</xdr:row>
      <xdr:rowOff>78787</xdr:rowOff>
    </xdr:to>
    <xdr:cxnSp macro="">
      <xdr:nvCxnSpPr>
        <xdr:cNvPr id="455" name="直線コネクタ 454"/>
        <xdr:cNvCxnSpPr/>
      </xdr:nvCxnSpPr>
      <xdr:spPr>
        <a:xfrm flipV="1">
          <a:off x="9639300" y="16592184"/>
          <a:ext cx="838200" cy="1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2530</xdr:rowOff>
    </xdr:from>
    <xdr:to>
      <xdr:col>50</xdr:col>
      <xdr:colOff>114300</xdr:colOff>
      <xdr:row>97</xdr:row>
      <xdr:rowOff>78787</xdr:rowOff>
    </xdr:to>
    <xdr:cxnSp macro="">
      <xdr:nvCxnSpPr>
        <xdr:cNvPr id="458" name="直線コネクタ 457"/>
        <xdr:cNvCxnSpPr/>
      </xdr:nvCxnSpPr>
      <xdr:spPr>
        <a:xfrm>
          <a:off x="8750300" y="16633180"/>
          <a:ext cx="889000" cy="7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2530</xdr:rowOff>
    </xdr:from>
    <xdr:to>
      <xdr:col>45</xdr:col>
      <xdr:colOff>177800</xdr:colOff>
      <xdr:row>97</xdr:row>
      <xdr:rowOff>51308</xdr:rowOff>
    </xdr:to>
    <xdr:cxnSp macro="">
      <xdr:nvCxnSpPr>
        <xdr:cNvPr id="461" name="直線コネクタ 460"/>
        <xdr:cNvCxnSpPr/>
      </xdr:nvCxnSpPr>
      <xdr:spPr>
        <a:xfrm flipV="1">
          <a:off x="7861300" y="16633180"/>
          <a:ext cx="889000" cy="4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63" name="テキスト ボックス 462"/>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164998</xdr:rowOff>
    </xdr:from>
    <xdr:to>
      <xdr:col>41</xdr:col>
      <xdr:colOff>50800</xdr:colOff>
      <xdr:row>97</xdr:row>
      <xdr:rowOff>51308</xdr:rowOff>
    </xdr:to>
    <xdr:cxnSp macro="">
      <xdr:nvCxnSpPr>
        <xdr:cNvPr id="464" name="直線コネクタ 463"/>
        <xdr:cNvCxnSpPr/>
      </xdr:nvCxnSpPr>
      <xdr:spPr>
        <a:xfrm>
          <a:off x="6972300" y="1662419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95911</xdr:rowOff>
    </xdr:from>
    <xdr:ext cx="534377" cy="259045"/>
    <xdr:sp macro="" textlink="">
      <xdr:nvSpPr>
        <xdr:cNvPr id="468" name="テキスト ボックス 467"/>
        <xdr:cNvSpPr txBox="1"/>
      </xdr:nvSpPr>
      <xdr:spPr>
        <a:xfrm>
          <a:off x="6705111" y="167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82184</xdr:rowOff>
    </xdr:from>
    <xdr:to>
      <xdr:col>55</xdr:col>
      <xdr:colOff>50800</xdr:colOff>
      <xdr:row>97</xdr:row>
      <xdr:rowOff>12334</xdr:rowOff>
    </xdr:to>
    <xdr:sp macro="" textlink="">
      <xdr:nvSpPr>
        <xdr:cNvPr id="474" name="楕円 473"/>
        <xdr:cNvSpPr/>
      </xdr:nvSpPr>
      <xdr:spPr>
        <a:xfrm>
          <a:off x="10426700" y="165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60611</xdr:rowOff>
    </xdr:from>
    <xdr:ext cx="534377" cy="259045"/>
    <xdr:sp macro="" textlink="">
      <xdr:nvSpPr>
        <xdr:cNvPr id="475" name="普通建設事業費 （ うち更新整備　）該当値テキスト"/>
        <xdr:cNvSpPr txBox="1"/>
      </xdr:nvSpPr>
      <xdr:spPr>
        <a:xfrm>
          <a:off x="10528300" y="165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27987</xdr:rowOff>
    </xdr:from>
    <xdr:to>
      <xdr:col>50</xdr:col>
      <xdr:colOff>165100</xdr:colOff>
      <xdr:row>97</xdr:row>
      <xdr:rowOff>129587</xdr:rowOff>
    </xdr:to>
    <xdr:sp macro="" textlink="">
      <xdr:nvSpPr>
        <xdr:cNvPr id="476" name="楕円 475"/>
        <xdr:cNvSpPr/>
      </xdr:nvSpPr>
      <xdr:spPr>
        <a:xfrm>
          <a:off x="9588500" y="166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120714</xdr:rowOff>
    </xdr:from>
    <xdr:ext cx="534377" cy="259045"/>
    <xdr:sp macro="" textlink="">
      <xdr:nvSpPr>
        <xdr:cNvPr id="477" name="テキスト ボックス 476"/>
        <xdr:cNvSpPr txBox="1"/>
      </xdr:nvSpPr>
      <xdr:spPr>
        <a:xfrm>
          <a:off x="9372111" y="167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123180</xdr:rowOff>
    </xdr:from>
    <xdr:to>
      <xdr:col>46</xdr:col>
      <xdr:colOff>38100</xdr:colOff>
      <xdr:row>97</xdr:row>
      <xdr:rowOff>53330</xdr:rowOff>
    </xdr:to>
    <xdr:sp macro="" textlink="">
      <xdr:nvSpPr>
        <xdr:cNvPr id="478" name="楕円 477"/>
        <xdr:cNvSpPr/>
      </xdr:nvSpPr>
      <xdr:spPr>
        <a:xfrm>
          <a:off x="8699500" y="1658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69857</xdr:rowOff>
    </xdr:from>
    <xdr:ext cx="534377" cy="259045"/>
    <xdr:sp macro="" textlink="">
      <xdr:nvSpPr>
        <xdr:cNvPr id="479" name="テキスト ボックス 478"/>
        <xdr:cNvSpPr txBox="1"/>
      </xdr:nvSpPr>
      <xdr:spPr>
        <a:xfrm>
          <a:off x="8483111" y="163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508</xdr:rowOff>
    </xdr:from>
    <xdr:to>
      <xdr:col>41</xdr:col>
      <xdr:colOff>101600</xdr:colOff>
      <xdr:row>97</xdr:row>
      <xdr:rowOff>102108</xdr:rowOff>
    </xdr:to>
    <xdr:sp macro="" textlink="">
      <xdr:nvSpPr>
        <xdr:cNvPr id="480" name="楕円 479"/>
        <xdr:cNvSpPr/>
      </xdr:nvSpPr>
      <xdr:spPr>
        <a:xfrm>
          <a:off x="7810500" y="166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93235</xdr:rowOff>
    </xdr:from>
    <xdr:ext cx="534377" cy="259045"/>
    <xdr:sp macro="" textlink="">
      <xdr:nvSpPr>
        <xdr:cNvPr id="481" name="テキスト ボックス 480"/>
        <xdr:cNvSpPr txBox="1"/>
      </xdr:nvSpPr>
      <xdr:spPr>
        <a:xfrm>
          <a:off x="7594111" y="167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114198</xdr:rowOff>
    </xdr:from>
    <xdr:to>
      <xdr:col>36</xdr:col>
      <xdr:colOff>165100</xdr:colOff>
      <xdr:row>97</xdr:row>
      <xdr:rowOff>44348</xdr:rowOff>
    </xdr:to>
    <xdr:sp macro="" textlink="">
      <xdr:nvSpPr>
        <xdr:cNvPr id="482" name="楕円 481"/>
        <xdr:cNvSpPr/>
      </xdr:nvSpPr>
      <xdr:spPr>
        <a:xfrm>
          <a:off x="6921500" y="16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60875</xdr:rowOff>
    </xdr:from>
    <xdr:ext cx="534377" cy="259045"/>
    <xdr:sp macro="" textlink="">
      <xdr:nvSpPr>
        <xdr:cNvPr id="483" name="テキスト ボックス 482"/>
        <xdr:cNvSpPr txBox="1"/>
      </xdr:nvSpPr>
      <xdr:spPr>
        <a:xfrm>
          <a:off x="6705111" y="163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150082</xdr:rowOff>
    </xdr:from>
    <xdr:to>
      <xdr:col>85</xdr:col>
      <xdr:colOff>127000</xdr:colOff>
      <xdr:row>38</xdr:row>
      <xdr:rowOff>123469</xdr:rowOff>
    </xdr:to>
    <xdr:cxnSp macro="">
      <xdr:nvCxnSpPr>
        <xdr:cNvPr id="512" name="直線コネクタ 511"/>
        <xdr:cNvCxnSpPr/>
      </xdr:nvCxnSpPr>
      <xdr:spPr>
        <a:xfrm flipV="1">
          <a:off x="15481300" y="6493732"/>
          <a:ext cx="838200" cy="14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123469</xdr:rowOff>
    </xdr:from>
    <xdr:to>
      <xdr:col>81</xdr:col>
      <xdr:colOff>50800</xdr:colOff>
      <xdr:row>38</xdr:row>
      <xdr:rowOff>149930</xdr:rowOff>
    </xdr:to>
    <xdr:cxnSp macro="">
      <xdr:nvCxnSpPr>
        <xdr:cNvPr id="515" name="直線コネクタ 514"/>
        <xdr:cNvCxnSpPr/>
      </xdr:nvCxnSpPr>
      <xdr:spPr>
        <a:xfrm flipV="1">
          <a:off x="14592300" y="6638569"/>
          <a:ext cx="8890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149930</xdr:rowOff>
    </xdr:from>
    <xdr:to>
      <xdr:col>76</xdr:col>
      <xdr:colOff>114300</xdr:colOff>
      <xdr:row>39</xdr:row>
      <xdr:rowOff>22905</xdr:rowOff>
    </xdr:to>
    <xdr:cxnSp macro="">
      <xdr:nvCxnSpPr>
        <xdr:cNvPr id="518" name="直線コネクタ 517"/>
        <xdr:cNvCxnSpPr/>
      </xdr:nvCxnSpPr>
      <xdr:spPr>
        <a:xfrm flipV="1">
          <a:off x="13703300" y="6665030"/>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131680</xdr:rowOff>
    </xdr:from>
    <xdr:to>
      <xdr:col>71</xdr:col>
      <xdr:colOff>177800</xdr:colOff>
      <xdr:row>39</xdr:row>
      <xdr:rowOff>22905</xdr:rowOff>
    </xdr:to>
    <xdr:cxnSp macro="">
      <xdr:nvCxnSpPr>
        <xdr:cNvPr id="521" name="直線コネクタ 520"/>
        <xdr:cNvCxnSpPr/>
      </xdr:nvCxnSpPr>
      <xdr:spPr>
        <a:xfrm>
          <a:off x="12814300" y="6646780"/>
          <a:ext cx="889000" cy="6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23" name="テキスト ボックス 522"/>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2671</xdr:rowOff>
    </xdr:from>
    <xdr:ext cx="469744" cy="259045"/>
    <xdr:sp macro="" textlink="">
      <xdr:nvSpPr>
        <xdr:cNvPr id="525" name="テキスト ボックス 524"/>
        <xdr:cNvSpPr txBox="1"/>
      </xdr:nvSpPr>
      <xdr:spPr>
        <a:xfrm>
          <a:off x="12579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99282</xdr:rowOff>
    </xdr:from>
    <xdr:to>
      <xdr:col>85</xdr:col>
      <xdr:colOff>177800</xdr:colOff>
      <xdr:row>38</xdr:row>
      <xdr:rowOff>29432</xdr:rowOff>
    </xdr:to>
    <xdr:sp macro="" textlink="">
      <xdr:nvSpPr>
        <xdr:cNvPr id="531" name="楕円 530"/>
        <xdr:cNvSpPr/>
      </xdr:nvSpPr>
      <xdr:spPr>
        <a:xfrm>
          <a:off x="16268700" y="64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77709</xdr:rowOff>
    </xdr:from>
    <xdr:ext cx="534377" cy="259045"/>
    <xdr:sp macro="" textlink="">
      <xdr:nvSpPr>
        <xdr:cNvPr id="532" name="災害復旧事業費該当値テキスト"/>
        <xdr:cNvSpPr txBox="1"/>
      </xdr:nvSpPr>
      <xdr:spPr>
        <a:xfrm>
          <a:off x="16370300" y="64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72669</xdr:rowOff>
    </xdr:from>
    <xdr:to>
      <xdr:col>81</xdr:col>
      <xdr:colOff>101600</xdr:colOff>
      <xdr:row>39</xdr:row>
      <xdr:rowOff>2819</xdr:rowOff>
    </xdr:to>
    <xdr:sp macro="" textlink="">
      <xdr:nvSpPr>
        <xdr:cNvPr id="533" name="楕円 532"/>
        <xdr:cNvSpPr/>
      </xdr:nvSpPr>
      <xdr:spPr>
        <a:xfrm>
          <a:off x="154305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165396</xdr:rowOff>
    </xdr:from>
    <xdr:ext cx="469744" cy="259045"/>
    <xdr:sp macro="" textlink="">
      <xdr:nvSpPr>
        <xdr:cNvPr id="534" name="テキスト ボックス 533"/>
        <xdr:cNvSpPr txBox="1"/>
      </xdr:nvSpPr>
      <xdr:spPr>
        <a:xfrm>
          <a:off x="15246428" y="668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99130</xdr:rowOff>
    </xdr:from>
    <xdr:to>
      <xdr:col>76</xdr:col>
      <xdr:colOff>165100</xdr:colOff>
      <xdr:row>39</xdr:row>
      <xdr:rowOff>29280</xdr:rowOff>
    </xdr:to>
    <xdr:sp macro="" textlink="">
      <xdr:nvSpPr>
        <xdr:cNvPr id="535" name="楕円 534"/>
        <xdr:cNvSpPr/>
      </xdr:nvSpPr>
      <xdr:spPr>
        <a:xfrm>
          <a:off x="14541500" y="66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20407</xdr:rowOff>
    </xdr:from>
    <xdr:ext cx="469744" cy="259045"/>
    <xdr:sp macro="" textlink="">
      <xdr:nvSpPr>
        <xdr:cNvPr id="536" name="テキスト ボックス 535"/>
        <xdr:cNvSpPr txBox="1"/>
      </xdr:nvSpPr>
      <xdr:spPr>
        <a:xfrm>
          <a:off x="14357428" y="670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143555</xdr:rowOff>
    </xdr:from>
    <xdr:to>
      <xdr:col>72</xdr:col>
      <xdr:colOff>38100</xdr:colOff>
      <xdr:row>39</xdr:row>
      <xdr:rowOff>73705</xdr:rowOff>
    </xdr:to>
    <xdr:sp macro="" textlink="">
      <xdr:nvSpPr>
        <xdr:cNvPr id="537" name="楕円 536"/>
        <xdr:cNvSpPr/>
      </xdr:nvSpPr>
      <xdr:spPr>
        <a:xfrm>
          <a:off x="13652500" y="66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64832</xdr:rowOff>
    </xdr:from>
    <xdr:ext cx="469744" cy="259045"/>
    <xdr:sp macro="" textlink="">
      <xdr:nvSpPr>
        <xdr:cNvPr id="538" name="テキスト ボックス 537"/>
        <xdr:cNvSpPr txBox="1"/>
      </xdr:nvSpPr>
      <xdr:spPr>
        <a:xfrm>
          <a:off x="13468428" y="675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80880</xdr:rowOff>
    </xdr:from>
    <xdr:to>
      <xdr:col>67</xdr:col>
      <xdr:colOff>101600</xdr:colOff>
      <xdr:row>39</xdr:row>
      <xdr:rowOff>11030</xdr:rowOff>
    </xdr:to>
    <xdr:sp macro="" textlink="">
      <xdr:nvSpPr>
        <xdr:cNvPr id="539" name="楕円 538"/>
        <xdr:cNvSpPr/>
      </xdr:nvSpPr>
      <xdr:spPr>
        <a:xfrm>
          <a:off x="12763500" y="65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27557</xdr:rowOff>
    </xdr:from>
    <xdr:ext cx="469744" cy="259045"/>
    <xdr:sp macro="" textlink="">
      <xdr:nvSpPr>
        <xdr:cNvPr id="540" name="テキスト ボックス 539"/>
        <xdr:cNvSpPr txBox="1"/>
      </xdr:nvSpPr>
      <xdr:spPr>
        <a:xfrm>
          <a:off x="12579428" y="637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95297</xdr:rowOff>
    </xdr:from>
    <xdr:to>
      <xdr:col>85</xdr:col>
      <xdr:colOff>127000</xdr:colOff>
      <xdr:row>76</xdr:row>
      <xdr:rowOff>121814</xdr:rowOff>
    </xdr:to>
    <xdr:cxnSp macro="">
      <xdr:nvCxnSpPr>
        <xdr:cNvPr id="621" name="直線コネクタ 620"/>
        <xdr:cNvCxnSpPr/>
      </xdr:nvCxnSpPr>
      <xdr:spPr>
        <a:xfrm flipV="1">
          <a:off x="15481300" y="13125497"/>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38513</xdr:rowOff>
    </xdr:from>
    <xdr:ext cx="534377" cy="259045"/>
    <xdr:sp macro="" textlink="">
      <xdr:nvSpPr>
        <xdr:cNvPr id="622" name="公債費平均値テキスト"/>
        <xdr:cNvSpPr txBox="1"/>
      </xdr:nvSpPr>
      <xdr:spPr>
        <a:xfrm>
          <a:off x="16370300" y="1324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121814</xdr:rowOff>
    </xdr:from>
    <xdr:to>
      <xdr:col>81</xdr:col>
      <xdr:colOff>50800</xdr:colOff>
      <xdr:row>76</xdr:row>
      <xdr:rowOff>133017</xdr:rowOff>
    </xdr:to>
    <xdr:cxnSp macro="">
      <xdr:nvCxnSpPr>
        <xdr:cNvPr id="624" name="直線コネクタ 623"/>
        <xdr:cNvCxnSpPr/>
      </xdr:nvCxnSpPr>
      <xdr:spPr>
        <a:xfrm flipV="1">
          <a:off x="14592300" y="13152014"/>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146869</xdr:rowOff>
    </xdr:from>
    <xdr:ext cx="534377" cy="259045"/>
    <xdr:sp macro="" textlink="">
      <xdr:nvSpPr>
        <xdr:cNvPr id="626" name="テキスト ボックス 625"/>
        <xdr:cNvSpPr txBox="1"/>
      </xdr:nvSpPr>
      <xdr:spPr>
        <a:xfrm>
          <a:off x="15214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133017</xdr:rowOff>
    </xdr:from>
    <xdr:to>
      <xdr:col>76</xdr:col>
      <xdr:colOff>114300</xdr:colOff>
      <xdr:row>76</xdr:row>
      <xdr:rowOff>146754</xdr:rowOff>
    </xdr:to>
    <xdr:cxnSp macro="">
      <xdr:nvCxnSpPr>
        <xdr:cNvPr id="627" name="直線コネクタ 626"/>
        <xdr:cNvCxnSpPr/>
      </xdr:nvCxnSpPr>
      <xdr:spPr>
        <a:xfrm flipV="1">
          <a:off x="13703300" y="13163217"/>
          <a:ext cx="889000" cy="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143015</xdr:rowOff>
    </xdr:from>
    <xdr:ext cx="534377" cy="259045"/>
    <xdr:sp macro="" textlink="">
      <xdr:nvSpPr>
        <xdr:cNvPr id="629" name="テキスト ボックス 628"/>
        <xdr:cNvSpPr txBox="1"/>
      </xdr:nvSpPr>
      <xdr:spPr>
        <a:xfrm>
          <a:off x="14325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146754</xdr:rowOff>
    </xdr:from>
    <xdr:to>
      <xdr:col>71</xdr:col>
      <xdr:colOff>177800</xdr:colOff>
      <xdr:row>77</xdr:row>
      <xdr:rowOff>20230</xdr:rowOff>
    </xdr:to>
    <xdr:cxnSp macro="">
      <xdr:nvCxnSpPr>
        <xdr:cNvPr id="630" name="直線コネクタ 629"/>
        <xdr:cNvCxnSpPr/>
      </xdr:nvCxnSpPr>
      <xdr:spPr>
        <a:xfrm flipV="1">
          <a:off x="12814300" y="13176954"/>
          <a:ext cx="889000" cy="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149155</xdr:rowOff>
    </xdr:from>
    <xdr:ext cx="534377" cy="259045"/>
    <xdr:sp macro="" textlink="">
      <xdr:nvSpPr>
        <xdr:cNvPr id="632" name="テキスト ボックス 631"/>
        <xdr:cNvSpPr txBox="1"/>
      </xdr:nvSpPr>
      <xdr:spPr>
        <a:xfrm>
          <a:off x="13436111" y="133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155512</xdr:rowOff>
    </xdr:from>
    <xdr:ext cx="534377" cy="259045"/>
    <xdr:sp macro="" textlink="">
      <xdr:nvSpPr>
        <xdr:cNvPr id="634" name="テキスト ボックス 633"/>
        <xdr:cNvSpPr txBox="1"/>
      </xdr:nvSpPr>
      <xdr:spPr>
        <a:xfrm>
          <a:off x="12547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44497</xdr:rowOff>
    </xdr:from>
    <xdr:to>
      <xdr:col>85</xdr:col>
      <xdr:colOff>177800</xdr:colOff>
      <xdr:row>76</xdr:row>
      <xdr:rowOff>146097</xdr:rowOff>
    </xdr:to>
    <xdr:sp macro="" textlink="">
      <xdr:nvSpPr>
        <xdr:cNvPr id="640" name="楕円 639"/>
        <xdr:cNvSpPr/>
      </xdr:nvSpPr>
      <xdr:spPr>
        <a:xfrm>
          <a:off x="16268700" y="1307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67374</xdr:rowOff>
    </xdr:from>
    <xdr:ext cx="534377" cy="259045"/>
    <xdr:sp macro="" textlink="">
      <xdr:nvSpPr>
        <xdr:cNvPr id="641" name="公債費該当値テキスト"/>
        <xdr:cNvSpPr txBox="1"/>
      </xdr:nvSpPr>
      <xdr:spPr>
        <a:xfrm>
          <a:off x="16370300" y="1292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71014</xdr:rowOff>
    </xdr:from>
    <xdr:to>
      <xdr:col>81</xdr:col>
      <xdr:colOff>101600</xdr:colOff>
      <xdr:row>77</xdr:row>
      <xdr:rowOff>1164</xdr:rowOff>
    </xdr:to>
    <xdr:sp macro="" textlink="">
      <xdr:nvSpPr>
        <xdr:cNvPr id="642" name="楕円 641"/>
        <xdr:cNvSpPr/>
      </xdr:nvSpPr>
      <xdr:spPr>
        <a:xfrm>
          <a:off x="15430500" y="1310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17692</xdr:rowOff>
    </xdr:from>
    <xdr:ext cx="534377" cy="259045"/>
    <xdr:sp macro="" textlink="">
      <xdr:nvSpPr>
        <xdr:cNvPr id="643" name="テキスト ボックス 642"/>
        <xdr:cNvSpPr txBox="1"/>
      </xdr:nvSpPr>
      <xdr:spPr>
        <a:xfrm>
          <a:off x="15214111" y="1287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82217</xdr:rowOff>
    </xdr:from>
    <xdr:to>
      <xdr:col>76</xdr:col>
      <xdr:colOff>165100</xdr:colOff>
      <xdr:row>77</xdr:row>
      <xdr:rowOff>12367</xdr:rowOff>
    </xdr:to>
    <xdr:sp macro="" textlink="">
      <xdr:nvSpPr>
        <xdr:cNvPr id="644" name="楕円 643"/>
        <xdr:cNvSpPr/>
      </xdr:nvSpPr>
      <xdr:spPr>
        <a:xfrm>
          <a:off x="14541500" y="1311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28893</xdr:rowOff>
    </xdr:from>
    <xdr:ext cx="534377" cy="259045"/>
    <xdr:sp macro="" textlink="">
      <xdr:nvSpPr>
        <xdr:cNvPr id="645" name="テキスト ボックス 644"/>
        <xdr:cNvSpPr txBox="1"/>
      </xdr:nvSpPr>
      <xdr:spPr>
        <a:xfrm>
          <a:off x="14325111" y="1288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95954</xdr:rowOff>
    </xdr:from>
    <xdr:to>
      <xdr:col>72</xdr:col>
      <xdr:colOff>38100</xdr:colOff>
      <xdr:row>77</xdr:row>
      <xdr:rowOff>26104</xdr:rowOff>
    </xdr:to>
    <xdr:sp macro="" textlink="">
      <xdr:nvSpPr>
        <xdr:cNvPr id="646" name="楕円 645"/>
        <xdr:cNvSpPr/>
      </xdr:nvSpPr>
      <xdr:spPr>
        <a:xfrm>
          <a:off x="13652500" y="131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42631</xdr:rowOff>
    </xdr:from>
    <xdr:ext cx="534377" cy="259045"/>
    <xdr:sp macro="" textlink="">
      <xdr:nvSpPr>
        <xdr:cNvPr id="647" name="テキスト ボックス 646"/>
        <xdr:cNvSpPr txBox="1"/>
      </xdr:nvSpPr>
      <xdr:spPr>
        <a:xfrm>
          <a:off x="13436111" y="129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140880</xdr:rowOff>
    </xdr:from>
    <xdr:to>
      <xdr:col>67</xdr:col>
      <xdr:colOff>101600</xdr:colOff>
      <xdr:row>77</xdr:row>
      <xdr:rowOff>71030</xdr:rowOff>
    </xdr:to>
    <xdr:sp macro="" textlink="">
      <xdr:nvSpPr>
        <xdr:cNvPr id="648" name="楕円 647"/>
        <xdr:cNvSpPr/>
      </xdr:nvSpPr>
      <xdr:spPr>
        <a:xfrm>
          <a:off x="12763500" y="131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87556</xdr:rowOff>
    </xdr:from>
    <xdr:ext cx="534377" cy="259045"/>
    <xdr:sp macro="" textlink="">
      <xdr:nvSpPr>
        <xdr:cNvPr id="649" name="テキスト ボックス 648"/>
        <xdr:cNvSpPr txBox="1"/>
      </xdr:nvSpPr>
      <xdr:spPr>
        <a:xfrm>
          <a:off x="12547111" y="1294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152527</xdr:rowOff>
    </xdr:from>
    <xdr:to>
      <xdr:col>85</xdr:col>
      <xdr:colOff>127000</xdr:colOff>
      <xdr:row>96</xdr:row>
      <xdr:rowOff>129756</xdr:rowOff>
    </xdr:to>
    <xdr:cxnSp macro="">
      <xdr:nvCxnSpPr>
        <xdr:cNvPr id="678" name="直線コネクタ 677"/>
        <xdr:cNvCxnSpPr/>
      </xdr:nvCxnSpPr>
      <xdr:spPr>
        <a:xfrm flipV="1">
          <a:off x="15481300" y="16440277"/>
          <a:ext cx="838200" cy="1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112692</xdr:rowOff>
    </xdr:from>
    <xdr:ext cx="534377" cy="259045"/>
    <xdr:sp macro="" textlink="">
      <xdr:nvSpPr>
        <xdr:cNvPr id="679" name="積立金平均値テキスト"/>
        <xdr:cNvSpPr txBox="1"/>
      </xdr:nvSpPr>
      <xdr:spPr>
        <a:xfrm>
          <a:off x="16370300" y="1657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103530</xdr:rowOff>
    </xdr:from>
    <xdr:to>
      <xdr:col>81</xdr:col>
      <xdr:colOff>50800</xdr:colOff>
      <xdr:row>96</xdr:row>
      <xdr:rowOff>129756</xdr:rowOff>
    </xdr:to>
    <xdr:cxnSp macro="">
      <xdr:nvCxnSpPr>
        <xdr:cNvPr id="681" name="直線コネクタ 680"/>
        <xdr:cNvCxnSpPr/>
      </xdr:nvCxnSpPr>
      <xdr:spPr>
        <a:xfrm>
          <a:off x="14592300" y="16391280"/>
          <a:ext cx="889000" cy="19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158309</xdr:rowOff>
    </xdr:from>
    <xdr:ext cx="534377" cy="259045"/>
    <xdr:sp macro="" textlink="">
      <xdr:nvSpPr>
        <xdr:cNvPr id="683" name="テキスト ボックス 682"/>
        <xdr:cNvSpPr txBox="1"/>
      </xdr:nvSpPr>
      <xdr:spPr>
        <a:xfrm>
          <a:off x="15214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103530</xdr:rowOff>
    </xdr:from>
    <xdr:to>
      <xdr:col>76</xdr:col>
      <xdr:colOff>114300</xdr:colOff>
      <xdr:row>97</xdr:row>
      <xdr:rowOff>18238</xdr:rowOff>
    </xdr:to>
    <xdr:cxnSp macro="">
      <xdr:nvCxnSpPr>
        <xdr:cNvPr id="684" name="直線コネクタ 683"/>
        <xdr:cNvCxnSpPr/>
      </xdr:nvCxnSpPr>
      <xdr:spPr>
        <a:xfrm flipV="1">
          <a:off x="13703300" y="16391280"/>
          <a:ext cx="889000" cy="2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22586</xdr:rowOff>
    </xdr:from>
    <xdr:ext cx="534377" cy="259045"/>
    <xdr:sp macro="" textlink="">
      <xdr:nvSpPr>
        <xdr:cNvPr id="686" name="テキスト ボックス 685"/>
        <xdr:cNvSpPr txBox="1"/>
      </xdr:nvSpPr>
      <xdr:spPr>
        <a:xfrm>
          <a:off x="14325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18238</xdr:rowOff>
    </xdr:from>
    <xdr:to>
      <xdr:col>71</xdr:col>
      <xdr:colOff>177800</xdr:colOff>
      <xdr:row>97</xdr:row>
      <xdr:rowOff>145822</xdr:rowOff>
    </xdr:to>
    <xdr:cxnSp macro="">
      <xdr:nvCxnSpPr>
        <xdr:cNvPr id="687" name="直線コネクタ 686"/>
        <xdr:cNvCxnSpPr/>
      </xdr:nvCxnSpPr>
      <xdr:spPr>
        <a:xfrm flipV="1">
          <a:off x="12814300" y="16648888"/>
          <a:ext cx="889000" cy="1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9" name="テキスト ボックス 688"/>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101727</xdr:rowOff>
    </xdr:from>
    <xdr:to>
      <xdr:col>85</xdr:col>
      <xdr:colOff>177800</xdr:colOff>
      <xdr:row>96</xdr:row>
      <xdr:rowOff>31877</xdr:rowOff>
    </xdr:to>
    <xdr:sp macro="" textlink="">
      <xdr:nvSpPr>
        <xdr:cNvPr id="697" name="楕円 696"/>
        <xdr:cNvSpPr/>
      </xdr:nvSpPr>
      <xdr:spPr>
        <a:xfrm>
          <a:off x="16268700" y="163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124604</xdr:rowOff>
    </xdr:from>
    <xdr:ext cx="534377" cy="259045"/>
    <xdr:sp macro="" textlink="">
      <xdr:nvSpPr>
        <xdr:cNvPr id="698" name="積立金該当値テキスト"/>
        <xdr:cNvSpPr txBox="1"/>
      </xdr:nvSpPr>
      <xdr:spPr>
        <a:xfrm>
          <a:off x="16370300" y="162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78956</xdr:rowOff>
    </xdr:from>
    <xdr:to>
      <xdr:col>81</xdr:col>
      <xdr:colOff>101600</xdr:colOff>
      <xdr:row>97</xdr:row>
      <xdr:rowOff>9106</xdr:rowOff>
    </xdr:to>
    <xdr:sp macro="" textlink="">
      <xdr:nvSpPr>
        <xdr:cNvPr id="699" name="楕円 698"/>
        <xdr:cNvSpPr/>
      </xdr:nvSpPr>
      <xdr:spPr>
        <a:xfrm>
          <a:off x="15430500" y="165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25633</xdr:rowOff>
    </xdr:from>
    <xdr:ext cx="534377" cy="259045"/>
    <xdr:sp macro="" textlink="">
      <xdr:nvSpPr>
        <xdr:cNvPr id="700" name="テキスト ボックス 699"/>
        <xdr:cNvSpPr txBox="1"/>
      </xdr:nvSpPr>
      <xdr:spPr>
        <a:xfrm>
          <a:off x="15214111" y="163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52730</xdr:rowOff>
    </xdr:from>
    <xdr:to>
      <xdr:col>76</xdr:col>
      <xdr:colOff>165100</xdr:colOff>
      <xdr:row>95</xdr:row>
      <xdr:rowOff>154330</xdr:rowOff>
    </xdr:to>
    <xdr:sp macro="" textlink="">
      <xdr:nvSpPr>
        <xdr:cNvPr id="701" name="楕円 700"/>
        <xdr:cNvSpPr/>
      </xdr:nvSpPr>
      <xdr:spPr>
        <a:xfrm>
          <a:off x="14541500" y="163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170857</xdr:rowOff>
    </xdr:from>
    <xdr:ext cx="534377" cy="259045"/>
    <xdr:sp macro="" textlink="">
      <xdr:nvSpPr>
        <xdr:cNvPr id="702" name="テキスト ボックス 701"/>
        <xdr:cNvSpPr txBox="1"/>
      </xdr:nvSpPr>
      <xdr:spPr>
        <a:xfrm>
          <a:off x="14325111" y="1611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138888</xdr:rowOff>
    </xdr:from>
    <xdr:to>
      <xdr:col>72</xdr:col>
      <xdr:colOff>38100</xdr:colOff>
      <xdr:row>97</xdr:row>
      <xdr:rowOff>69038</xdr:rowOff>
    </xdr:to>
    <xdr:sp macro="" textlink="">
      <xdr:nvSpPr>
        <xdr:cNvPr id="703" name="楕円 702"/>
        <xdr:cNvSpPr/>
      </xdr:nvSpPr>
      <xdr:spPr>
        <a:xfrm>
          <a:off x="13652500" y="165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85565</xdr:rowOff>
    </xdr:from>
    <xdr:ext cx="534377" cy="259045"/>
    <xdr:sp macro="" textlink="">
      <xdr:nvSpPr>
        <xdr:cNvPr id="704" name="テキスト ボックス 703"/>
        <xdr:cNvSpPr txBox="1"/>
      </xdr:nvSpPr>
      <xdr:spPr>
        <a:xfrm>
          <a:off x="13436111" y="1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95022</xdr:rowOff>
    </xdr:from>
    <xdr:to>
      <xdr:col>67</xdr:col>
      <xdr:colOff>101600</xdr:colOff>
      <xdr:row>98</xdr:row>
      <xdr:rowOff>25172</xdr:rowOff>
    </xdr:to>
    <xdr:sp macro="" textlink="">
      <xdr:nvSpPr>
        <xdr:cNvPr id="705" name="楕円 704"/>
        <xdr:cNvSpPr/>
      </xdr:nvSpPr>
      <xdr:spPr>
        <a:xfrm>
          <a:off x="12763500" y="167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41699</xdr:rowOff>
    </xdr:from>
    <xdr:ext cx="534377" cy="259045"/>
    <xdr:sp macro="" textlink="">
      <xdr:nvSpPr>
        <xdr:cNvPr id="706" name="テキスト ボックス 705"/>
        <xdr:cNvSpPr txBox="1"/>
      </xdr:nvSpPr>
      <xdr:spPr>
        <a:xfrm>
          <a:off x="12547111" y="1650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103287</xdr:rowOff>
    </xdr:from>
    <xdr:to>
      <xdr:col>116</xdr:col>
      <xdr:colOff>63500</xdr:colOff>
      <xdr:row>39</xdr:row>
      <xdr:rowOff>21122</xdr:rowOff>
    </xdr:to>
    <xdr:cxnSp macro="">
      <xdr:nvCxnSpPr>
        <xdr:cNvPr id="737" name="直線コネクタ 736"/>
        <xdr:cNvCxnSpPr/>
      </xdr:nvCxnSpPr>
      <xdr:spPr>
        <a:xfrm flipV="1">
          <a:off x="21323300" y="6618387"/>
          <a:ext cx="838200" cy="8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59261</xdr:rowOff>
    </xdr:from>
    <xdr:ext cx="469744" cy="259045"/>
    <xdr:sp macro="" textlink="">
      <xdr:nvSpPr>
        <xdr:cNvPr id="738" name="投資及び出資金平均値テキスト"/>
        <xdr:cNvSpPr txBox="1"/>
      </xdr:nvSpPr>
      <xdr:spPr>
        <a:xfrm>
          <a:off x="22212300" y="657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21122</xdr:rowOff>
    </xdr:from>
    <xdr:to>
      <xdr:col>111</xdr:col>
      <xdr:colOff>177800</xdr:colOff>
      <xdr:row>39</xdr:row>
      <xdr:rowOff>56000</xdr:rowOff>
    </xdr:to>
    <xdr:cxnSp macro="">
      <xdr:nvCxnSpPr>
        <xdr:cNvPr id="740" name="直線コネクタ 739"/>
        <xdr:cNvCxnSpPr/>
      </xdr:nvCxnSpPr>
      <xdr:spPr>
        <a:xfrm flipV="1">
          <a:off x="20434300" y="6707672"/>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56000</xdr:rowOff>
    </xdr:from>
    <xdr:to>
      <xdr:col>107</xdr:col>
      <xdr:colOff>50800</xdr:colOff>
      <xdr:row>39</xdr:row>
      <xdr:rowOff>57959</xdr:rowOff>
    </xdr:to>
    <xdr:cxnSp macro="">
      <xdr:nvCxnSpPr>
        <xdr:cNvPr id="743" name="直線コネクタ 742"/>
        <xdr:cNvCxnSpPr/>
      </xdr:nvCxnSpPr>
      <xdr:spPr>
        <a:xfrm flipV="1">
          <a:off x="19545300" y="674255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57959</xdr:rowOff>
    </xdr:from>
    <xdr:to>
      <xdr:col>102</xdr:col>
      <xdr:colOff>114300</xdr:colOff>
      <xdr:row>39</xdr:row>
      <xdr:rowOff>87188</xdr:rowOff>
    </xdr:to>
    <xdr:cxnSp macro="">
      <xdr:nvCxnSpPr>
        <xdr:cNvPr id="746" name="直線コネクタ 745"/>
        <xdr:cNvCxnSpPr/>
      </xdr:nvCxnSpPr>
      <xdr:spPr>
        <a:xfrm flipV="1">
          <a:off x="18656300" y="6744509"/>
          <a:ext cx="8890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52487</xdr:rowOff>
    </xdr:from>
    <xdr:to>
      <xdr:col>116</xdr:col>
      <xdr:colOff>114300</xdr:colOff>
      <xdr:row>38</xdr:row>
      <xdr:rowOff>154087</xdr:rowOff>
    </xdr:to>
    <xdr:sp macro="" textlink="">
      <xdr:nvSpPr>
        <xdr:cNvPr id="756" name="楕円 755"/>
        <xdr:cNvSpPr/>
      </xdr:nvSpPr>
      <xdr:spPr>
        <a:xfrm>
          <a:off x="22110700" y="65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75364</xdr:rowOff>
    </xdr:from>
    <xdr:ext cx="469744" cy="259045"/>
    <xdr:sp macro="" textlink="">
      <xdr:nvSpPr>
        <xdr:cNvPr id="757" name="投資及び出資金該当値テキスト"/>
        <xdr:cNvSpPr txBox="1"/>
      </xdr:nvSpPr>
      <xdr:spPr>
        <a:xfrm>
          <a:off x="22212300" y="64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141772</xdr:rowOff>
    </xdr:from>
    <xdr:to>
      <xdr:col>112</xdr:col>
      <xdr:colOff>38100</xdr:colOff>
      <xdr:row>39</xdr:row>
      <xdr:rowOff>71922</xdr:rowOff>
    </xdr:to>
    <xdr:sp macro="" textlink="">
      <xdr:nvSpPr>
        <xdr:cNvPr id="758" name="楕円 757"/>
        <xdr:cNvSpPr/>
      </xdr:nvSpPr>
      <xdr:spPr>
        <a:xfrm>
          <a:off x="21272500" y="6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63049</xdr:rowOff>
    </xdr:from>
    <xdr:ext cx="469744" cy="259045"/>
    <xdr:sp macro="" textlink="">
      <xdr:nvSpPr>
        <xdr:cNvPr id="759" name="テキスト ボックス 758"/>
        <xdr:cNvSpPr txBox="1"/>
      </xdr:nvSpPr>
      <xdr:spPr>
        <a:xfrm>
          <a:off x="21088428" y="674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5200</xdr:rowOff>
    </xdr:from>
    <xdr:to>
      <xdr:col>107</xdr:col>
      <xdr:colOff>101600</xdr:colOff>
      <xdr:row>39</xdr:row>
      <xdr:rowOff>106800</xdr:rowOff>
    </xdr:to>
    <xdr:sp macro="" textlink="">
      <xdr:nvSpPr>
        <xdr:cNvPr id="760" name="楕円 759"/>
        <xdr:cNvSpPr/>
      </xdr:nvSpPr>
      <xdr:spPr>
        <a:xfrm>
          <a:off x="20383500" y="66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97927</xdr:rowOff>
    </xdr:from>
    <xdr:ext cx="469744" cy="259045"/>
    <xdr:sp macro="" textlink="">
      <xdr:nvSpPr>
        <xdr:cNvPr id="761" name="テキスト ボックス 760"/>
        <xdr:cNvSpPr txBox="1"/>
      </xdr:nvSpPr>
      <xdr:spPr>
        <a:xfrm>
          <a:off x="20199428" y="67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7159</xdr:rowOff>
    </xdr:from>
    <xdr:to>
      <xdr:col>102</xdr:col>
      <xdr:colOff>165100</xdr:colOff>
      <xdr:row>39</xdr:row>
      <xdr:rowOff>108759</xdr:rowOff>
    </xdr:to>
    <xdr:sp macro="" textlink="">
      <xdr:nvSpPr>
        <xdr:cNvPr id="762" name="楕円 761"/>
        <xdr:cNvSpPr/>
      </xdr:nvSpPr>
      <xdr:spPr>
        <a:xfrm>
          <a:off x="19494500" y="66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99886</xdr:rowOff>
    </xdr:from>
    <xdr:ext cx="469744" cy="259045"/>
    <xdr:sp macro="" textlink="">
      <xdr:nvSpPr>
        <xdr:cNvPr id="763" name="テキスト ボックス 762"/>
        <xdr:cNvSpPr txBox="1"/>
      </xdr:nvSpPr>
      <xdr:spPr>
        <a:xfrm>
          <a:off x="19310428" y="678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36388</xdr:rowOff>
    </xdr:from>
    <xdr:to>
      <xdr:col>98</xdr:col>
      <xdr:colOff>38100</xdr:colOff>
      <xdr:row>39</xdr:row>
      <xdr:rowOff>137988</xdr:rowOff>
    </xdr:to>
    <xdr:sp macro="" textlink="">
      <xdr:nvSpPr>
        <xdr:cNvPr id="764" name="楕円 763"/>
        <xdr:cNvSpPr/>
      </xdr:nvSpPr>
      <xdr:spPr>
        <a:xfrm>
          <a:off x="18605500" y="67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129115</xdr:rowOff>
    </xdr:from>
    <xdr:ext cx="378565" cy="259045"/>
    <xdr:sp macro="" textlink="">
      <xdr:nvSpPr>
        <xdr:cNvPr id="765" name="テキスト ボックス 764"/>
        <xdr:cNvSpPr txBox="1"/>
      </xdr:nvSpPr>
      <xdr:spPr>
        <a:xfrm>
          <a:off x="18467017" y="6815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150958</xdr:rowOff>
    </xdr:from>
    <xdr:to>
      <xdr:col>116</xdr:col>
      <xdr:colOff>63500</xdr:colOff>
      <xdr:row>76</xdr:row>
      <xdr:rowOff>129685</xdr:rowOff>
    </xdr:to>
    <xdr:cxnSp macro="">
      <xdr:nvCxnSpPr>
        <xdr:cNvPr id="856" name="直線コネクタ 855"/>
        <xdr:cNvCxnSpPr/>
      </xdr:nvCxnSpPr>
      <xdr:spPr>
        <a:xfrm>
          <a:off x="21323300" y="13009708"/>
          <a:ext cx="838200" cy="1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150958</xdr:rowOff>
    </xdr:from>
    <xdr:to>
      <xdr:col>111</xdr:col>
      <xdr:colOff>177800</xdr:colOff>
      <xdr:row>76</xdr:row>
      <xdr:rowOff>18971</xdr:rowOff>
    </xdr:to>
    <xdr:cxnSp macro="">
      <xdr:nvCxnSpPr>
        <xdr:cNvPr id="859" name="直線コネクタ 858"/>
        <xdr:cNvCxnSpPr/>
      </xdr:nvCxnSpPr>
      <xdr:spPr>
        <a:xfrm flipV="1">
          <a:off x="20434300" y="13009708"/>
          <a:ext cx="889000" cy="3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1" name="テキスト ボックス 860"/>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18971</xdr:rowOff>
    </xdr:from>
    <xdr:to>
      <xdr:col>107</xdr:col>
      <xdr:colOff>50800</xdr:colOff>
      <xdr:row>76</xdr:row>
      <xdr:rowOff>45031</xdr:rowOff>
    </xdr:to>
    <xdr:cxnSp macro="">
      <xdr:nvCxnSpPr>
        <xdr:cNvPr id="862" name="直線コネクタ 861"/>
        <xdr:cNvCxnSpPr/>
      </xdr:nvCxnSpPr>
      <xdr:spPr>
        <a:xfrm flipV="1">
          <a:off x="19545300" y="1304917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45031</xdr:rowOff>
    </xdr:from>
    <xdr:to>
      <xdr:col>102</xdr:col>
      <xdr:colOff>114300</xdr:colOff>
      <xdr:row>76</xdr:row>
      <xdr:rowOff>51633</xdr:rowOff>
    </xdr:to>
    <xdr:cxnSp macro="">
      <xdr:nvCxnSpPr>
        <xdr:cNvPr id="865" name="直線コネクタ 864"/>
        <xdr:cNvCxnSpPr/>
      </xdr:nvCxnSpPr>
      <xdr:spPr>
        <a:xfrm flipV="1">
          <a:off x="18656300" y="13075231"/>
          <a:ext cx="8890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69" name="テキスト ボックス 868"/>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78885</xdr:rowOff>
    </xdr:from>
    <xdr:to>
      <xdr:col>116</xdr:col>
      <xdr:colOff>114300</xdr:colOff>
      <xdr:row>77</xdr:row>
      <xdr:rowOff>9035</xdr:rowOff>
    </xdr:to>
    <xdr:sp macro="" textlink="">
      <xdr:nvSpPr>
        <xdr:cNvPr id="875" name="楕円 874"/>
        <xdr:cNvSpPr/>
      </xdr:nvSpPr>
      <xdr:spPr>
        <a:xfrm>
          <a:off x="22110700" y="131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101761</xdr:rowOff>
    </xdr:from>
    <xdr:ext cx="534377" cy="259045"/>
    <xdr:sp macro="" textlink="">
      <xdr:nvSpPr>
        <xdr:cNvPr id="876" name="繰出金該当値テキスト"/>
        <xdr:cNvSpPr txBox="1"/>
      </xdr:nvSpPr>
      <xdr:spPr>
        <a:xfrm>
          <a:off x="22212300" y="129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100158</xdr:rowOff>
    </xdr:from>
    <xdr:to>
      <xdr:col>112</xdr:col>
      <xdr:colOff>38100</xdr:colOff>
      <xdr:row>76</xdr:row>
      <xdr:rowOff>30308</xdr:rowOff>
    </xdr:to>
    <xdr:sp macro="" textlink="">
      <xdr:nvSpPr>
        <xdr:cNvPr id="877" name="楕円 876"/>
        <xdr:cNvSpPr/>
      </xdr:nvSpPr>
      <xdr:spPr>
        <a:xfrm>
          <a:off x="21272500" y="129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46835</xdr:rowOff>
    </xdr:from>
    <xdr:ext cx="534377" cy="259045"/>
    <xdr:sp macro="" textlink="">
      <xdr:nvSpPr>
        <xdr:cNvPr id="878" name="テキスト ボックス 877"/>
        <xdr:cNvSpPr txBox="1"/>
      </xdr:nvSpPr>
      <xdr:spPr>
        <a:xfrm>
          <a:off x="21056111" y="1273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139621</xdr:rowOff>
    </xdr:from>
    <xdr:to>
      <xdr:col>107</xdr:col>
      <xdr:colOff>101600</xdr:colOff>
      <xdr:row>76</xdr:row>
      <xdr:rowOff>69771</xdr:rowOff>
    </xdr:to>
    <xdr:sp macro="" textlink="">
      <xdr:nvSpPr>
        <xdr:cNvPr id="879" name="楕円 878"/>
        <xdr:cNvSpPr/>
      </xdr:nvSpPr>
      <xdr:spPr>
        <a:xfrm>
          <a:off x="20383500" y="1299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86298</xdr:rowOff>
    </xdr:from>
    <xdr:ext cx="534377" cy="259045"/>
    <xdr:sp macro="" textlink="">
      <xdr:nvSpPr>
        <xdr:cNvPr id="880" name="テキスト ボックス 879"/>
        <xdr:cNvSpPr txBox="1"/>
      </xdr:nvSpPr>
      <xdr:spPr>
        <a:xfrm>
          <a:off x="20167111" y="127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165681</xdr:rowOff>
    </xdr:from>
    <xdr:to>
      <xdr:col>102</xdr:col>
      <xdr:colOff>165100</xdr:colOff>
      <xdr:row>76</xdr:row>
      <xdr:rowOff>95831</xdr:rowOff>
    </xdr:to>
    <xdr:sp macro="" textlink="">
      <xdr:nvSpPr>
        <xdr:cNvPr id="881" name="楕円 880"/>
        <xdr:cNvSpPr/>
      </xdr:nvSpPr>
      <xdr:spPr>
        <a:xfrm>
          <a:off x="19494500" y="130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112358</xdr:rowOff>
    </xdr:from>
    <xdr:ext cx="534377" cy="259045"/>
    <xdr:sp macro="" textlink="">
      <xdr:nvSpPr>
        <xdr:cNvPr id="882" name="テキスト ボックス 881"/>
        <xdr:cNvSpPr txBox="1"/>
      </xdr:nvSpPr>
      <xdr:spPr>
        <a:xfrm>
          <a:off x="19278111" y="1279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833</xdr:rowOff>
    </xdr:from>
    <xdr:to>
      <xdr:col>98</xdr:col>
      <xdr:colOff>38100</xdr:colOff>
      <xdr:row>76</xdr:row>
      <xdr:rowOff>102433</xdr:rowOff>
    </xdr:to>
    <xdr:sp macro="" textlink="">
      <xdr:nvSpPr>
        <xdr:cNvPr id="883" name="楕円 882"/>
        <xdr:cNvSpPr/>
      </xdr:nvSpPr>
      <xdr:spPr>
        <a:xfrm>
          <a:off x="18605500" y="130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118959</xdr:rowOff>
    </xdr:from>
    <xdr:ext cx="534377" cy="259045"/>
    <xdr:sp macro="" textlink="">
      <xdr:nvSpPr>
        <xdr:cNvPr id="884" name="テキスト ボックス 883"/>
        <xdr:cNvSpPr txBox="1"/>
      </xdr:nvSpPr>
      <xdr:spPr>
        <a:xfrm>
          <a:off x="18389111" y="1280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性質別歳出（住民一人当たりのコスト）の特徴点としては、物件費及び積立金並びに公債費が類似団体平均と比較して高い傾向にある。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物件費及び積立金については、物件費が対前年比</a:t>
          </a:r>
          <a:r>
            <a:rPr kumimoji="1" lang="en-US" altLang="ja-JP" sz="1300">
              <a:latin typeface="ＭＳ Ｐゴシック" panose="020B0600070205080204" pitchFamily="50" charset="-128"/>
              <a:ea typeface="ＭＳ Ｐゴシック" panose="020B0600070205080204" pitchFamily="50" charset="-128"/>
            </a:rPr>
            <a:t>+25,838</a:t>
          </a:r>
          <a:r>
            <a:rPr kumimoji="1" lang="ja-JP" altLang="en-US" sz="1300">
              <a:latin typeface="ＭＳ Ｐゴシック" panose="020B0600070205080204" pitchFamily="50" charset="-128"/>
              <a:ea typeface="ＭＳ Ｐゴシック" panose="020B0600070205080204" pitchFamily="50" charset="-128"/>
            </a:rPr>
            <a:t>円、積立金が</a:t>
          </a:r>
          <a:r>
            <a:rPr kumimoji="1" lang="en-US" altLang="ja-JP" sz="1300">
              <a:latin typeface="ＭＳ Ｐゴシック" panose="020B0600070205080204" pitchFamily="50" charset="-128"/>
              <a:ea typeface="ＭＳ Ｐゴシック" panose="020B0600070205080204" pitchFamily="50" charset="-128"/>
            </a:rPr>
            <a:t>+11,707</a:t>
          </a:r>
          <a:r>
            <a:rPr kumimoji="1" lang="ja-JP" altLang="en-US" sz="1300">
              <a:latin typeface="ＭＳ Ｐゴシック" panose="020B0600070205080204" pitchFamily="50" charset="-128"/>
              <a:ea typeface="ＭＳ Ｐゴシック" panose="020B0600070205080204" pitchFamily="50" charset="-128"/>
            </a:rPr>
            <a:t>円となっているが、これはふるさと納税推進事業の経費の伸び（</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公債費については、対前年比</a:t>
          </a:r>
          <a:r>
            <a:rPr kumimoji="1" lang="en-US" altLang="ja-JP" sz="1300">
              <a:latin typeface="ＭＳ Ｐゴシック" panose="020B0600070205080204" pitchFamily="50" charset="-128"/>
              <a:ea typeface="ＭＳ Ｐゴシック" panose="020B0600070205080204" pitchFamily="50" charset="-128"/>
            </a:rPr>
            <a:t>+2,436</a:t>
          </a:r>
          <a:r>
            <a:rPr kumimoji="1" lang="ja-JP" altLang="en-US" sz="1300">
              <a:latin typeface="ＭＳ Ｐゴシック" panose="020B0600070205080204" pitchFamily="50" charset="-128"/>
              <a:ea typeface="ＭＳ Ｐゴシック" panose="020B0600070205080204" pitchFamily="50" charset="-128"/>
            </a:rPr>
            <a:t>円と横ばいに推移しているものの、類似団体平均と比較すると</a:t>
          </a:r>
          <a:r>
            <a:rPr kumimoji="1" lang="en-US" altLang="ja-JP" sz="1300">
              <a:latin typeface="ＭＳ Ｐゴシック" panose="020B0600070205080204" pitchFamily="50" charset="-128"/>
              <a:ea typeface="ＭＳ Ｐゴシック" panose="020B0600070205080204" pitchFamily="50" charset="-128"/>
            </a:rPr>
            <a:t>17,182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％）上回っている。これは、合併特例事業債等を活用した普通建設事業に係る公債費がピークを迎えつつあり、高い水準で推移しているためである。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今後、最終処分場建設に係る合併特例債の償還などに伴う公債費のピークの到来が想定されることや、実質公債費比率にもみられるように、フロー面で財政状況を逼迫する状況が続くこと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、ふるさと納税寄附金による財源確保の不確実性に鑑み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行政改革大綱・推進計画に基づき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、事務事業の見直しに取り組み、経費の削減に努める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とともに、普通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建設事業の厳選により地方債の発行を抑制し、地方債残高の逓減に努め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、財政構造の弾力性を高め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27,251
27,026
112.29
21,710,175
20,964,326
599,902
8,861,264
21,044,642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71623</xdr:rowOff>
    </xdr:from>
    <xdr:to>
      <xdr:col>24</xdr:col>
      <xdr:colOff>63500</xdr:colOff>
      <xdr:row>37</xdr:row>
      <xdr:rowOff>82047</xdr:rowOff>
    </xdr:to>
    <xdr:cxnSp macro="">
      <xdr:nvCxnSpPr>
        <xdr:cNvPr id="58" name="直線コネクタ 57"/>
        <xdr:cNvCxnSpPr/>
      </xdr:nvCxnSpPr>
      <xdr:spPr>
        <a:xfrm>
          <a:off x="3797300" y="6415273"/>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71623</xdr:rowOff>
    </xdr:from>
    <xdr:to>
      <xdr:col>19</xdr:col>
      <xdr:colOff>177800</xdr:colOff>
      <xdr:row>37</xdr:row>
      <xdr:rowOff>74457</xdr:rowOff>
    </xdr:to>
    <xdr:cxnSp macro="">
      <xdr:nvCxnSpPr>
        <xdr:cNvPr id="61" name="直線コネクタ 60"/>
        <xdr:cNvCxnSpPr/>
      </xdr:nvCxnSpPr>
      <xdr:spPr>
        <a:xfrm flipV="1">
          <a:off x="2908300" y="6415273"/>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114464</xdr:rowOff>
    </xdr:from>
    <xdr:ext cx="469744" cy="259045"/>
    <xdr:sp macro="" textlink="">
      <xdr:nvSpPr>
        <xdr:cNvPr id="63" name="テキスト ボックス 62"/>
        <xdr:cNvSpPr txBox="1"/>
      </xdr:nvSpPr>
      <xdr:spPr>
        <a:xfrm>
          <a:off x="3562428" y="64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65679</xdr:rowOff>
    </xdr:from>
    <xdr:to>
      <xdr:col>15</xdr:col>
      <xdr:colOff>50800</xdr:colOff>
      <xdr:row>37</xdr:row>
      <xdr:rowOff>74457</xdr:rowOff>
    </xdr:to>
    <xdr:cxnSp macro="">
      <xdr:nvCxnSpPr>
        <xdr:cNvPr id="64" name="直線コネクタ 63"/>
        <xdr:cNvCxnSpPr/>
      </xdr:nvCxnSpPr>
      <xdr:spPr>
        <a:xfrm>
          <a:off x="2019300" y="6409329"/>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59553</xdr:rowOff>
    </xdr:from>
    <xdr:to>
      <xdr:col>10</xdr:col>
      <xdr:colOff>114300</xdr:colOff>
      <xdr:row>37</xdr:row>
      <xdr:rowOff>65679</xdr:rowOff>
    </xdr:to>
    <xdr:cxnSp macro="">
      <xdr:nvCxnSpPr>
        <xdr:cNvPr id="67" name="直線コネクタ 66"/>
        <xdr:cNvCxnSpPr/>
      </xdr:nvCxnSpPr>
      <xdr:spPr>
        <a:xfrm>
          <a:off x="1130300" y="6403203"/>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31247</xdr:rowOff>
    </xdr:from>
    <xdr:to>
      <xdr:col>24</xdr:col>
      <xdr:colOff>114300</xdr:colOff>
      <xdr:row>37</xdr:row>
      <xdr:rowOff>132847</xdr:rowOff>
    </xdr:to>
    <xdr:sp macro="" textlink="">
      <xdr:nvSpPr>
        <xdr:cNvPr id="77" name="楕円 76"/>
        <xdr:cNvSpPr/>
      </xdr:nvSpPr>
      <xdr:spPr>
        <a:xfrm>
          <a:off x="4584700" y="63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9308</xdr:rowOff>
    </xdr:from>
    <xdr:ext cx="469744" cy="259045"/>
    <xdr:sp macro="" textlink="">
      <xdr:nvSpPr>
        <xdr:cNvPr id="78" name="議会費該当値テキスト"/>
        <xdr:cNvSpPr txBox="1"/>
      </xdr:nvSpPr>
      <xdr:spPr>
        <a:xfrm>
          <a:off x="4686300" y="635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20823</xdr:rowOff>
    </xdr:from>
    <xdr:to>
      <xdr:col>20</xdr:col>
      <xdr:colOff>38100</xdr:colOff>
      <xdr:row>37</xdr:row>
      <xdr:rowOff>122423</xdr:rowOff>
    </xdr:to>
    <xdr:sp macro="" textlink="">
      <xdr:nvSpPr>
        <xdr:cNvPr id="79" name="楕円 78"/>
        <xdr:cNvSpPr/>
      </xdr:nvSpPr>
      <xdr:spPr>
        <a:xfrm>
          <a:off x="3746500" y="636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138950</xdr:rowOff>
    </xdr:from>
    <xdr:ext cx="469744" cy="259045"/>
    <xdr:sp macro="" textlink="">
      <xdr:nvSpPr>
        <xdr:cNvPr id="80" name="テキスト ボックス 79"/>
        <xdr:cNvSpPr txBox="1"/>
      </xdr:nvSpPr>
      <xdr:spPr>
        <a:xfrm>
          <a:off x="3562428" y="613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23657</xdr:rowOff>
    </xdr:from>
    <xdr:to>
      <xdr:col>15</xdr:col>
      <xdr:colOff>101600</xdr:colOff>
      <xdr:row>37</xdr:row>
      <xdr:rowOff>125257</xdr:rowOff>
    </xdr:to>
    <xdr:sp macro="" textlink="">
      <xdr:nvSpPr>
        <xdr:cNvPr id="81" name="楕円 80"/>
        <xdr:cNvSpPr/>
      </xdr:nvSpPr>
      <xdr:spPr>
        <a:xfrm>
          <a:off x="2857500" y="63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141784</xdr:rowOff>
    </xdr:from>
    <xdr:ext cx="469744" cy="259045"/>
    <xdr:sp macro="" textlink="">
      <xdr:nvSpPr>
        <xdr:cNvPr id="82" name="テキスト ボックス 81"/>
        <xdr:cNvSpPr txBox="1"/>
      </xdr:nvSpPr>
      <xdr:spPr>
        <a:xfrm>
          <a:off x="2673428" y="614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14879</xdr:rowOff>
    </xdr:from>
    <xdr:to>
      <xdr:col>10</xdr:col>
      <xdr:colOff>165100</xdr:colOff>
      <xdr:row>37</xdr:row>
      <xdr:rowOff>116479</xdr:rowOff>
    </xdr:to>
    <xdr:sp macro="" textlink="">
      <xdr:nvSpPr>
        <xdr:cNvPr id="83" name="楕円 82"/>
        <xdr:cNvSpPr/>
      </xdr:nvSpPr>
      <xdr:spPr>
        <a:xfrm>
          <a:off x="1968500" y="635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133006</xdr:rowOff>
    </xdr:from>
    <xdr:ext cx="469744" cy="259045"/>
    <xdr:sp macro="" textlink="">
      <xdr:nvSpPr>
        <xdr:cNvPr id="84" name="テキスト ボックス 83"/>
        <xdr:cNvSpPr txBox="1"/>
      </xdr:nvSpPr>
      <xdr:spPr>
        <a:xfrm>
          <a:off x="1784428" y="613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8753</xdr:rowOff>
    </xdr:from>
    <xdr:to>
      <xdr:col>6</xdr:col>
      <xdr:colOff>38100</xdr:colOff>
      <xdr:row>37</xdr:row>
      <xdr:rowOff>110353</xdr:rowOff>
    </xdr:to>
    <xdr:sp macro="" textlink="">
      <xdr:nvSpPr>
        <xdr:cNvPr id="85" name="楕円 84"/>
        <xdr:cNvSpPr/>
      </xdr:nvSpPr>
      <xdr:spPr>
        <a:xfrm>
          <a:off x="1079500" y="63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126880</xdr:rowOff>
    </xdr:from>
    <xdr:ext cx="469744" cy="259045"/>
    <xdr:sp macro="" textlink="">
      <xdr:nvSpPr>
        <xdr:cNvPr id="86" name="テキスト ボックス 85"/>
        <xdr:cNvSpPr txBox="1"/>
      </xdr:nvSpPr>
      <xdr:spPr>
        <a:xfrm>
          <a:off x="895428" y="612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31232</xdr:rowOff>
    </xdr:from>
    <xdr:to>
      <xdr:col>24</xdr:col>
      <xdr:colOff>63500</xdr:colOff>
      <xdr:row>57</xdr:row>
      <xdr:rowOff>168377</xdr:rowOff>
    </xdr:to>
    <xdr:cxnSp macro="">
      <xdr:nvCxnSpPr>
        <xdr:cNvPr id="117" name="直線コネクタ 116"/>
        <xdr:cNvCxnSpPr/>
      </xdr:nvCxnSpPr>
      <xdr:spPr>
        <a:xfrm flipV="1">
          <a:off x="3797300" y="9632432"/>
          <a:ext cx="838200" cy="30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168377</xdr:rowOff>
    </xdr:from>
    <xdr:to>
      <xdr:col>19</xdr:col>
      <xdr:colOff>177800</xdr:colOff>
      <xdr:row>57</xdr:row>
      <xdr:rowOff>168987</xdr:rowOff>
    </xdr:to>
    <xdr:cxnSp macro="">
      <xdr:nvCxnSpPr>
        <xdr:cNvPr id="120" name="直線コネクタ 119"/>
        <xdr:cNvCxnSpPr/>
      </xdr:nvCxnSpPr>
      <xdr:spPr>
        <a:xfrm flipV="1">
          <a:off x="2908300" y="994102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159575</xdr:rowOff>
    </xdr:from>
    <xdr:to>
      <xdr:col>15</xdr:col>
      <xdr:colOff>50800</xdr:colOff>
      <xdr:row>57</xdr:row>
      <xdr:rowOff>168987</xdr:rowOff>
    </xdr:to>
    <xdr:cxnSp macro="">
      <xdr:nvCxnSpPr>
        <xdr:cNvPr id="123" name="直線コネクタ 122"/>
        <xdr:cNvCxnSpPr/>
      </xdr:nvCxnSpPr>
      <xdr:spPr>
        <a:xfrm>
          <a:off x="2019300" y="9932225"/>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159575</xdr:rowOff>
    </xdr:from>
    <xdr:to>
      <xdr:col>10</xdr:col>
      <xdr:colOff>114300</xdr:colOff>
      <xdr:row>57</xdr:row>
      <xdr:rowOff>159961</xdr:rowOff>
    </xdr:to>
    <xdr:cxnSp macro="">
      <xdr:nvCxnSpPr>
        <xdr:cNvPr id="126" name="直線コネクタ 125"/>
        <xdr:cNvCxnSpPr/>
      </xdr:nvCxnSpPr>
      <xdr:spPr>
        <a:xfrm flipV="1">
          <a:off x="1130300" y="9932225"/>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151882</xdr:rowOff>
    </xdr:from>
    <xdr:to>
      <xdr:col>24</xdr:col>
      <xdr:colOff>114300</xdr:colOff>
      <xdr:row>56</xdr:row>
      <xdr:rowOff>82032</xdr:rowOff>
    </xdr:to>
    <xdr:sp macro="" textlink="">
      <xdr:nvSpPr>
        <xdr:cNvPr id="136" name="楕円 135"/>
        <xdr:cNvSpPr/>
      </xdr:nvSpPr>
      <xdr:spPr>
        <a:xfrm>
          <a:off x="4584700" y="958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66809</xdr:rowOff>
    </xdr:from>
    <xdr:ext cx="599010" cy="259045"/>
    <xdr:sp macro="" textlink="">
      <xdr:nvSpPr>
        <xdr:cNvPr id="137" name="総務費該当値テキスト"/>
        <xdr:cNvSpPr txBox="1"/>
      </xdr:nvSpPr>
      <xdr:spPr>
        <a:xfrm>
          <a:off x="4686300" y="949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117577</xdr:rowOff>
    </xdr:from>
    <xdr:to>
      <xdr:col>20</xdr:col>
      <xdr:colOff>38100</xdr:colOff>
      <xdr:row>58</xdr:row>
      <xdr:rowOff>47727</xdr:rowOff>
    </xdr:to>
    <xdr:sp macro="" textlink="">
      <xdr:nvSpPr>
        <xdr:cNvPr id="138" name="楕円 137"/>
        <xdr:cNvSpPr/>
      </xdr:nvSpPr>
      <xdr:spPr>
        <a:xfrm>
          <a:off x="3746500" y="98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38854</xdr:rowOff>
    </xdr:from>
    <xdr:ext cx="534377" cy="259045"/>
    <xdr:sp macro="" textlink="">
      <xdr:nvSpPr>
        <xdr:cNvPr id="139" name="テキスト ボックス 138"/>
        <xdr:cNvSpPr txBox="1"/>
      </xdr:nvSpPr>
      <xdr:spPr>
        <a:xfrm>
          <a:off x="3530111" y="998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118187</xdr:rowOff>
    </xdr:from>
    <xdr:to>
      <xdr:col>15</xdr:col>
      <xdr:colOff>101600</xdr:colOff>
      <xdr:row>58</xdr:row>
      <xdr:rowOff>48337</xdr:rowOff>
    </xdr:to>
    <xdr:sp macro="" textlink="">
      <xdr:nvSpPr>
        <xdr:cNvPr id="140" name="楕円 139"/>
        <xdr:cNvSpPr/>
      </xdr:nvSpPr>
      <xdr:spPr>
        <a:xfrm>
          <a:off x="2857500" y="98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64864</xdr:rowOff>
    </xdr:from>
    <xdr:ext cx="534377" cy="259045"/>
    <xdr:sp macro="" textlink="">
      <xdr:nvSpPr>
        <xdr:cNvPr id="141" name="テキスト ボックス 140"/>
        <xdr:cNvSpPr txBox="1"/>
      </xdr:nvSpPr>
      <xdr:spPr>
        <a:xfrm>
          <a:off x="2641111" y="96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108775</xdr:rowOff>
    </xdr:from>
    <xdr:to>
      <xdr:col>10</xdr:col>
      <xdr:colOff>165100</xdr:colOff>
      <xdr:row>58</xdr:row>
      <xdr:rowOff>38925</xdr:rowOff>
    </xdr:to>
    <xdr:sp macro="" textlink="">
      <xdr:nvSpPr>
        <xdr:cNvPr id="142" name="楕円 141"/>
        <xdr:cNvSpPr/>
      </xdr:nvSpPr>
      <xdr:spPr>
        <a:xfrm>
          <a:off x="1968500" y="98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55452</xdr:rowOff>
    </xdr:from>
    <xdr:ext cx="534377" cy="259045"/>
    <xdr:sp macro="" textlink="">
      <xdr:nvSpPr>
        <xdr:cNvPr id="143" name="テキスト ボックス 142"/>
        <xdr:cNvSpPr txBox="1"/>
      </xdr:nvSpPr>
      <xdr:spPr>
        <a:xfrm>
          <a:off x="1752111" y="96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109161</xdr:rowOff>
    </xdr:from>
    <xdr:to>
      <xdr:col>6</xdr:col>
      <xdr:colOff>38100</xdr:colOff>
      <xdr:row>58</xdr:row>
      <xdr:rowOff>39311</xdr:rowOff>
    </xdr:to>
    <xdr:sp macro="" textlink="">
      <xdr:nvSpPr>
        <xdr:cNvPr id="144" name="楕円 143"/>
        <xdr:cNvSpPr/>
      </xdr:nvSpPr>
      <xdr:spPr>
        <a:xfrm>
          <a:off x="1079500" y="98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55838</xdr:rowOff>
    </xdr:from>
    <xdr:ext cx="534377" cy="259045"/>
    <xdr:sp macro="" textlink="">
      <xdr:nvSpPr>
        <xdr:cNvPr id="145" name="テキスト ボックス 144"/>
        <xdr:cNvSpPr txBox="1"/>
      </xdr:nvSpPr>
      <xdr:spPr>
        <a:xfrm>
          <a:off x="863111" y="96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29880</xdr:rowOff>
    </xdr:from>
    <xdr:to>
      <xdr:col>24</xdr:col>
      <xdr:colOff>63500</xdr:colOff>
      <xdr:row>77</xdr:row>
      <xdr:rowOff>54924</xdr:rowOff>
    </xdr:to>
    <xdr:cxnSp macro="">
      <xdr:nvCxnSpPr>
        <xdr:cNvPr id="175" name="直線コネクタ 174"/>
        <xdr:cNvCxnSpPr/>
      </xdr:nvCxnSpPr>
      <xdr:spPr>
        <a:xfrm flipV="1">
          <a:off x="3797300" y="13231530"/>
          <a:ext cx="8382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54924</xdr:rowOff>
    </xdr:from>
    <xdr:to>
      <xdr:col>19</xdr:col>
      <xdr:colOff>177800</xdr:colOff>
      <xdr:row>77</xdr:row>
      <xdr:rowOff>81277</xdr:rowOff>
    </xdr:to>
    <xdr:cxnSp macro="">
      <xdr:nvCxnSpPr>
        <xdr:cNvPr id="178" name="直線コネクタ 177"/>
        <xdr:cNvCxnSpPr/>
      </xdr:nvCxnSpPr>
      <xdr:spPr>
        <a:xfrm flipV="1">
          <a:off x="2908300" y="13256574"/>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66098</xdr:rowOff>
    </xdr:from>
    <xdr:to>
      <xdr:col>15</xdr:col>
      <xdr:colOff>50800</xdr:colOff>
      <xdr:row>77</xdr:row>
      <xdr:rowOff>81277</xdr:rowOff>
    </xdr:to>
    <xdr:cxnSp macro="">
      <xdr:nvCxnSpPr>
        <xdr:cNvPr id="181" name="直線コネクタ 180"/>
        <xdr:cNvCxnSpPr/>
      </xdr:nvCxnSpPr>
      <xdr:spPr>
        <a:xfrm>
          <a:off x="2019300" y="13267748"/>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66098</xdr:rowOff>
    </xdr:from>
    <xdr:to>
      <xdr:col>10</xdr:col>
      <xdr:colOff>114300</xdr:colOff>
      <xdr:row>77</xdr:row>
      <xdr:rowOff>82241</xdr:rowOff>
    </xdr:to>
    <xdr:cxnSp macro="">
      <xdr:nvCxnSpPr>
        <xdr:cNvPr id="184" name="直線コネクタ 183"/>
        <xdr:cNvCxnSpPr/>
      </xdr:nvCxnSpPr>
      <xdr:spPr>
        <a:xfrm flipV="1">
          <a:off x="1130300" y="13267748"/>
          <a:ext cx="8890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150530</xdr:rowOff>
    </xdr:from>
    <xdr:to>
      <xdr:col>24</xdr:col>
      <xdr:colOff>114300</xdr:colOff>
      <xdr:row>77</xdr:row>
      <xdr:rowOff>80680</xdr:rowOff>
    </xdr:to>
    <xdr:sp macro="" textlink="">
      <xdr:nvSpPr>
        <xdr:cNvPr id="194" name="楕円 193"/>
        <xdr:cNvSpPr/>
      </xdr:nvSpPr>
      <xdr:spPr>
        <a:xfrm>
          <a:off x="4584700" y="1318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128957</xdr:rowOff>
    </xdr:from>
    <xdr:ext cx="599010" cy="259045"/>
    <xdr:sp macro="" textlink="">
      <xdr:nvSpPr>
        <xdr:cNvPr id="195" name="民生費該当値テキスト"/>
        <xdr:cNvSpPr txBox="1"/>
      </xdr:nvSpPr>
      <xdr:spPr>
        <a:xfrm>
          <a:off x="4686300" y="1315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4124</xdr:rowOff>
    </xdr:from>
    <xdr:to>
      <xdr:col>20</xdr:col>
      <xdr:colOff>38100</xdr:colOff>
      <xdr:row>77</xdr:row>
      <xdr:rowOff>105724</xdr:rowOff>
    </xdr:to>
    <xdr:sp macro="" textlink="">
      <xdr:nvSpPr>
        <xdr:cNvPr id="196" name="楕円 195"/>
        <xdr:cNvSpPr/>
      </xdr:nvSpPr>
      <xdr:spPr>
        <a:xfrm>
          <a:off x="3746500" y="132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96851</xdr:rowOff>
    </xdr:from>
    <xdr:ext cx="599010" cy="259045"/>
    <xdr:sp macro="" textlink="">
      <xdr:nvSpPr>
        <xdr:cNvPr id="197" name="テキスト ボックス 196"/>
        <xdr:cNvSpPr txBox="1"/>
      </xdr:nvSpPr>
      <xdr:spPr>
        <a:xfrm>
          <a:off x="3497795" y="1329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30477</xdr:rowOff>
    </xdr:from>
    <xdr:to>
      <xdr:col>15</xdr:col>
      <xdr:colOff>101600</xdr:colOff>
      <xdr:row>77</xdr:row>
      <xdr:rowOff>132077</xdr:rowOff>
    </xdr:to>
    <xdr:sp macro="" textlink="">
      <xdr:nvSpPr>
        <xdr:cNvPr id="198" name="楕円 197"/>
        <xdr:cNvSpPr/>
      </xdr:nvSpPr>
      <xdr:spPr>
        <a:xfrm>
          <a:off x="2857500" y="1323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123204</xdr:rowOff>
    </xdr:from>
    <xdr:ext cx="599010" cy="259045"/>
    <xdr:sp macro="" textlink="">
      <xdr:nvSpPr>
        <xdr:cNvPr id="199" name="テキスト ボックス 198"/>
        <xdr:cNvSpPr txBox="1"/>
      </xdr:nvSpPr>
      <xdr:spPr>
        <a:xfrm>
          <a:off x="2608795" y="1332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15298</xdr:rowOff>
    </xdr:from>
    <xdr:to>
      <xdr:col>10</xdr:col>
      <xdr:colOff>165100</xdr:colOff>
      <xdr:row>77</xdr:row>
      <xdr:rowOff>116898</xdr:rowOff>
    </xdr:to>
    <xdr:sp macro="" textlink="">
      <xdr:nvSpPr>
        <xdr:cNvPr id="200" name="楕円 199"/>
        <xdr:cNvSpPr/>
      </xdr:nvSpPr>
      <xdr:spPr>
        <a:xfrm>
          <a:off x="1968500" y="132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108025</xdr:rowOff>
    </xdr:from>
    <xdr:ext cx="599010" cy="259045"/>
    <xdr:sp macro="" textlink="">
      <xdr:nvSpPr>
        <xdr:cNvPr id="201" name="テキスト ボックス 200"/>
        <xdr:cNvSpPr txBox="1"/>
      </xdr:nvSpPr>
      <xdr:spPr>
        <a:xfrm>
          <a:off x="1719795" y="1330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31441</xdr:rowOff>
    </xdr:from>
    <xdr:to>
      <xdr:col>6</xdr:col>
      <xdr:colOff>38100</xdr:colOff>
      <xdr:row>77</xdr:row>
      <xdr:rowOff>133041</xdr:rowOff>
    </xdr:to>
    <xdr:sp macro="" textlink="">
      <xdr:nvSpPr>
        <xdr:cNvPr id="202" name="楕円 201"/>
        <xdr:cNvSpPr/>
      </xdr:nvSpPr>
      <xdr:spPr>
        <a:xfrm>
          <a:off x="1079500" y="1323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124168</xdr:rowOff>
    </xdr:from>
    <xdr:ext cx="599010" cy="259045"/>
    <xdr:sp macro="" textlink="">
      <xdr:nvSpPr>
        <xdr:cNvPr id="203" name="テキスト ボックス 202"/>
        <xdr:cNvSpPr txBox="1"/>
      </xdr:nvSpPr>
      <xdr:spPr>
        <a:xfrm>
          <a:off x="830795" y="1332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58333</xdr:rowOff>
    </xdr:from>
    <xdr:to>
      <xdr:col>24</xdr:col>
      <xdr:colOff>63500</xdr:colOff>
      <xdr:row>97</xdr:row>
      <xdr:rowOff>122479</xdr:rowOff>
    </xdr:to>
    <xdr:cxnSp macro="">
      <xdr:nvCxnSpPr>
        <xdr:cNvPr id="232" name="直線コネクタ 231"/>
        <xdr:cNvCxnSpPr/>
      </xdr:nvCxnSpPr>
      <xdr:spPr>
        <a:xfrm flipV="1">
          <a:off x="3797300" y="16688983"/>
          <a:ext cx="838200" cy="6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116497</xdr:rowOff>
    </xdr:from>
    <xdr:to>
      <xdr:col>19</xdr:col>
      <xdr:colOff>177800</xdr:colOff>
      <xdr:row>97</xdr:row>
      <xdr:rowOff>122479</xdr:rowOff>
    </xdr:to>
    <xdr:cxnSp macro="">
      <xdr:nvCxnSpPr>
        <xdr:cNvPr id="235" name="直線コネクタ 234"/>
        <xdr:cNvCxnSpPr/>
      </xdr:nvCxnSpPr>
      <xdr:spPr>
        <a:xfrm>
          <a:off x="2908300" y="16747147"/>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140996</xdr:rowOff>
    </xdr:from>
    <xdr:to>
      <xdr:col>15</xdr:col>
      <xdr:colOff>50800</xdr:colOff>
      <xdr:row>97</xdr:row>
      <xdr:rowOff>116497</xdr:rowOff>
    </xdr:to>
    <xdr:cxnSp macro="">
      <xdr:nvCxnSpPr>
        <xdr:cNvPr id="238" name="直線コネクタ 237"/>
        <xdr:cNvCxnSpPr/>
      </xdr:nvCxnSpPr>
      <xdr:spPr>
        <a:xfrm>
          <a:off x="2019300" y="16257296"/>
          <a:ext cx="889000" cy="48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140996</xdr:rowOff>
    </xdr:from>
    <xdr:to>
      <xdr:col>10</xdr:col>
      <xdr:colOff>114300</xdr:colOff>
      <xdr:row>96</xdr:row>
      <xdr:rowOff>140272</xdr:rowOff>
    </xdr:to>
    <xdr:cxnSp macro="">
      <xdr:nvCxnSpPr>
        <xdr:cNvPr id="241" name="直線コネクタ 240"/>
        <xdr:cNvCxnSpPr/>
      </xdr:nvCxnSpPr>
      <xdr:spPr>
        <a:xfrm flipV="1">
          <a:off x="1130300" y="16257296"/>
          <a:ext cx="889000" cy="3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18750</xdr:rowOff>
    </xdr:from>
    <xdr:ext cx="534377" cy="259045"/>
    <xdr:sp macro="" textlink="">
      <xdr:nvSpPr>
        <xdr:cNvPr id="243" name="テキスト ボックス 242"/>
        <xdr:cNvSpPr txBox="1"/>
      </xdr:nvSpPr>
      <xdr:spPr>
        <a:xfrm>
          <a:off x="1752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28351</xdr:rowOff>
    </xdr:from>
    <xdr:ext cx="534377" cy="259045"/>
    <xdr:sp macro="" textlink="">
      <xdr:nvSpPr>
        <xdr:cNvPr id="245" name="テキスト ボックス 244"/>
        <xdr:cNvSpPr txBox="1"/>
      </xdr:nvSpPr>
      <xdr:spPr>
        <a:xfrm>
          <a:off x="863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7533</xdr:rowOff>
    </xdr:from>
    <xdr:to>
      <xdr:col>24</xdr:col>
      <xdr:colOff>114300</xdr:colOff>
      <xdr:row>97</xdr:row>
      <xdr:rowOff>109133</xdr:rowOff>
    </xdr:to>
    <xdr:sp macro="" textlink="">
      <xdr:nvSpPr>
        <xdr:cNvPr id="251" name="楕円 250"/>
        <xdr:cNvSpPr/>
      </xdr:nvSpPr>
      <xdr:spPr>
        <a:xfrm>
          <a:off x="4584700" y="166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157410</xdr:rowOff>
    </xdr:from>
    <xdr:ext cx="534377" cy="259045"/>
    <xdr:sp macro="" textlink="">
      <xdr:nvSpPr>
        <xdr:cNvPr id="252" name="衛生費該当値テキスト"/>
        <xdr:cNvSpPr txBox="1"/>
      </xdr:nvSpPr>
      <xdr:spPr>
        <a:xfrm>
          <a:off x="4686300" y="166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71679</xdr:rowOff>
    </xdr:from>
    <xdr:to>
      <xdr:col>20</xdr:col>
      <xdr:colOff>38100</xdr:colOff>
      <xdr:row>98</xdr:row>
      <xdr:rowOff>1829</xdr:rowOff>
    </xdr:to>
    <xdr:sp macro="" textlink="">
      <xdr:nvSpPr>
        <xdr:cNvPr id="253" name="楕円 252"/>
        <xdr:cNvSpPr/>
      </xdr:nvSpPr>
      <xdr:spPr>
        <a:xfrm>
          <a:off x="3746500" y="167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164406</xdr:rowOff>
    </xdr:from>
    <xdr:ext cx="534377" cy="259045"/>
    <xdr:sp macro="" textlink="">
      <xdr:nvSpPr>
        <xdr:cNvPr id="254" name="テキスト ボックス 253"/>
        <xdr:cNvSpPr txBox="1"/>
      </xdr:nvSpPr>
      <xdr:spPr>
        <a:xfrm>
          <a:off x="3530111" y="167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65697</xdr:rowOff>
    </xdr:from>
    <xdr:to>
      <xdr:col>15</xdr:col>
      <xdr:colOff>101600</xdr:colOff>
      <xdr:row>97</xdr:row>
      <xdr:rowOff>167297</xdr:rowOff>
    </xdr:to>
    <xdr:sp macro="" textlink="">
      <xdr:nvSpPr>
        <xdr:cNvPr id="255" name="楕円 254"/>
        <xdr:cNvSpPr/>
      </xdr:nvSpPr>
      <xdr:spPr>
        <a:xfrm>
          <a:off x="2857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158424</xdr:rowOff>
    </xdr:from>
    <xdr:ext cx="534377" cy="259045"/>
    <xdr:sp macro="" textlink="">
      <xdr:nvSpPr>
        <xdr:cNvPr id="256" name="テキスト ボックス 255"/>
        <xdr:cNvSpPr txBox="1"/>
      </xdr:nvSpPr>
      <xdr:spPr>
        <a:xfrm>
          <a:off x="2641111" y="167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90196</xdr:rowOff>
    </xdr:from>
    <xdr:to>
      <xdr:col>10</xdr:col>
      <xdr:colOff>165100</xdr:colOff>
      <xdr:row>95</xdr:row>
      <xdr:rowOff>20346</xdr:rowOff>
    </xdr:to>
    <xdr:sp macro="" textlink="">
      <xdr:nvSpPr>
        <xdr:cNvPr id="257" name="楕円 256"/>
        <xdr:cNvSpPr/>
      </xdr:nvSpPr>
      <xdr:spPr>
        <a:xfrm>
          <a:off x="1968500" y="162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36873</xdr:rowOff>
    </xdr:from>
    <xdr:ext cx="534377" cy="259045"/>
    <xdr:sp macro="" textlink="">
      <xdr:nvSpPr>
        <xdr:cNvPr id="258" name="テキスト ボックス 257"/>
        <xdr:cNvSpPr txBox="1"/>
      </xdr:nvSpPr>
      <xdr:spPr>
        <a:xfrm>
          <a:off x="1752111" y="159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89472</xdr:rowOff>
    </xdr:from>
    <xdr:to>
      <xdr:col>6</xdr:col>
      <xdr:colOff>38100</xdr:colOff>
      <xdr:row>97</xdr:row>
      <xdr:rowOff>19622</xdr:rowOff>
    </xdr:to>
    <xdr:sp macro="" textlink="">
      <xdr:nvSpPr>
        <xdr:cNvPr id="259" name="楕円 258"/>
        <xdr:cNvSpPr/>
      </xdr:nvSpPr>
      <xdr:spPr>
        <a:xfrm>
          <a:off x="1079500" y="165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36149</xdr:rowOff>
    </xdr:from>
    <xdr:ext cx="534377" cy="259045"/>
    <xdr:sp macro="" textlink="">
      <xdr:nvSpPr>
        <xdr:cNvPr id="260" name="テキスト ボックス 259"/>
        <xdr:cNvSpPr txBox="1"/>
      </xdr:nvSpPr>
      <xdr:spPr>
        <a:xfrm>
          <a:off x="863111" y="163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68376</xdr:rowOff>
    </xdr:to>
    <xdr:cxnSp macro="">
      <xdr:nvCxnSpPr>
        <xdr:cNvPr id="287" name="直線コネクタ 286"/>
        <xdr:cNvCxnSpPr/>
      </xdr:nvCxnSpPr>
      <xdr:spPr>
        <a:xfrm flipV="1">
          <a:off x="9639300" y="6540500"/>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68376</xdr:rowOff>
    </xdr:from>
    <xdr:to>
      <xdr:col>50</xdr:col>
      <xdr:colOff>114300</xdr:colOff>
      <xdr:row>38</xdr:row>
      <xdr:rowOff>79578</xdr:rowOff>
    </xdr:to>
    <xdr:cxnSp macro="">
      <xdr:nvCxnSpPr>
        <xdr:cNvPr id="290" name="直線コネクタ 289"/>
        <xdr:cNvCxnSpPr/>
      </xdr:nvCxnSpPr>
      <xdr:spPr>
        <a:xfrm flipV="1">
          <a:off x="8750300" y="6583476"/>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79578</xdr:rowOff>
    </xdr:from>
    <xdr:to>
      <xdr:col>45</xdr:col>
      <xdr:colOff>177800</xdr:colOff>
      <xdr:row>38</xdr:row>
      <xdr:rowOff>83921</xdr:rowOff>
    </xdr:to>
    <xdr:cxnSp macro="">
      <xdr:nvCxnSpPr>
        <xdr:cNvPr id="293" name="直線コネクタ 292"/>
        <xdr:cNvCxnSpPr/>
      </xdr:nvCxnSpPr>
      <xdr:spPr>
        <a:xfrm flipV="1">
          <a:off x="7861300" y="659467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83921</xdr:rowOff>
    </xdr:from>
    <xdr:to>
      <xdr:col>41</xdr:col>
      <xdr:colOff>50800</xdr:colOff>
      <xdr:row>38</xdr:row>
      <xdr:rowOff>83921</xdr:rowOff>
    </xdr:to>
    <xdr:cxnSp macro="">
      <xdr:nvCxnSpPr>
        <xdr:cNvPr id="296" name="直線コネクタ 295"/>
        <xdr:cNvCxnSpPr/>
      </xdr:nvCxnSpPr>
      <xdr:spPr>
        <a:xfrm>
          <a:off x="6972300" y="65990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6" name="楕円 305"/>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62298</xdr:rowOff>
    </xdr:from>
    <xdr:ext cx="378565" cy="259045"/>
    <xdr:sp macro="" textlink="">
      <xdr:nvSpPr>
        <xdr:cNvPr id="307" name="労働費該当値テキスト"/>
        <xdr:cNvSpPr txBox="1"/>
      </xdr:nvSpPr>
      <xdr:spPr>
        <a:xfrm>
          <a:off x="10528300" y="6405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17576</xdr:rowOff>
    </xdr:from>
    <xdr:to>
      <xdr:col>50</xdr:col>
      <xdr:colOff>165100</xdr:colOff>
      <xdr:row>38</xdr:row>
      <xdr:rowOff>119176</xdr:rowOff>
    </xdr:to>
    <xdr:sp macro="" textlink="">
      <xdr:nvSpPr>
        <xdr:cNvPr id="308" name="楕円 307"/>
        <xdr:cNvSpPr/>
      </xdr:nvSpPr>
      <xdr:spPr>
        <a:xfrm>
          <a:off x="95885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110303</xdr:rowOff>
    </xdr:from>
    <xdr:ext cx="378565" cy="259045"/>
    <xdr:sp macro="" textlink="">
      <xdr:nvSpPr>
        <xdr:cNvPr id="309" name="テキスト ボックス 308"/>
        <xdr:cNvSpPr txBox="1"/>
      </xdr:nvSpPr>
      <xdr:spPr>
        <a:xfrm>
          <a:off x="9450017" y="6625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28778</xdr:rowOff>
    </xdr:from>
    <xdr:to>
      <xdr:col>46</xdr:col>
      <xdr:colOff>38100</xdr:colOff>
      <xdr:row>38</xdr:row>
      <xdr:rowOff>130378</xdr:rowOff>
    </xdr:to>
    <xdr:sp macro="" textlink="">
      <xdr:nvSpPr>
        <xdr:cNvPr id="310" name="楕円 309"/>
        <xdr:cNvSpPr/>
      </xdr:nvSpPr>
      <xdr:spPr>
        <a:xfrm>
          <a:off x="8699500" y="65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121505</xdr:rowOff>
    </xdr:from>
    <xdr:ext cx="378565" cy="259045"/>
    <xdr:sp macro="" textlink="">
      <xdr:nvSpPr>
        <xdr:cNvPr id="311" name="テキスト ボックス 310"/>
        <xdr:cNvSpPr txBox="1"/>
      </xdr:nvSpPr>
      <xdr:spPr>
        <a:xfrm>
          <a:off x="8561017" y="6636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33121</xdr:rowOff>
    </xdr:from>
    <xdr:to>
      <xdr:col>41</xdr:col>
      <xdr:colOff>101600</xdr:colOff>
      <xdr:row>38</xdr:row>
      <xdr:rowOff>134721</xdr:rowOff>
    </xdr:to>
    <xdr:sp macro="" textlink="">
      <xdr:nvSpPr>
        <xdr:cNvPr id="312" name="楕円 311"/>
        <xdr:cNvSpPr/>
      </xdr:nvSpPr>
      <xdr:spPr>
        <a:xfrm>
          <a:off x="7810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125848</xdr:rowOff>
    </xdr:from>
    <xdr:ext cx="378565" cy="259045"/>
    <xdr:sp macro="" textlink="">
      <xdr:nvSpPr>
        <xdr:cNvPr id="313" name="テキスト ボックス 312"/>
        <xdr:cNvSpPr txBox="1"/>
      </xdr:nvSpPr>
      <xdr:spPr>
        <a:xfrm>
          <a:off x="7672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33121</xdr:rowOff>
    </xdr:from>
    <xdr:to>
      <xdr:col>36</xdr:col>
      <xdr:colOff>165100</xdr:colOff>
      <xdr:row>38</xdr:row>
      <xdr:rowOff>134721</xdr:rowOff>
    </xdr:to>
    <xdr:sp macro="" textlink="">
      <xdr:nvSpPr>
        <xdr:cNvPr id="314" name="楕円 313"/>
        <xdr:cNvSpPr/>
      </xdr:nvSpPr>
      <xdr:spPr>
        <a:xfrm>
          <a:off x="6921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125848</xdr:rowOff>
    </xdr:from>
    <xdr:ext cx="378565" cy="259045"/>
    <xdr:sp macro="" textlink="">
      <xdr:nvSpPr>
        <xdr:cNvPr id="315" name="テキスト ボックス 314"/>
        <xdr:cNvSpPr txBox="1"/>
      </xdr:nvSpPr>
      <xdr:spPr>
        <a:xfrm>
          <a:off x="6783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61725</xdr:rowOff>
    </xdr:from>
    <xdr:to>
      <xdr:col>55</xdr:col>
      <xdr:colOff>0</xdr:colOff>
      <xdr:row>55</xdr:row>
      <xdr:rowOff>89271</xdr:rowOff>
    </xdr:to>
    <xdr:cxnSp macro="">
      <xdr:nvCxnSpPr>
        <xdr:cNvPr id="342" name="直線コネクタ 341"/>
        <xdr:cNvCxnSpPr/>
      </xdr:nvCxnSpPr>
      <xdr:spPr>
        <a:xfrm flipV="1">
          <a:off x="9639300" y="9491475"/>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144091</xdr:rowOff>
    </xdr:from>
    <xdr:ext cx="534377" cy="259045"/>
    <xdr:sp macro="" textlink="">
      <xdr:nvSpPr>
        <xdr:cNvPr id="343" name="農林水産業費平均値テキスト"/>
        <xdr:cNvSpPr txBox="1"/>
      </xdr:nvSpPr>
      <xdr:spPr>
        <a:xfrm>
          <a:off x="10528300" y="957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89271</xdr:rowOff>
    </xdr:from>
    <xdr:to>
      <xdr:col>50</xdr:col>
      <xdr:colOff>114300</xdr:colOff>
      <xdr:row>55</xdr:row>
      <xdr:rowOff>150902</xdr:rowOff>
    </xdr:to>
    <xdr:cxnSp macro="">
      <xdr:nvCxnSpPr>
        <xdr:cNvPr id="345" name="直線コネクタ 344"/>
        <xdr:cNvCxnSpPr/>
      </xdr:nvCxnSpPr>
      <xdr:spPr>
        <a:xfrm flipV="1">
          <a:off x="8750300" y="9519021"/>
          <a:ext cx="889000" cy="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117299</xdr:rowOff>
    </xdr:from>
    <xdr:ext cx="534377" cy="259045"/>
    <xdr:sp macro="" textlink="">
      <xdr:nvSpPr>
        <xdr:cNvPr id="347" name="テキスト ボックス 346"/>
        <xdr:cNvSpPr txBox="1"/>
      </xdr:nvSpPr>
      <xdr:spPr>
        <a:xfrm>
          <a:off x="9372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145438</xdr:rowOff>
    </xdr:from>
    <xdr:to>
      <xdr:col>45</xdr:col>
      <xdr:colOff>177800</xdr:colOff>
      <xdr:row>55</xdr:row>
      <xdr:rowOff>150902</xdr:rowOff>
    </xdr:to>
    <xdr:cxnSp macro="">
      <xdr:nvCxnSpPr>
        <xdr:cNvPr id="348" name="直線コネクタ 347"/>
        <xdr:cNvCxnSpPr/>
      </xdr:nvCxnSpPr>
      <xdr:spPr>
        <a:xfrm>
          <a:off x="7861300" y="9575188"/>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158401</xdr:rowOff>
    </xdr:from>
    <xdr:ext cx="534377" cy="259045"/>
    <xdr:sp macro="" textlink="">
      <xdr:nvSpPr>
        <xdr:cNvPr id="350" name="テキスト ボックス 349"/>
        <xdr:cNvSpPr txBox="1"/>
      </xdr:nvSpPr>
      <xdr:spPr>
        <a:xfrm>
          <a:off x="8483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80287</xdr:rowOff>
    </xdr:from>
    <xdr:to>
      <xdr:col>41</xdr:col>
      <xdr:colOff>50800</xdr:colOff>
      <xdr:row>55</xdr:row>
      <xdr:rowOff>145438</xdr:rowOff>
    </xdr:to>
    <xdr:cxnSp macro="">
      <xdr:nvCxnSpPr>
        <xdr:cNvPr id="351" name="直線コネクタ 350"/>
        <xdr:cNvCxnSpPr/>
      </xdr:nvCxnSpPr>
      <xdr:spPr>
        <a:xfrm>
          <a:off x="6972300" y="951003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108681</xdr:rowOff>
    </xdr:from>
    <xdr:ext cx="534377" cy="259045"/>
    <xdr:sp macro="" textlink="">
      <xdr:nvSpPr>
        <xdr:cNvPr id="353" name="テキスト ボックス 352"/>
        <xdr:cNvSpPr txBox="1"/>
      </xdr:nvSpPr>
      <xdr:spPr>
        <a:xfrm>
          <a:off x="7594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143748</xdr:rowOff>
    </xdr:from>
    <xdr:ext cx="534377" cy="259045"/>
    <xdr:sp macro="" textlink="">
      <xdr:nvSpPr>
        <xdr:cNvPr id="355" name="テキスト ボックス 354"/>
        <xdr:cNvSpPr txBox="1"/>
      </xdr:nvSpPr>
      <xdr:spPr>
        <a:xfrm>
          <a:off x="6705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10925</xdr:rowOff>
    </xdr:from>
    <xdr:to>
      <xdr:col>55</xdr:col>
      <xdr:colOff>50800</xdr:colOff>
      <xdr:row>55</xdr:row>
      <xdr:rowOff>112525</xdr:rowOff>
    </xdr:to>
    <xdr:sp macro="" textlink="">
      <xdr:nvSpPr>
        <xdr:cNvPr id="361" name="楕円 360"/>
        <xdr:cNvSpPr/>
      </xdr:nvSpPr>
      <xdr:spPr>
        <a:xfrm>
          <a:off x="10426700" y="94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33802</xdr:rowOff>
    </xdr:from>
    <xdr:ext cx="534377" cy="259045"/>
    <xdr:sp macro="" textlink="">
      <xdr:nvSpPr>
        <xdr:cNvPr id="362" name="農林水産業費該当値テキスト"/>
        <xdr:cNvSpPr txBox="1"/>
      </xdr:nvSpPr>
      <xdr:spPr>
        <a:xfrm>
          <a:off x="10528300" y="929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38471</xdr:rowOff>
    </xdr:from>
    <xdr:to>
      <xdr:col>50</xdr:col>
      <xdr:colOff>165100</xdr:colOff>
      <xdr:row>55</xdr:row>
      <xdr:rowOff>140071</xdr:rowOff>
    </xdr:to>
    <xdr:sp macro="" textlink="">
      <xdr:nvSpPr>
        <xdr:cNvPr id="363" name="楕円 362"/>
        <xdr:cNvSpPr/>
      </xdr:nvSpPr>
      <xdr:spPr>
        <a:xfrm>
          <a:off x="9588500" y="94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156598</xdr:rowOff>
    </xdr:from>
    <xdr:ext cx="534377" cy="259045"/>
    <xdr:sp macro="" textlink="">
      <xdr:nvSpPr>
        <xdr:cNvPr id="364" name="テキスト ボックス 363"/>
        <xdr:cNvSpPr txBox="1"/>
      </xdr:nvSpPr>
      <xdr:spPr>
        <a:xfrm>
          <a:off x="9372111" y="924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100102</xdr:rowOff>
    </xdr:from>
    <xdr:to>
      <xdr:col>46</xdr:col>
      <xdr:colOff>38100</xdr:colOff>
      <xdr:row>56</xdr:row>
      <xdr:rowOff>30252</xdr:rowOff>
    </xdr:to>
    <xdr:sp macro="" textlink="">
      <xdr:nvSpPr>
        <xdr:cNvPr id="365" name="楕円 364"/>
        <xdr:cNvSpPr/>
      </xdr:nvSpPr>
      <xdr:spPr>
        <a:xfrm>
          <a:off x="8699500" y="95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46779</xdr:rowOff>
    </xdr:from>
    <xdr:ext cx="534377" cy="259045"/>
    <xdr:sp macro="" textlink="">
      <xdr:nvSpPr>
        <xdr:cNvPr id="366" name="テキスト ボックス 365"/>
        <xdr:cNvSpPr txBox="1"/>
      </xdr:nvSpPr>
      <xdr:spPr>
        <a:xfrm>
          <a:off x="8483111" y="93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94638</xdr:rowOff>
    </xdr:from>
    <xdr:to>
      <xdr:col>41</xdr:col>
      <xdr:colOff>101600</xdr:colOff>
      <xdr:row>56</xdr:row>
      <xdr:rowOff>24788</xdr:rowOff>
    </xdr:to>
    <xdr:sp macro="" textlink="">
      <xdr:nvSpPr>
        <xdr:cNvPr id="367" name="楕円 366"/>
        <xdr:cNvSpPr/>
      </xdr:nvSpPr>
      <xdr:spPr>
        <a:xfrm>
          <a:off x="7810500" y="95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41315</xdr:rowOff>
    </xdr:from>
    <xdr:ext cx="534377" cy="259045"/>
    <xdr:sp macro="" textlink="">
      <xdr:nvSpPr>
        <xdr:cNvPr id="368" name="テキスト ボックス 367"/>
        <xdr:cNvSpPr txBox="1"/>
      </xdr:nvSpPr>
      <xdr:spPr>
        <a:xfrm>
          <a:off x="7594111" y="92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29487</xdr:rowOff>
    </xdr:from>
    <xdr:to>
      <xdr:col>36</xdr:col>
      <xdr:colOff>165100</xdr:colOff>
      <xdr:row>55</xdr:row>
      <xdr:rowOff>131087</xdr:rowOff>
    </xdr:to>
    <xdr:sp macro="" textlink="">
      <xdr:nvSpPr>
        <xdr:cNvPr id="369" name="楕円 368"/>
        <xdr:cNvSpPr/>
      </xdr:nvSpPr>
      <xdr:spPr>
        <a:xfrm>
          <a:off x="6921500" y="94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147614</xdr:rowOff>
    </xdr:from>
    <xdr:ext cx="534377" cy="259045"/>
    <xdr:sp macro="" textlink="">
      <xdr:nvSpPr>
        <xdr:cNvPr id="370" name="テキスト ボックス 369"/>
        <xdr:cNvSpPr txBox="1"/>
      </xdr:nvSpPr>
      <xdr:spPr>
        <a:xfrm>
          <a:off x="6705111" y="923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71381</xdr:rowOff>
    </xdr:from>
    <xdr:to>
      <xdr:col>55</xdr:col>
      <xdr:colOff>0</xdr:colOff>
      <xdr:row>73</xdr:row>
      <xdr:rowOff>103663</xdr:rowOff>
    </xdr:to>
    <xdr:cxnSp macro="">
      <xdr:nvCxnSpPr>
        <xdr:cNvPr id="401" name="直線コネクタ 400"/>
        <xdr:cNvCxnSpPr/>
      </xdr:nvCxnSpPr>
      <xdr:spPr>
        <a:xfrm flipV="1">
          <a:off x="9639300" y="12072881"/>
          <a:ext cx="838200" cy="54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2" name="商工費平均値テキスト"/>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123682</xdr:rowOff>
    </xdr:from>
    <xdr:to>
      <xdr:col>50</xdr:col>
      <xdr:colOff>114300</xdr:colOff>
      <xdr:row>73</xdr:row>
      <xdr:rowOff>103663</xdr:rowOff>
    </xdr:to>
    <xdr:cxnSp macro="">
      <xdr:nvCxnSpPr>
        <xdr:cNvPr id="404" name="直線コネクタ 403"/>
        <xdr:cNvCxnSpPr/>
      </xdr:nvCxnSpPr>
      <xdr:spPr>
        <a:xfrm>
          <a:off x="8750300" y="12468082"/>
          <a:ext cx="889000" cy="15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167225</xdr:rowOff>
    </xdr:from>
    <xdr:ext cx="534377" cy="259045"/>
    <xdr:sp macro="" textlink="">
      <xdr:nvSpPr>
        <xdr:cNvPr id="406" name="テキスト ボックス 405"/>
        <xdr:cNvSpPr txBox="1"/>
      </xdr:nvSpPr>
      <xdr:spPr>
        <a:xfrm>
          <a:off x="9372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123682</xdr:rowOff>
    </xdr:from>
    <xdr:to>
      <xdr:col>45</xdr:col>
      <xdr:colOff>177800</xdr:colOff>
      <xdr:row>76</xdr:row>
      <xdr:rowOff>166855</xdr:rowOff>
    </xdr:to>
    <xdr:cxnSp macro="">
      <xdr:nvCxnSpPr>
        <xdr:cNvPr id="407" name="直線コネクタ 406"/>
        <xdr:cNvCxnSpPr/>
      </xdr:nvCxnSpPr>
      <xdr:spPr>
        <a:xfrm flipV="1">
          <a:off x="7861300" y="12468082"/>
          <a:ext cx="889000" cy="72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65450</xdr:rowOff>
    </xdr:from>
    <xdr:ext cx="534377" cy="259045"/>
    <xdr:sp macro="" textlink="">
      <xdr:nvSpPr>
        <xdr:cNvPr id="409" name="テキスト ボックス 408"/>
        <xdr:cNvSpPr txBox="1"/>
      </xdr:nvSpPr>
      <xdr:spPr>
        <a:xfrm>
          <a:off x="8483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166855</xdr:rowOff>
    </xdr:from>
    <xdr:to>
      <xdr:col>41</xdr:col>
      <xdr:colOff>50800</xdr:colOff>
      <xdr:row>78</xdr:row>
      <xdr:rowOff>24682</xdr:rowOff>
    </xdr:to>
    <xdr:cxnSp macro="">
      <xdr:nvCxnSpPr>
        <xdr:cNvPr id="410" name="直線コネクタ 409"/>
        <xdr:cNvCxnSpPr/>
      </xdr:nvCxnSpPr>
      <xdr:spPr>
        <a:xfrm flipV="1">
          <a:off x="6972300" y="13197055"/>
          <a:ext cx="889000" cy="20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62918</xdr:rowOff>
    </xdr:from>
    <xdr:ext cx="534377" cy="259045"/>
    <xdr:sp macro="" textlink="">
      <xdr:nvSpPr>
        <xdr:cNvPr id="412" name="テキスト ボックス 411"/>
        <xdr:cNvSpPr txBox="1"/>
      </xdr:nvSpPr>
      <xdr:spPr>
        <a:xfrm>
          <a:off x="7594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73711</xdr:rowOff>
    </xdr:from>
    <xdr:ext cx="534377" cy="259045"/>
    <xdr:sp macro="" textlink="">
      <xdr:nvSpPr>
        <xdr:cNvPr id="414" name="テキスト ボックス 413"/>
        <xdr:cNvSpPr txBox="1"/>
      </xdr:nvSpPr>
      <xdr:spPr>
        <a:xfrm>
          <a:off x="6705111" y="134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20581</xdr:rowOff>
    </xdr:from>
    <xdr:to>
      <xdr:col>55</xdr:col>
      <xdr:colOff>50800</xdr:colOff>
      <xdr:row>70</xdr:row>
      <xdr:rowOff>122181</xdr:rowOff>
    </xdr:to>
    <xdr:sp macro="" textlink="">
      <xdr:nvSpPr>
        <xdr:cNvPr id="420" name="楕円 419"/>
        <xdr:cNvSpPr/>
      </xdr:nvSpPr>
      <xdr:spPr>
        <a:xfrm>
          <a:off x="10426700" y="120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145058</xdr:rowOff>
    </xdr:from>
    <xdr:ext cx="534377" cy="259045"/>
    <xdr:sp macro="" textlink="">
      <xdr:nvSpPr>
        <xdr:cNvPr id="421" name="商工費該当値テキスト"/>
        <xdr:cNvSpPr txBox="1"/>
      </xdr:nvSpPr>
      <xdr:spPr>
        <a:xfrm>
          <a:off x="10528300" y="1197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52863</xdr:rowOff>
    </xdr:from>
    <xdr:to>
      <xdr:col>50</xdr:col>
      <xdr:colOff>165100</xdr:colOff>
      <xdr:row>73</xdr:row>
      <xdr:rowOff>154463</xdr:rowOff>
    </xdr:to>
    <xdr:sp macro="" textlink="">
      <xdr:nvSpPr>
        <xdr:cNvPr id="422" name="楕円 421"/>
        <xdr:cNvSpPr/>
      </xdr:nvSpPr>
      <xdr:spPr>
        <a:xfrm>
          <a:off x="9588500" y="125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170990</xdr:rowOff>
    </xdr:from>
    <xdr:ext cx="534377" cy="259045"/>
    <xdr:sp macro="" textlink="">
      <xdr:nvSpPr>
        <xdr:cNvPr id="423" name="テキスト ボックス 422"/>
        <xdr:cNvSpPr txBox="1"/>
      </xdr:nvSpPr>
      <xdr:spPr>
        <a:xfrm>
          <a:off x="9372111" y="123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72882</xdr:rowOff>
    </xdr:from>
    <xdr:to>
      <xdr:col>46</xdr:col>
      <xdr:colOff>38100</xdr:colOff>
      <xdr:row>73</xdr:row>
      <xdr:rowOff>3032</xdr:rowOff>
    </xdr:to>
    <xdr:sp macro="" textlink="">
      <xdr:nvSpPr>
        <xdr:cNvPr id="424" name="楕円 423"/>
        <xdr:cNvSpPr/>
      </xdr:nvSpPr>
      <xdr:spPr>
        <a:xfrm>
          <a:off x="8699500" y="1241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19559</xdr:rowOff>
    </xdr:from>
    <xdr:ext cx="534377" cy="259045"/>
    <xdr:sp macro="" textlink="">
      <xdr:nvSpPr>
        <xdr:cNvPr id="425" name="テキスト ボックス 424"/>
        <xdr:cNvSpPr txBox="1"/>
      </xdr:nvSpPr>
      <xdr:spPr>
        <a:xfrm>
          <a:off x="8483111" y="1219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116055</xdr:rowOff>
    </xdr:from>
    <xdr:to>
      <xdr:col>41</xdr:col>
      <xdr:colOff>101600</xdr:colOff>
      <xdr:row>77</xdr:row>
      <xdr:rowOff>46205</xdr:rowOff>
    </xdr:to>
    <xdr:sp macro="" textlink="">
      <xdr:nvSpPr>
        <xdr:cNvPr id="426" name="楕円 425"/>
        <xdr:cNvSpPr/>
      </xdr:nvSpPr>
      <xdr:spPr>
        <a:xfrm>
          <a:off x="7810500" y="131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62731</xdr:rowOff>
    </xdr:from>
    <xdr:ext cx="534377" cy="259045"/>
    <xdr:sp macro="" textlink="">
      <xdr:nvSpPr>
        <xdr:cNvPr id="427" name="テキスト ボックス 426"/>
        <xdr:cNvSpPr txBox="1"/>
      </xdr:nvSpPr>
      <xdr:spPr>
        <a:xfrm>
          <a:off x="7594111" y="129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145332</xdr:rowOff>
    </xdr:from>
    <xdr:to>
      <xdr:col>36</xdr:col>
      <xdr:colOff>165100</xdr:colOff>
      <xdr:row>78</xdr:row>
      <xdr:rowOff>75482</xdr:rowOff>
    </xdr:to>
    <xdr:sp macro="" textlink="">
      <xdr:nvSpPr>
        <xdr:cNvPr id="428" name="楕円 427"/>
        <xdr:cNvSpPr/>
      </xdr:nvSpPr>
      <xdr:spPr>
        <a:xfrm>
          <a:off x="6921500" y="133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92009</xdr:rowOff>
    </xdr:from>
    <xdr:ext cx="534377" cy="259045"/>
    <xdr:sp macro="" textlink="">
      <xdr:nvSpPr>
        <xdr:cNvPr id="429" name="テキスト ボックス 428"/>
        <xdr:cNvSpPr txBox="1"/>
      </xdr:nvSpPr>
      <xdr:spPr>
        <a:xfrm>
          <a:off x="6705111" y="131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166354</xdr:rowOff>
    </xdr:from>
    <xdr:to>
      <xdr:col>55</xdr:col>
      <xdr:colOff>0</xdr:colOff>
      <xdr:row>96</xdr:row>
      <xdr:rowOff>29773</xdr:rowOff>
    </xdr:to>
    <xdr:cxnSp macro="">
      <xdr:nvCxnSpPr>
        <xdr:cNvPr id="458" name="直線コネクタ 457"/>
        <xdr:cNvCxnSpPr/>
      </xdr:nvCxnSpPr>
      <xdr:spPr>
        <a:xfrm>
          <a:off x="9639300" y="16454104"/>
          <a:ext cx="8382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12661</xdr:rowOff>
    </xdr:from>
    <xdr:ext cx="534377" cy="259045"/>
    <xdr:sp macro="" textlink="">
      <xdr:nvSpPr>
        <xdr:cNvPr id="459" name="土木費平均値テキスト"/>
        <xdr:cNvSpPr txBox="1"/>
      </xdr:nvSpPr>
      <xdr:spPr>
        <a:xfrm>
          <a:off x="10528300" y="1647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156975</xdr:rowOff>
    </xdr:from>
    <xdr:to>
      <xdr:col>50</xdr:col>
      <xdr:colOff>114300</xdr:colOff>
      <xdr:row>95</xdr:row>
      <xdr:rowOff>166354</xdr:rowOff>
    </xdr:to>
    <xdr:cxnSp macro="">
      <xdr:nvCxnSpPr>
        <xdr:cNvPr id="461" name="直線コネクタ 460"/>
        <xdr:cNvCxnSpPr/>
      </xdr:nvCxnSpPr>
      <xdr:spPr>
        <a:xfrm>
          <a:off x="8750300" y="16444725"/>
          <a:ext cx="889000" cy="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xdr:rowOff>
    </xdr:from>
    <xdr:ext cx="534377" cy="259045"/>
    <xdr:sp macro="" textlink="">
      <xdr:nvSpPr>
        <xdr:cNvPr id="463" name="テキスト ボックス 462"/>
        <xdr:cNvSpPr txBox="1"/>
      </xdr:nvSpPr>
      <xdr:spPr>
        <a:xfrm>
          <a:off x="9372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156975</xdr:rowOff>
    </xdr:from>
    <xdr:to>
      <xdr:col>45</xdr:col>
      <xdr:colOff>177800</xdr:colOff>
      <xdr:row>96</xdr:row>
      <xdr:rowOff>24371</xdr:rowOff>
    </xdr:to>
    <xdr:cxnSp macro="">
      <xdr:nvCxnSpPr>
        <xdr:cNvPr id="464" name="直線コネクタ 463"/>
        <xdr:cNvCxnSpPr/>
      </xdr:nvCxnSpPr>
      <xdr:spPr>
        <a:xfrm flipV="1">
          <a:off x="7861300" y="16444725"/>
          <a:ext cx="889000" cy="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6016</xdr:rowOff>
    </xdr:from>
    <xdr:ext cx="534377" cy="259045"/>
    <xdr:sp macro="" textlink="">
      <xdr:nvSpPr>
        <xdr:cNvPr id="466" name="テキスト ボックス 465"/>
        <xdr:cNvSpPr txBox="1"/>
      </xdr:nvSpPr>
      <xdr:spPr>
        <a:xfrm>
          <a:off x="8483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11089</xdr:rowOff>
    </xdr:from>
    <xdr:to>
      <xdr:col>41</xdr:col>
      <xdr:colOff>50800</xdr:colOff>
      <xdr:row>96</xdr:row>
      <xdr:rowOff>24371</xdr:rowOff>
    </xdr:to>
    <xdr:cxnSp macro="">
      <xdr:nvCxnSpPr>
        <xdr:cNvPr id="467" name="直線コネクタ 466"/>
        <xdr:cNvCxnSpPr/>
      </xdr:nvCxnSpPr>
      <xdr:spPr>
        <a:xfrm>
          <a:off x="6972300" y="16470289"/>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162517</xdr:rowOff>
    </xdr:from>
    <xdr:ext cx="534377" cy="259045"/>
    <xdr:sp macro="" textlink="">
      <xdr:nvSpPr>
        <xdr:cNvPr id="469" name="テキスト ボックス 468"/>
        <xdr:cNvSpPr txBox="1"/>
      </xdr:nvSpPr>
      <xdr:spPr>
        <a:xfrm>
          <a:off x="7594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28388</xdr:rowOff>
    </xdr:from>
    <xdr:ext cx="534377" cy="259045"/>
    <xdr:sp macro="" textlink="">
      <xdr:nvSpPr>
        <xdr:cNvPr id="471" name="テキスト ボックス 470"/>
        <xdr:cNvSpPr txBox="1"/>
      </xdr:nvSpPr>
      <xdr:spPr>
        <a:xfrm>
          <a:off x="6705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150423</xdr:rowOff>
    </xdr:from>
    <xdr:to>
      <xdr:col>55</xdr:col>
      <xdr:colOff>50800</xdr:colOff>
      <xdr:row>96</xdr:row>
      <xdr:rowOff>80573</xdr:rowOff>
    </xdr:to>
    <xdr:sp macro="" textlink="">
      <xdr:nvSpPr>
        <xdr:cNvPr id="477" name="楕円 476"/>
        <xdr:cNvSpPr/>
      </xdr:nvSpPr>
      <xdr:spPr>
        <a:xfrm>
          <a:off x="10426700" y="164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1850</xdr:rowOff>
    </xdr:from>
    <xdr:ext cx="534377" cy="259045"/>
    <xdr:sp macro="" textlink="">
      <xdr:nvSpPr>
        <xdr:cNvPr id="478" name="土木費該当値テキスト"/>
        <xdr:cNvSpPr txBox="1"/>
      </xdr:nvSpPr>
      <xdr:spPr>
        <a:xfrm>
          <a:off x="10528300" y="162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115554</xdr:rowOff>
    </xdr:from>
    <xdr:to>
      <xdr:col>50</xdr:col>
      <xdr:colOff>165100</xdr:colOff>
      <xdr:row>96</xdr:row>
      <xdr:rowOff>45704</xdr:rowOff>
    </xdr:to>
    <xdr:sp macro="" textlink="">
      <xdr:nvSpPr>
        <xdr:cNvPr id="479" name="楕円 478"/>
        <xdr:cNvSpPr/>
      </xdr:nvSpPr>
      <xdr:spPr>
        <a:xfrm>
          <a:off x="9588500" y="164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62231</xdr:rowOff>
    </xdr:from>
    <xdr:ext cx="534377" cy="259045"/>
    <xdr:sp macro="" textlink="">
      <xdr:nvSpPr>
        <xdr:cNvPr id="480" name="テキスト ボックス 479"/>
        <xdr:cNvSpPr txBox="1"/>
      </xdr:nvSpPr>
      <xdr:spPr>
        <a:xfrm>
          <a:off x="9372111" y="1617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106175</xdr:rowOff>
    </xdr:from>
    <xdr:to>
      <xdr:col>46</xdr:col>
      <xdr:colOff>38100</xdr:colOff>
      <xdr:row>96</xdr:row>
      <xdr:rowOff>36325</xdr:rowOff>
    </xdr:to>
    <xdr:sp macro="" textlink="">
      <xdr:nvSpPr>
        <xdr:cNvPr id="481" name="楕円 480"/>
        <xdr:cNvSpPr/>
      </xdr:nvSpPr>
      <xdr:spPr>
        <a:xfrm>
          <a:off x="8699500" y="163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52852</xdr:rowOff>
    </xdr:from>
    <xdr:ext cx="534377" cy="259045"/>
    <xdr:sp macro="" textlink="">
      <xdr:nvSpPr>
        <xdr:cNvPr id="482" name="テキスト ボックス 481"/>
        <xdr:cNvSpPr txBox="1"/>
      </xdr:nvSpPr>
      <xdr:spPr>
        <a:xfrm>
          <a:off x="8483111" y="1616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145021</xdr:rowOff>
    </xdr:from>
    <xdr:to>
      <xdr:col>41</xdr:col>
      <xdr:colOff>101600</xdr:colOff>
      <xdr:row>96</xdr:row>
      <xdr:rowOff>75171</xdr:rowOff>
    </xdr:to>
    <xdr:sp macro="" textlink="">
      <xdr:nvSpPr>
        <xdr:cNvPr id="483" name="楕円 482"/>
        <xdr:cNvSpPr/>
      </xdr:nvSpPr>
      <xdr:spPr>
        <a:xfrm>
          <a:off x="7810500" y="164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91698</xdr:rowOff>
    </xdr:from>
    <xdr:ext cx="534377" cy="259045"/>
    <xdr:sp macro="" textlink="">
      <xdr:nvSpPr>
        <xdr:cNvPr id="484" name="テキスト ボックス 483"/>
        <xdr:cNvSpPr txBox="1"/>
      </xdr:nvSpPr>
      <xdr:spPr>
        <a:xfrm>
          <a:off x="7594111" y="162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131739</xdr:rowOff>
    </xdr:from>
    <xdr:to>
      <xdr:col>36</xdr:col>
      <xdr:colOff>165100</xdr:colOff>
      <xdr:row>96</xdr:row>
      <xdr:rowOff>61889</xdr:rowOff>
    </xdr:to>
    <xdr:sp macro="" textlink="">
      <xdr:nvSpPr>
        <xdr:cNvPr id="485" name="楕円 484"/>
        <xdr:cNvSpPr/>
      </xdr:nvSpPr>
      <xdr:spPr>
        <a:xfrm>
          <a:off x="6921500" y="1641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78416</xdr:rowOff>
    </xdr:from>
    <xdr:ext cx="534377" cy="259045"/>
    <xdr:sp macro="" textlink="">
      <xdr:nvSpPr>
        <xdr:cNvPr id="486" name="テキスト ボックス 485"/>
        <xdr:cNvSpPr txBox="1"/>
      </xdr:nvSpPr>
      <xdr:spPr>
        <a:xfrm>
          <a:off x="6705111" y="1619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34430</xdr:rowOff>
    </xdr:from>
    <xdr:to>
      <xdr:col>85</xdr:col>
      <xdr:colOff>127000</xdr:colOff>
      <xdr:row>36</xdr:row>
      <xdr:rowOff>80447</xdr:rowOff>
    </xdr:to>
    <xdr:cxnSp macro="">
      <xdr:nvCxnSpPr>
        <xdr:cNvPr id="513" name="直線コネクタ 512"/>
        <xdr:cNvCxnSpPr/>
      </xdr:nvCxnSpPr>
      <xdr:spPr>
        <a:xfrm flipV="1">
          <a:off x="15481300" y="6206630"/>
          <a:ext cx="838200" cy="4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57450</xdr:rowOff>
    </xdr:from>
    <xdr:to>
      <xdr:col>81</xdr:col>
      <xdr:colOff>50800</xdr:colOff>
      <xdr:row>36</xdr:row>
      <xdr:rowOff>80447</xdr:rowOff>
    </xdr:to>
    <xdr:cxnSp macro="">
      <xdr:nvCxnSpPr>
        <xdr:cNvPr id="516" name="直線コネクタ 515"/>
        <xdr:cNvCxnSpPr/>
      </xdr:nvCxnSpPr>
      <xdr:spPr>
        <a:xfrm>
          <a:off x="14592300" y="6229650"/>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8827</xdr:rowOff>
    </xdr:from>
    <xdr:to>
      <xdr:col>76</xdr:col>
      <xdr:colOff>114300</xdr:colOff>
      <xdr:row>36</xdr:row>
      <xdr:rowOff>57450</xdr:rowOff>
    </xdr:to>
    <xdr:cxnSp macro="">
      <xdr:nvCxnSpPr>
        <xdr:cNvPr id="519" name="直線コネクタ 518"/>
        <xdr:cNvCxnSpPr/>
      </xdr:nvCxnSpPr>
      <xdr:spPr>
        <a:xfrm>
          <a:off x="13703300" y="6181027"/>
          <a:ext cx="88900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65131</xdr:rowOff>
    </xdr:from>
    <xdr:to>
      <xdr:col>71</xdr:col>
      <xdr:colOff>177800</xdr:colOff>
      <xdr:row>36</xdr:row>
      <xdr:rowOff>8827</xdr:rowOff>
    </xdr:to>
    <xdr:cxnSp macro="">
      <xdr:nvCxnSpPr>
        <xdr:cNvPr id="522" name="直線コネクタ 521"/>
        <xdr:cNvCxnSpPr/>
      </xdr:nvCxnSpPr>
      <xdr:spPr>
        <a:xfrm>
          <a:off x="12814300" y="6065881"/>
          <a:ext cx="889000" cy="1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16875</xdr:rowOff>
    </xdr:from>
    <xdr:ext cx="534377" cy="259045"/>
    <xdr:sp macro="" textlink="">
      <xdr:nvSpPr>
        <xdr:cNvPr id="526" name="テキスト ボックス 525"/>
        <xdr:cNvSpPr txBox="1"/>
      </xdr:nvSpPr>
      <xdr:spPr>
        <a:xfrm>
          <a:off x="12547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155080</xdr:rowOff>
    </xdr:from>
    <xdr:to>
      <xdr:col>85</xdr:col>
      <xdr:colOff>177800</xdr:colOff>
      <xdr:row>36</xdr:row>
      <xdr:rowOff>85230</xdr:rowOff>
    </xdr:to>
    <xdr:sp macro="" textlink="">
      <xdr:nvSpPr>
        <xdr:cNvPr id="532" name="楕円 531"/>
        <xdr:cNvSpPr/>
      </xdr:nvSpPr>
      <xdr:spPr>
        <a:xfrm>
          <a:off x="16268700" y="61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133507</xdr:rowOff>
    </xdr:from>
    <xdr:ext cx="534377" cy="259045"/>
    <xdr:sp macro="" textlink="">
      <xdr:nvSpPr>
        <xdr:cNvPr id="533" name="消防費該当値テキスト"/>
        <xdr:cNvSpPr txBox="1"/>
      </xdr:nvSpPr>
      <xdr:spPr>
        <a:xfrm>
          <a:off x="16370300" y="613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29647</xdr:rowOff>
    </xdr:from>
    <xdr:to>
      <xdr:col>81</xdr:col>
      <xdr:colOff>101600</xdr:colOff>
      <xdr:row>36</xdr:row>
      <xdr:rowOff>131247</xdr:rowOff>
    </xdr:to>
    <xdr:sp macro="" textlink="">
      <xdr:nvSpPr>
        <xdr:cNvPr id="534" name="楕円 533"/>
        <xdr:cNvSpPr/>
      </xdr:nvSpPr>
      <xdr:spPr>
        <a:xfrm>
          <a:off x="15430500" y="62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122374</xdr:rowOff>
    </xdr:from>
    <xdr:ext cx="534377" cy="259045"/>
    <xdr:sp macro="" textlink="">
      <xdr:nvSpPr>
        <xdr:cNvPr id="535" name="テキスト ボックス 534"/>
        <xdr:cNvSpPr txBox="1"/>
      </xdr:nvSpPr>
      <xdr:spPr>
        <a:xfrm>
          <a:off x="15214111" y="629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6650</xdr:rowOff>
    </xdr:from>
    <xdr:to>
      <xdr:col>76</xdr:col>
      <xdr:colOff>165100</xdr:colOff>
      <xdr:row>36</xdr:row>
      <xdr:rowOff>108250</xdr:rowOff>
    </xdr:to>
    <xdr:sp macro="" textlink="">
      <xdr:nvSpPr>
        <xdr:cNvPr id="536" name="楕円 535"/>
        <xdr:cNvSpPr/>
      </xdr:nvSpPr>
      <xdr:spPr>
        <a:xfrm>
          <a:off x="14541500" y="61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99377</xdr:rowOff>
    </xdr:from>
    <xdr:ext cx="534377" cy="259045"/>
    <xdr:sp macro="" textlink="">
      <xdr:nvSpPr>
        <xdr:cNvPr id="537" name="テキスト ボックス 536"/>
        <xdr:cNvSpPr txBox="1"/>
      </xdr:nvSpPr>
      <xdr:spPr>
        <a:xfrm>
          <a:off x="14325111" y="627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129477</xdr:rowOff>
    </xdr:from>
    <xdr:to>
      <xdr:col>72</xdr:col>
      <xdr:colOff>38100</xdr:colOff>
      <xdr:row>36</xdr:row>
      <xdr:rowOff>59627</xdr:rowOff>
    </xdr:to>
    <xdr:sp macro="" textlink="">
      <xdr:nvSpPr>
        <xdr:cNvPr id="538" name="楕円 537"/>
        <xdr:cNvSpPr/>
      </xdr:nvSpPr>
      <xdr:spPr>
        <a:xfrm>
          <a:off x="13652500" y="61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50754</xdr:rowOff>
    </xdr:from>
    <xdr:ext cx="534377" cy="259045"/>
    <xdr:sp macro="" textlink="">
      <xdr:nvSpPr>
        <xdr:cNvPr id="539" name="テキスト ボックス 538"/>
        <xdr:cNvSpPr txBox="1"/>
      </xdr:nvSpPr>
      <xdr:spPr>
        <a:xfrm>
          <a:off x="13436111" y="62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14331</xdr:rowOff>
    </xdr:from>
    <xdr:to>
      <xdr:col>67</xdr:col>
      <xdr:colOff>101600</xdr:colOff>
      <xdr:row>35</xdr:row>
      <xdr:rowOff>115931</xdr:rowOff>
    </xdr:to>
    <xdr:sp macro="" textlink="">
      <xdr:nvSpPr>
        <xdr:cNvPr id="540" name="楕円 539"/>
        <xdr:cNvSpPr/>
      </xdr:nvSpPr>
      <xdr:spPr>
        <a:xfrm>
          <a:off x="12763500" y="60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132458</xdr:rowOff>
    </xdr:from>
    <xdr:ext cx="534377" cy="259045"/>
    <xdr:sp macro="" textlink="">
      <xdr:nvSpPr>
        <xdr:cNvPr id="541" name="テキスト ボックス 540"/>
        <xdr:cNvSpPr txBox="1"/>
      </xdr:nvSpPr>
      <xdr:spPr>
        <a:xfrm>
          <a:off x="12547111" y="57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81963</xdr:rowOff>
    </xdr:from>
    <xdr:to>
      <xdr:col>85</xdr:col>
      <xdr:colOff>127000</xdr:colOff>
      <xdr:row>57</xdr:row>
      <xdr:rowOff>26025</xdr:rowOff>
    </xdr:to>
    <xdr:cxnSp macro="">
      <xdr:nvCxnSpPr>
        <xdr:cNvPr id="570" name="直線コネクタ 569"/>
        <xdr:cNvCxnSpPr/>
      </xdr:nvCxnSpPr>
      <xdr:spPr>
        <a:xfrm>
          <a:off x="15481300" y="9511713"/>
          <a:ext cx="838200" cy="28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81963</xdr:rowOff>
    </xdr:from>
    <xdr:to>
      <xdr:col>81</xdr:col>
      <xdr:colOff>50800</xdr:colOff>
      <xdr:row>57</xdr:row>
      <xdr:rowOff>84310</xdr:rowOff>
    </xdr:to>
    <xdr:cxnSp macro="">
      <xdr:nvCxnSpPr>
        <xdr:cNvPr id="573" name="直線コネクタ 572"/>
        <xdr:cNvCxnSpPr/>
      </xdr:nvCxnSpPr>
      <xdr:spPr>
        <a:xfrm flipV="1">
          <a:off x="14592300" y="9511713"/>
          <a:ext cx="889000" cy="34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84310</xdr:rowOff>
    </xdr:from>
    <xdr:to>
      <xdr:col>76</xdr:col>
      <xdr:colOff>114300</xdr:colOff>
      <xdr:row>57</xdr:row>
      <xdr:rowOff>113502</xdr:rowOff>
    </xdr:to>
    <xdr:cxnSp macro="">
      <xdr:nvCxnSpPr>
        <xdr:cNvPr id="576" name="直線コネクタ 575"/>
        <xdr:cNvCxnSpPr/>
      </xdr:nvCxnSpPr>
      <xdr:spPr>
        <a:xfrm flipV="1">
          <a:off x="13703300" y="9856960"/>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113502</xdr:rowOff>
    </xdr:from>
    <xdr:to>
      <xdr:col>71</xdr:col>
      <xdr:colOff>177800</xdr:colOff>
      <xdr:row>57</xdr:row>
      <xdr:rowOff>123370</xdr:rowOff>
    </xdr:to>
    <xdr:cxnSp macro="">
      <xdr:nvCxnSpPr>
        <xdr:cNvPr id="579" name="直線コネクタ 578"/>
        <xdr:cNvCxnSpPr/>
      </xdr:nvCxnSpPr>
      <xdr:spPr>
        <a:xfrm flipV="1">
          <a:off x="12814300" y="9886152"/>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146675</xdr:rowOff>
    </xdr:from>
    <xdr:to>
      <xdr:col>85</xdr:col>
      <xdr:colOff>177800</xdr:colOff>
      <xdr:row>57</xdr:row>
      <xdr:rowOff>76825</xdr:rowOff>
    </xdr:to>
    <xdr:sp macro="" textlink="">
      <xdr:nvSpPr>
        <xdr:cNvPr id="589" name="楕円 588"/>
        <xdr:cNvSpPr/>
      </xdr:nvSpPr>
      <xdr:spPr>
        <a:xfrm>
          <a:off x="16268700" y="97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61602</xdr:rowOff>
    </xdr:from>
    <xdr:ext cx="534377" cy="259045"/>
    <xdr:sp macro="" textlink="">
      <xdr:nvSpPr>
        <xdr:cNvPr id="590" name="教育費該当値テキスト"/>
        <xdr:cNvSpPr txBox="1"/>
      </xdr:nvSpPr>
      <xdr:spPr>
        <a:xfrm>
          <a:off x="16370300" y="96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31163</xdr:rowOff>
    </xdr:from>
    <xdr:to>
      <xdr:col>81</xdr:col>
      <xdr:colOff>101600</xdr:colOff>
      <xdr:row>55</xdr:row>
      <xdr:rowOff>132763</xdr:rowOff>
    </xdr:to>
    <xdr:sp macro="" textlink="">
      <xdr:nvSpPr>
        <xdr:cNvPr id="591" name="楕円 590"/>
        <xdr:cNvSpPr/>
      </xdr:nvSpPr>
      <xdr:spPr>
        <a:xfrm>
          <a:off x="15430500" y="94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149290</xdr:rowOff>
    </xdr:from>
    <xdr:ext cx="534377" cy="259045"/>
    <xdr:sp macro="" textlink="">
      <xdr:nvSpPr>
        <xdr:cNvPr id="592" name="テキスト ボックス 591"/>
        <xdr:cNvSpPr txBox="1"/>
      </xdr:nvSpPr>
      <xdr:spPr>
        <a:xfrm>
          <a:off x="15214111" y="92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33510</xdr:rowOff>
    </xdr:from>
    <xdr:to>
      <xdr:col>76</xdr:col>
      <xdr:colOff>165100</xdr:colOff>
      <xdr:row>57</xdr:row>
      <xdr:rowOff>135110</xdr:rowOff>
    </xdr:to>
    <xdr:sp macro="" textlink="">
      <xdr:nvSpPr>
        <xdr:cNvPr id="593" name="楕円 592"/>
        <xdr:cNvSpPr/>
      </xdr:nvSpPr>
      <xdr:spPr>
        <a:xfrm>
          <a:off x="14541500" y="98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126237</xdr:rowOff>
    </xdr:from>
    <xdr:ext cx="534377" cy="259045"/>
    <xdr:sp macro="" textlink="">
      <xdr:nvSpPr>
        <xdr:cNvPr id="594" name="テキスト ボックス 593"/>
        <xdr:cNvSpPr txBox="1"/>
      </xdr:nvSpPr>
      <xdr:spPr>
        <a:xfrm>
          <a:off x="14325111" y="98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62702</xdr:rowOff>
    </xdr:from>
    <xdr:to>
      <xdr:col>72</xdr:col>
      <xdr:colOff>38100</xdr:colOff>
      <xdr:row>57</xdr:row>
      <xdr:rowOff>164302</xdr:rowOff>
    </xdr:to>
    <xdr:sp macro="" textlink="">
      <xdr:nvSpPr>
        <xdr:cNvPr id="595" name="楕円 594"/>
        <xdr:cNvSpPr/>
      </xdr:nvSpPr>
      <xdr:spPr>
        <a:xfrm>
          <a:off x="13652500" y="98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155429</xdr:rowOff>
    </xdr:from>
    <xdr:ext cx="534377" cy="259045"/>
    <xdr:sp macro="" textlink="">
      <xdr:nvSpPr>
        <xdr:cNvPr id="596" name="テキスト ボックス 595"/>
        <xdr:cNvSpPr txBox="1"/>
      </xdr:nvSpPr>
      <xdr:spPr>
        <a:xfrm>
          <a:off x="13436111" y="992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72570</xdr:rowOff>
    </xdr:from>
    <xdr:to>
      <xdr:col>67</xdr:col>
      <xdr:colOff>101600</xdr:colOff>
      <xdr:row>58</xdr:row>
      <xdr:rowOff>2720</xdr:rowOff>
    </xdr:to>
    <xdr:sp macro="" textlink="">
      <xdr:nvSpPr>
        <xdr:cNvPr id="597" name="楕円 596"/>
        <xdr:cNvSpPr/>
      </xdr:nvSpPr>
      <xdr:spPr>
        <a:xfrm>
          <a:off x="12763500" y="98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165297</xdr:rowOff>
    </xdr:from>
    <xdr:ext cx="534377" cy="259045"/>
    <xdr:sp macro="" textlink="">
      <xdr:nvSpPr>
        <xdr:cNvPr id="598" name="テキスト ボックス 597"/>
        <xdr:cNvSpPr txBox="1"/>
      </xdr:nvSpPr>
      <xdr:spPr>
        <a:xfrm>
          <a:off x="12547111" y="99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150082</xdr:rowOff>
    </xdr:from>
    <xdr:to>
      <xdr:col>85</xdr:col>
      <xdr:colOff>127000</xdr:colOff>
      <xdr:row>78</xdr:row>
      <xdr:rowOff>123470</xdr:rowOff>
    </xdr:to>
    <xdr:cxnSp macro="">
      <xdr:nvCxnSpPr>
        <xdr:cNvPr id="627" name="直線コネクタ 626"/>
        <xdr:cNvCxnSpPr/>
      </xdr:nvCxnSpPr>
      <xdr:spPr>
        <a:xfrm flipV="1">
          <a:off x="15481300" y="13351732"/>
          <a:ext cx="838200" cy="1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123470</xdr:rowOff>
    </xdr:from>
    <xdr:to>
      <xdr:col>81</xdr:col>
      <xdr:colOff>50800</xdr:colOff>
      <xdr:row>78</xdr:row>
      <xdr:rowOff>149930</xdr:rowOff>
    </xdr:to>
    <xdr:cxnSp macro="">
      <xdr:nvCxnSpPr>
        <xdr:cNvPr id="630" name="直線コネクタ 629"/>
        <xdr:cNvCxnSpPr/>
      </xdr:nvCxnSpPr>
      <xdr:spPr>
        <a:xfrm flipV="1">
          <a:off x="14592300" y="13496570"/>
          <a:ext cx="8890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149930</xdr:rowOff>
    </xdr:from>
    <xdr:to>
      <xdr:col>76</xdr:col>
      <xdr:colOff>114300</xdr:colOff>
      <xdr:row>79</xdr:row>
      <xdr:rowOff>22904</xdr:rowOff>
    </xdr:to>
    <xdr:cxnSp macro="">
      <xdr:nvCxnSpPr>
        <xdr:cNvPr id="633" name="直線コネクタ 632"/>
        <xdr:cNvCxnSpPr/>
      </xdr:nvCxnSpPr>
      <xdr:spPr>
        <a:xfrm flipV="1">
          <a:off x="13703300" y="13523030"/>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131680</xdr:rowOff>
    </xdr:from>
    <xdr:to>
      <xdr:col>71</xdr:col>
      <xdr:colOff>177800</xdr:colOff>
      <xdr:row>79</xdr:row>
      <xdr:rowOff>22904</xdr:rowOff>
    </xdr:to>
    <xdr:cxnSp macro="">
      <xdr:nvCxnSpPr>
        <xdr:cNvPr id="636" name="直線コネクタ 635"/>
        <xdr:cNvCxnSpPr/>
      </xdr:nvCxnSpPr>
      <xdr:spPr>
        <a:xfrm>
          <a:off x="12814300" y="13504780"/>
          <a:ext cx="8890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2615</xdr:rowOff>
    </xdr:from>
    <xdr:ext cx="469744" cy="259045"/>
    <xdr:sp macro="" textlink="">
      <xdr:nvSpPr>
        <xdr:cNvPr id="640" name="テキスト ボックス 639"/>
        <xdr:cNvSpPr txBox="1"/>
      </xdr:nvSpPr>
      <xdr:spPr>
        <a:xfrm>
          <a:off x="12579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99282</xdr:rowOff>
    </xdr:from>
    <xdr:to>
      <xdr:col>85</xdr:col>
      <xdr:colOff>177800</xdr:colOff>
      <xdr:row>78</xdr:row>
      <xdr:rowOff>29432</xdr:rowOff>
    </xdr:to>
    <xdr:sp macro="" textlink="">
      <xdr:nvSpPr>
        <xdr:cNvPr id="646" name="楕円 645"/>
        <xdr:cNvSpPr/>
      </xdr:nvSpPr>
      <xdr:spPr>
        <a:xfrm>
          <a:off x="16268700" y="133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77709</xdr:rowOff>
    </xdr:from>
    <xdr:ext cx="534377" cy="259045"/>
    <xdr:sp macro="" textlink="">
      <xdr:nvSpPr>
        <xdr:cNvPr id="647" name="災害復旧費該当値テキスト"/>
        <xdr:cNvSpPr txBox="1"/>
      </xdr:nvSpPr>
      <xdr:spPr>
        <a:xfrm>
          <a:off x="16370300" y="132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72670</xdr:rowOff>
    </xdr:from>
    <xdr:to>
      <xdr:col>81</xdr:col>
      <xdr:colOff>101600</xdr:colOff>
      <xdr:row>79</xdr:row>
      <xdr:rowOff>2820</xdr:rowOff>
    </xdr:to>
    <xdr:sp macro="" textlink="">
      <xdr:nvSpPr>
        <xdr:cNvPr id="648" name="楕円 647"/>
        <xdr:cNvSpPr/>
      </xdr:nvSpPr>
      <xdr:spPr>
        <a:xfrm>
          <a:off x="15430500" y="134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165397</xdr:rowOff>
    </xdr:from>
    <xdr:ext cx="469744" cy="259045"/>
    <xdr:sp macro="" textlink="">
      <xdr:nvSpPr>
        <xdr:cNvPr id="649" name="テキスト ボックス 648"/>
        <xdr:cNvSpPr txBox="1"/>
      </xdr:nvSpPr>
      <xdr:spPr>
        <a:xfrm>
          <a:off x="15246428" y="135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99130</xdr:rowOff>
    </xdr:from>
    <xdr:to>
      <xdr:col>76</xdr:col>
      <xdr:colOff>165100</xdr:colOff>
      <xdr:row>79</xdr:row>
      <xdr:rowOff>29280</xdr:rowOff>
    </xdr:to>
    <xdr:sp macro="" textlink="">
      <xdr:nvSpPr>
        <xdr:cNvPr id="650" name="楕円 649"/>
        <xdr:cNvSpPr/>
      </xdr:nvSpPr>
      <xdr:spPr>
        <a:xfrm>
          <a:off x="14541500" y="134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20407</xdr:rowOff>
    </xdr:from>
    <xdr:ext cx="469744" cy="259045"/>
    <xdr:sp macro="" textlink="">
      <xdr:nvSpPr>
        <xdr:cNvPr id="651" name="テキスト ボックス 650"/>
        <xdr:cNvSpPr txBox="1"/>
      </xdr:nvSpPr>
      <xdr:spPr>
        <a:xfrm>
          <a:off x="14357428" y="135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143554</xdr:rowOff>
    </xdr:from>
    <xdr:to>
      <xdr:col>72</xdr:col>
      <xdr:colOff>38100</xdr:colOff>
      <xdr:row>79</xdr:row>
      <xdr:rowOff>73704</xdr:rowOff>
    </xdr:to>
    <xdr:sp macro="" textlink="">
      <xdr:nvSpPr>
        <xdr:cNvPr id="652" name="楕円 651"/>
        <xdr:cNvSpPr/>
      </xdr:nvSpPr>
      <xdr:spPr>
        <a:xfrm>
          <a:off x="13652500" y="13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64831</xdr:rowOff>
    </xdr:from>
    <xdr:ext cx="469744" cy="259045"/>
    <xdr:sp macro="" textlink="">
      <xdr:nvSpPr>
        <xdr:cNvPr id="653" name="テキスト ボックス 652"/>
        <xdr:cNvSpPr txBox="1"/>
      </xdr:nvSpPr>
      <xdr:spPr>
        <a:xfrm>
          <a:off x="13468428" y="136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80880</xdr:rowOff>
    </xdr:from>
    <xdr:to>
      <xdr:col>67</xdr:col>
      <xdr:colOff>101600</xdr:colOff>
      <xdr:row>79</xdr:row>
      <xdr:rowOff>11030</xdr:rowOff>
    </xdr:to>
    <xdr:sp macro="" textlink="">
      <xdr:nvSpPr>
        <xdr:cNvPr id="654" name="楕円 653"/>
        <xdr:cNvSpPr/>
      </xdr:nvSpPr>
      <xdr:spPr>
        <a:xfrm>
          <a:off x="12763500" y="134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27557</xdr:rowOff>
    </xdr:from>
    <xdr:ext cx="469744" cy="259045"/>
    <xdr:sp macro="" textlink="">
      <xdr:nvSpPr>
        <xdr:cNvPr id="655" name="テキスト ボックス 654"/>
        <xdr:cNvSpPr txBox="1"/>
      </xdr:nvSpPr>
      <xdr:spPr>
        <a:xfrm>
          <a:off x="12579428" y="1322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95297</xdr:rowOff>
    </xdr:from>
    <xdr:to>
      <xdr:col>85</xdr:col>
      <xdr:colOff>127000</xdr:colOff>
      <xdr:row>96</xdr:row>
      <xdr:rowOff>121814</xdr:rowOff>
    </xdr:to>
    <xdr:cxnSp macro="">
      <xdr:nvCxnSpPr>
        <xdr:cNvPr id="687" name="直線コネクタ 686"/>
        <xdr:cNvCxnSpPr/>
      </xdr:nvCxnSpPr>
      <xdr:spPr>
        <a:xfrm flipV="1">
          <a:off x="15481300" y="16554497"/>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38513</xdr:rowOff>
    </xdr:from>
    <xdr:ext cx="534377" cy="259045"/>
    <xdr:sp macro="" textlink="">
      <xdr:nvSpPr>
        <xdr:cNvPr id="688" name="公債費平均値テキスト"/>
        <xdr:cNvSpPr txBox="1"/>
      </xdr:nvSpPr>
      <xdr:spPr>
        <a:xfrm>
          <a:off x="16370300" y="16669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121814</xdr:rowOff>
    </xdr:from>
    <xdr:to>
      <xdr:col>81</xdr:col>
      <xdr:colOff>50800</xdr:colOff>
      <xdr:row>96</xdr:row>
      <xdr:rowOff>133017</xdr:rowOff>
    </xdr:to>
    <xdr:cxnSp macro="">
      <xdr:nvCxnSpPr>
        <xdr:cNvPr id="690" name="直線コネクタ 689"/>
        <xdr:cNvCxnSpPr/>
      </xdr:nvCxnSpPr>
      <xdr:spPr>
        <a:xfrm flipV="1">
          <a:off x="14592300" y="16581014"/>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146226</xdr:rowOff>
    </xdr:from>
    <xdr:ext cx="534377" cy="259045"/>
    <xdr:sp macro="" textlink="">
      <xdr:nvSpPr>
        <xdr:cNvPr id="692" name="テキスト ボックス 691"/>
        <xdr:cNvSpPr txBox="1"/>
      </xdr:nvSpPr>
      <xdr:spPr>
        <a:xfrm>
          <a:off x="15214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133017</xdr:rowOff>
    </xdr:from>
    <xdr:to>
      <xdr:col>76</xdr:col>
      <xdr:colOff>114300</xdr:colOff>
      <xdr:row>96</xdr:row>
      <xdr:rowOff>146754</xdr:rowOff>
    </xdr:to>
    <xdr:cxnSp macro="">
      <xdr:nvCxnSpPr>
        <xdr:cNvPr id="693" name="直線コネクタ 692"/>
        <xdr:cNvCxnSpPr/>
      </xdr:nvCxnSpPr>
      <xdr:spPr>
        <a:xfrm flipV="1">
          <a:off x="13703300" y="16592217"/>
          <a:ext cx="889000" cy="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142983</xdr:rowOff>
    </xdr:from>
    <xdr:ext cx="534377" cy="259045"/>
    <xdr:sp macro="" textlink="">
      <xdr:nvSpPr>
        <xdr:cNvPr id="695" name="テキスト ボックス 694"/>
        <xdr:cNvSpPr txBox="1"/>
      </xdr:nvSpPr>
      <xdr:spPr>
        <a:xfrm>
          <a:off x="14325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146754</xdr:rowOff>
    </xdr:from>
    <xdr:to>
      <xdr:col>71</xdr:col>
      <xdr:colOff>177800</xdr:colOff>
      <xdr:row>97</xdr:row>
      <xdr:rowOff>20230</xdr:rowOff>
    </xdr:to>
    <xdr:cxnSp macro="">
      <xdr:nvCxnSpPr>
        <xdr:cNvPr id="696" name="直線コネクタ 695"/>
        <xdr:cNvCxnSpPr/>
      </xdr:nvCxnSpPr>
      <xdr:spPr>
        <a:xfrm flipV="1">
          <a:off x="12814300" y="16605954"/>
          <a:ext cx="889000" cy="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149144</xdr:rowOff>
    </xdr:from>
    <xdr:ext cx="534377" cy="259045"/>
    <xdr:sp macro="" textlink="">
      <xdr:nvSpPr>
        <xdr:cNvPr id="698" name="テキスト ボックス 697"/>
        <xdr:cNvSpPr txBox="1"/>
      </xdr:nvSpPr>
      <xdr:spPr>
        <a:xfrm>
          <a:off x="13436111" y="167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155491</xdr:rowOff>
    </xdr:from>
    <xdr:ext cx="534377" cy="259045"/>
    <xdr:sp macro="" textlink="">
      <xdr:nvSpPr>
        <xdr:cNvPr id="700" name="テキスト ボックス 699"/>
        <xdr:cNvSpPr txBox="1"/>
      </xdr:nvSpPr>
      <xdr:spPr>
        <a:xfrm>
          <a:off x="12547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44497</xdr:rowOff>
    </xdr:from>
    <xdr:to>
      <xdr:col>85</xdr:col>
      <xdr:colOff>177800</xdr:colOff>
      <xdr:row>96</xdr:row>
      <xdr:rowOff>146097</xdr:rowOff>
    </xdr:to>
    <xdr:sp macro="" textlink="">
      <xdr:nvSpPr>
        <xdr:cNvPr id="706" name="楕円 705"/>
        <xdr:cNvSpPr/>
      </xdr:nvSpPr>
      <xdr:spPr>
        <a:xfrm>
          <a:off x="16268700" y="1650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67374</xdr:rowOff>
    </xdr:from>
    <xdr:ext cx="534377" cy="259045"/>
    <xdr:sp macro="" textlink="">
      <xdr:nvSpPr>
        <xdr:cNvPr id="707" name="公債費該当値テキスト"/>
        <xdr:cNvSpPr txBox="1"/>
      </xdr:nvSpPr>
      <xdr:spPr>
        <a:xfrm>
          <a:off x="16370300" y="1635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71014</xdr:rowOff>
    </xdr:from>
    <xdr:to>
      <xdr:col>81</xdr:col>
      <xdr:colOff>101600</xdr:colOff>
      <xdr:row>97</xdr:row>
      <xdr:rowOff>1164</xdr:rowOff>
    </xdr:to>
    <xdr:sp macro="" textlink="">
      <xdr:nvSpPr>
        <xdr:cNvPr id="708" name="楕円 707"/>
        <xdr:cNvSpPr/>
      </xdr:nvSpPr>
      <xdr:spPr>
        <a:xfrm>
          <a:off x="15430500" y="165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17691</xdr:rowOff>
    </xdr:from>
    <xdr:ext cx="534377" cy="259045"/>
    <xdr:sp macro="" textlink="">
      <xdr:nvSpPr>
        <xdr:cNvPr id="709" name="テキスト ボックス 708"/>
        <xdr:cNvSpPr txBox="1"/>
      </xdr:nvSpPr>
      <xdr:spPr>
        <a:xfrm>
          <a:off x="15214111" y="163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82217</xdr:rowOff>
    </xdr:from>
    <xdr:to>
      <xdr:col>76</xdr:col>
      <xdr:colOff>165100</xdr:colOff>
      <xdr:row>97</xdr:row>
      <xdr:rowOff>12367</xdr:rowOff>
    </xdr:to>
    <xdr:sp macro="" textlink="">
      <xdr:nvSpPr>
        <xdr:cNvPr id="710" name="楕円 709"/>
        <xdr:cNvSpPr/>
      </xdr:nvSpPr>
      <xdr:spPr>
        <a:xfrm>
          <a:off x="14541500" y="1654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28894</xdr:rowOff>
    </xdr:from>
    <xdr:ext cx="534377" cy="259045"/>
    <xdr:sp macro="" textlink="">
      <xdr:nvSpPr>
        <xdr:cNvPr id="711" name="テキスト ボックス 710"/>
        <xdr:cNvSpPr txBox="1"/>
      </xdr:nvSpPr>
      <xdr:spPr>
        <a:xfrm>
          <a:off x="14325111" y="1631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95954</xdr:rowOff>
    </xdr:from>
    <xdr:to>
      <xdr:col>72</xdr:col>
      <xdr:colOff>38100</xdr:colOff>
      <xdr:row>97</xdr:row>
      <xdr:rowOff>26104</xdr:rowOff>
    </xdr:to>
    <xdr:sp macro="" textlink="">
      <xdr:nvSpPr>
        <xdr:cNvPr id="712" name="楕円 711"/>
        <xdr:cNvSpPr/>
      </xdr:nvSpPr>
      <xdr:spPr>
        <a:xfrm>
          <a:off x="13652500" y="165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42631</xdr:rowOff>
    </xdr:from>
    <xdr:ext cx="534377" cy="259045"/>
    <xdr:sp macro="" textlink="">
      <xdr:nvSpPr>
        <xdr:cNvPr id="713" name="テキスト ボックス 712"/>
        <xdr:cNvSpPr txBox="1"/>
      </xdr:nvSpPr>
      <xdr:spPr>
        <a:xfrm>
          <a:off x="13436111" y="1633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140880</xdr:rowOff>
    </xdr:from>
    <xdr:to>
      <xdr:col>67</xdr:col>
      <xdr:colOff>101600</xdr:colOff>
      <xdr:row>97</xdr:row>
      <xdr:rowOff>71030</xdr:rowOff>
    </xdr:to>
    <xdr:sp macro="" textlink="">
      <xdr:nvSpPr>
        <xdr:cNvPr id="714" name="楕円 713"/>
        <xdr:cNvSpPr/>
      </xdr:nvSpPr>
      <xdr:spPr>
        <a:xfrm>
          <a:off x="12763500" y="166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87557</xdr:rowOff>
    </xdr:from>
    <xdr:ext cx="534377" cy="259045"/>
    <xdr:sp macro="" textlink="">
      <xdr:nvSpPr>
        <xdr:cNvPr id="715" name="テキスト ボックス 714"/>
        <xdr:cNvSpPr txBox="1"/>
      </xdr:nvSpPr>
      <xdr:spPr>
        <a:xfrm>
          <a:off x="12547111" y="1637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目的別歳出（住民一人当たりのコスト）の特徴点としては、商工費及び公債費が類似団体平均と比較して高い傾向にある。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商工費については、対前年度</a:t>
          </a:r>
          <a:r>
            <a:rPr kumimoji="1" lang="en-US" altLang="ja-JP" sz="1300">
              <a:latin typeface="ＭＳ Ｐゴシック" panose="020B0600070205080204" pitchFamily="50" charset="-128"/>
              <a:ea typeface="ＭＳ Ｐゴシック" panose="020B0600070205080204" pitchFamily="50" charset="-128"/>
            </a:rPr>
            <a:t>+33,477</a:t>
          </a:r>
          <a:r>
            <a:rPr kumimoji="1" lang="ja-JP" altLang="en-US" sz="1300">
              <a:latin typeface="ＭＳ Ｐゴシック" panose="020B0600070205080204" pitchFamily="50" charset="-128"/>
              <a:ea typeface="ＭＳ Ｐゴシック" panose="020B0600070205080204" pitchFamily="50" charset="-128"/>
            </a:rPr>
            <a:t>円、対類似団体平均</a:t>
          </a:r>
          <a:r>
            <a:rPr kumimoji="1" lang="en-US" altLang="ja-JP" sz="1300">
              <a:latin typeface="ＭＳ Ｐゴシック" panose="020B0600070205080204" pitchFamily="50" charset="-128"/>
              <a:ea typeface="ＭＳ Ｐゴシック" panose="020B0600070205080204" pitchFamily="50" charset="-128"/>
            </a:rPr>
            <a:t>+66,826</a:t>
          </a:r>
          <a:r>
            <a:rPr kumimoji="1" lang="ja-JP" altLang="en-US" sz="1300">
              <a:latin typeface="ＭＳ Ｐゴシック" panose="020B0600070205080204" pitchFamily="50" charset="-128"/>
              <a:ea typeface="ＭＳ Ｐゴシック" panose="020B0600070205080204" pitchFamily="50" charset="-128"/>
            </a:rPr>
            <a:t>円となっているが、これは、新型コロナウイルス感染症に係る経済対策としてプレミアム付商品券事業を２回計</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億円を実施したほか、ふるさと納税推進事業の伸び</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億円が大きく影響したことによるものである。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円と横ばいに推移しているものの、類似団体平均と比較すると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％）上回っている。これは、合併特例事業債等を活用した普通建設事業に係る公債費がピークを迎えつつ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あり、高い水準で推移しているため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最終処分場建設に係る合併特例債の償還などに伴う公債費のピークの到来が想定されることや、実質公債費比率にもみられるように、フロー面で財政状況を逼迫する状況が続くこと、ふるさと納税寄附金による財源確保の不確実性に鑑み、行政改革大綱・推進計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基づき、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事務事業の見直しに取り組み、経費の削減に努めるとともに、普通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建設事業の厳選により地方債の発行を抑制し、地方債残高の逓減に努め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、財政構造の弾力性を高め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財政調整基金残高は、適切な財源確保と歳出の精査により、取崩しを回避しており、前年度とほぼ同額を維持している。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また、実質収支額については、地方消費税交付金が消費税率の引き上げに伴う社会保障財源分として</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億円、地方交付税が普通交付税における地域社会再生事業費の創設などにより</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億円伸びたことで、</a:t>
          </a:r>
          <a:r>
            <a:rPr kumimoji="1" lang="en-US" altLang="ja-JP" sz="1100">
              <a:latin typeface="ＭＳ ゴシック" pitchFamily="49" charset="-128"/>
              <a:ea typeface="ＭＳ ゴシック" pitchFamily="49" charset="-128"/>
            </a:rPr>
            <a:t>2.47</a:t>
          </a:r>
          <a:r>
            <a:rPr kumimoji="1" lang="ja-JP" altLang="en-US" sz="1100">
              <a:latin typeface="ＭＳ ゴシック" pitchFamily="49" charset="-128"/>
              <a:ea typeface="ＭＳ ゴシック" pitchFamily="49" charset="-128"/>
            </a:rPr>
            <a:t>ポイント増加している。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実質単年度収支についても、令和２年度は財政調整基金の取崩しを回避したことから、対前年度</a:t>
          </a:r>
          <a:r>
            <a:rPr kumimoji="1" lang="en-US" altLang="ja-JP" sz="1100">
              <a:latin typeface="ＭＳ ゴシック" pitchFamily="49" charset="-128"/>
              <a:ea typeface="ＭＳ ゴシック" pitchFamily="49" charset="-128"/>
            </a:rPr>
            <a:t>2.53</a:t>
          </a:r>
          <a:r>
            <a:rPr kumimoji="1" lang="ja-JP" altLang="en-US" sz="1100">
              <a:latin typeface="ＭＳ ゴシック" pitchFamily="49" charset="-128"/>
              <a:ea typeface="ＭＳ ゴシック" pitchFamily="49" charset="-128"/>
            </a:rPr>
            <a:t>ポイント増加し、黒字を維持している。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実質収支額については、３～５％を適正な水準と考えていることから、今後、予算編成等を通して、健全な財政運営に努める必要がある。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連結実質赤字比率に係る黒字額は、前年度と比較して</a:t>
          </a:r>
          <a:r>
            <a:rPr kumimoji="1" lang="en-US" altLang="ja-JP" sz="1400">
              <a:latin typeface="ＭＳ ゴシック" pitchFamily="49" charset="-128"/>
              <a:ea typeface="ＭＳ ゴシック" pitchFamily="49" charset="-128"/>
            </a:rPr>
            <a:t>5.23</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これは、一般会計で</a:t>
          </a:r>
          <a:r>
            <a:rPr kumimoji="1" lang="en-US" altLang="ja-JP" sz="1400">
              <a:latin typeface="ＭＳ ゴシック" pitchFamily="49" charset="-128"/>
              <a:ea typeface="ＭＳ ゴシック" pitchFamily="49" charset="-128"/>
            </a:rPr>
            <a:t>2.46</a:t>
          </a:r>
          <a:r>
            <a:rPr kumimoji="1" lang="ja-JP" altLang="en-US" sz="1400">
              <a:latin typeface="ＭＳ ゴシック" pitchFamily="49" charset="-128"/>
              <a:ea typeface="ＭＳ ゴシック" pitchFamily="49" charset="-128"/>
            </a:rPr>
            <a:t>ポイント、水道事業会計で</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ポイント、下水道事業会計（公共下水道事業）で</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ポイント</a:t>
          </a:r>
          <a:r>
            <a:rPr kumimoji="1" lang="en-US" altLang="ja-JP" sz="1400" baseline="300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伸びたことが主な要因となっている。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一般会計については、地方消費税交付金と普通交付税の増加が影響し、黒字額が増加している。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水道事業については、給水収益が</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百万円増加したことにより、黒字額が増加している。なお、給水収益の増加は、新型コロナウイルス感染症による需要の拡大が主な要因と想定されるところである。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下水道事業会計（公共下水道事業）については、令和２年度から法適用となり、公営企業会計に移行したところである。一般会計からの補助金により営業収支が黒字となっている。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以外の会計については、いずれの会計も一般会計からの繰出が必要な状況であることから、今後の厳しい財政状況を踏まえ、財源の確保や徹底した歳出抑制に努め、持続可能な財政運営に努める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000">
              <a:latin typeface="ＭＳ ゴシック" pitchFamily="49" charset="-128"/>
              <a:ea typeface="ＭＳ ゴシック" pitchFamily="49" charset="-128"/>
            </a:rPr>
            <a:t>* R01</a:t>
          </a:r>
          <a:r>
            <a:rPr kumimoji="1" lang="ja-JP" altLang="en-US" sz="1000">
              <a:latin typeface="ＭＳ ゴシック" pitchFamily="49" charset="-128"/>
              <a:ea typeface="ＭＳ ゴシック" pitchFamily="49" charset="-128"/>
            </a:rPr>
            <a:t>年度における「その他会計（黒字）」の</a:t>
          </a:r>
          <a:r>
            <a:rPr kumimoji="1" lang="en-US" altLang="ja-JP" sz="1000">
              <a:latin typeface="ＭＳ ゴシック" pitchFamily="49" charset="-128"/>
              <a:ea typeface="ＭＳ ゴシック" pitchFamily="49" charset="-128"/>
            </a:rPr>
            <a:t>0.21</a:t>
          </a:r>
          <a:r>
            <a:rPr kumimoji="1" lang="ja-JP" altLang="en-US" sz="1000">
              <a:latin typeface="ＭＳ ゴシック" pitchFamily="49" charset="-128"/>
              <a:ea typeface="ＭＳ ゴシック" pitchFamily="49" charset="-128"/>
            </a:rPr>
            <a:t>（公共下水道事業特別会計</a:t>
          </a:r>
          <a:r>
            <a:rPr kumimoji="1" lang="ja-JP" altLang="en-US" sz="1000" baseline="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0.18</a:t>
          </a:r>
          <a:r>
            <a:rPr kumimoji="1" lang="ja-JP" altLang="en-US" sz="1000">
              <a:latin typeface="ＭＳ ゴシック" pitchFamily="49" charset="-128"/>
              <a:ea typeface="ＭＳ ゴシック" pitchFamily="49" charset="-128"/>
            </a:rPr>
            <a:t>、戸崎地区漁業集落排水事業特別会計</a:t>
          </a:r>
          <a:r>
            <a:rPr kumimoji="1" lang="ja-JP" altLang="en-US" sz="1000" baseline="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0.03</a:t>
          </a:r>
          <a:r>
            <a:rPr kumimoji="1" lang="ja-JP" altLang="en-US" sz="1000">
              <a:latin typeface="ＭＳ ゴシック" pitchFamily="49" charset="-128"/>
              <a:ea typeface="ＭＳ ゴシック" pitchFamily="49" charset="-128"/>
            </a:rPr>
            <a:t>）のうち、公共下水道事業特別会計との比較によるもの</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2" t="s">
        <v>80</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3" t="s">
        <v>82</v>
      </c>
      <c r="C3" s="444"/>
      <c r="D3" s="444"/>
      <c r="E3" s="445"/>
      <c r="F3" s="445"/>
      <c r="G3" s="445"/>
      <c r="H3" s="445"/>
      <c r="I3" s="445"/>
      <c r="J3" s="445"/>
      <c r="K3" s="445"/>
      <c r="L3" s="445" t="s">
        <v>83</v>
      </c>
      <c r="M3" s="445"/>
      <c r="N3" s="445"/>
      <c r="O3" s="445"/>
      <c r="P3" s="445"/>
      <c r="Q3" s="445"/>
      <c r="R3" s="452"/>
      <c r="S3" s="452"/>
      <c r="T3" s="452"/>
      <c r="U3" s="452"/>
      <c r="V3" s="453"/>
      <c r="W3" s="427" t="s">
        <v>84</v>
      </c>
      <c r="X3" s="428"/>
      <c r="Y3" s="428"/>
      <c r="Z3" s="428"/>
      <c r="AA3" s="428"/>
      <c r="AB3" s="444"/>
      <c r="AC3" s="452" t="s">
        <v>85</v>
      </c>
      <c r="AD3" s="428"/>
      <c r="AE3" s="428"/>
      <c r="AF3" s="428"/>
      <c r="AG3" s="428"/>
      <c r="AH3" s="428"/>
      <c r="AI3" s="428"/>
      <c r="AJ3" s="428"/>
      <c r="AK3" s="428"/>
      <c r="AL3" s="429"/>
      <c r="AM3" s="427" t="s">
        <v>86</v>
      </c>
      <c r="AN3" s="428"/>
      <c r="AO3" s="428"/>
      <c r="AP3" s="428"/>
      <c r="AQ3" s="428"/>
      <c r="AR3" s="428"/>
      <c r="AS3" s="428"/>
      <c r="AT3" s="428"/>
      <c r="AU3" s="428"/>
      <c r="AV3" s="428"/>
      <c r="AW3" s="428"/>
      <c r="AX3" s="429"/>
      <c r="AY3" s="464" t="s">
        <v>1</v>
      </c>
      <c r="AZ3" s="465"/>
      <c r="BA3" s="465"/>
      <c r="BB3" s="465"/>
      <c r="BC3" s="465"/>
      <c r="BD3" s="465"/>
      <c r="BE3" s="465"/>
      <c r="BF3" s="465"/>
      <c r="BG3" s="465"/>
      <c r="BH3" s="465"/>
      <c r="BI3" s="465"/>
      <c r="BJ3" s="465"/>
      <c r="BK3" s="465"/>
      <c r="BL3" s="465"/>
      <c r="BM3" s="466"/>
      <c r="BN3" s="427" t="s">
        <v>87</v>
      </c>
      <c r="BO3" s="428"/>
      <c r="BP3" s="428"/>
      <c r="BQ3" s="428"/>
      <c r="BR3" s="428"/>
      <c r="BS3" s="428"/>
      <c r="BT3" s="428"/>
      <c r="BU3" s="429"/>
      <c r="BV3" s="427" t="s">
        <v>88</v>
      </c>
      <c r="BW3" s="428"/>
      <c r="BX3" s="428"/>
      <c r="BY3" s="428"/>
      <c r="BZ3" s="428"/>
      <c r="CA3" s="428"/>
      <c r="CB3" s="428"/>
      <c r="CC3" s="429"/>
      <c r="CD3" s="464" t="s">
        <v>1</v>
      </c>
      <c r="CE3" s="465"/>
      <c r="CF3" s="465"/>
      <c r="CG3" s="465"/>
      <c r="CH3" s="465"/>
      <c r="CI3" s="465"/>
      <c r="CJ3" s="465"/>
      <c r="CK3" s="465"/>
      <c r="CL3" s="465"/>
      <c r="CM3" s="465"/>
      <c r="CN3" s="465"/>
      <c r="CO3" s="465"/>
      <c r="CP3" s="465"/>
      <c r="CQ3" s="465"/>
      <c r="CR3" s="465"/>
      <c r="CS3" s="466"/>
      <c r="CT3" s="427" t="s">
        <v>89</v>
      </c>
      <c r="CU3" s="428"/>
      <c r="CV3" s="428"/>
      <c r="CW3" s="428"/>
      <c r="CX3" s="428"/>
      <c r="CY3" s="428"/>
      <c r="CZ3" s="428"/>
      <c r="DA3" s="429"/>
      <c r="DB3" s="427" t="s">
        <v>90</v>
      </c>
      <c r="DC3" s="428"/>
      <c r="DD3" s="428"/>
      <c r="DE3" s="428"/>
      <c r="DF3" s="428"/>
      <c r="DG3" s="428"/>
      <c r="DH3" s="428"/>
      <c r="DI3" s="429"/>
      <c r="DJ3" s="186"/>
      <c r="DK3" s="186"/>
      <c r="DL3" s="186"/>
      <c r="DM3" s="186"/>
      <c r="DN3" s="186"/>
      <c r="DO3" s="186"/>
    </row>
    <row r="4" spans="1:119" ht="18.75" customHeight="1" x14ac:dyDescent="0.15">
      <c r="A4" s="187"/>
      <c r="B4" s="446"/>
      <c r="C4" s="447"/>
      <c r="D4" s="447"/>
      <c r="E4" s="448"/>
      <c r="F4" s="448"/>
      <c r="G4" s="448"/>
      <c r="H4" s="448"/>
      <c r="I4" s="448"/>
      <c r="J4" s="448"/>
      <c r="K4" s="448"/>
      <c r="L4" s="448"/>
      <c r="M4" s="448"/>
      <c r="N4" s="448"/>
      <c r="O4" s="448"/>
      <c r="P4" s="448"/>
      <c r="Q4" s="448"/>
      <c r="R4" s="454"/>
      <c r="S4" s="454"/>
      <c r="T4" s="454"/>
      <c r="U4" s="454"/>
      <c r="V4" s="455"/>
      <c r="W4" s="458"/>
      <c r="X4" s="459"/>
      <c r="Y4" s="459"/>
      <c r="Z4" s="459"/>
      <c r="AA4" s="459"/>
      <c r="AB4" s="447"/>
      <c r="AC4" s="454"/>
      <c r="AD4" s="459"/>
      <c r="AE4" s="459"/>
      <c r="AF4" s="459"/>
      <c r="AG4" s="459"/>
      <c r="AH4" s="459"/>
      <c r="AI4" s="459"/>
      <c r="AJ4" s="459"/>
      <c r="AK4" s="459"/>
      <c r="AL4" s="462"/>
      <c r="AM4" s="460"/>
      <c r="AN4" s="461"/>
      <c r="AO4" s="461"/>
      <c r="AP4" s="461"/>
      <c r="AQ4" s="461"/>
      <c r="AR4" s="461"/>
      <c r="AS4" s="461"/>
      <c r="AT4" s="461"/>
      <c r="AU4" s="461"/>
      <c r="AV4" s="461"/>
      <c r="AW4" s="461"/>
      <c r="AX4" s="463"/>
      <c r="AY4" s="430" t="s">
        <v>91</v>
      </c>
      <c r="AZ4" s="431"/>
      <c r="BA4" s="431"/>
      <c r="BB4" s="431"/>
      <c r="BC4" s="431"/>
      <c r="BD4" s="431"/>
      <c r="BE4" s="431"/>
      <c r="BF4" s="431"/>
      <c r="BG4" s="431"/>
      <c r="BH4" s="431"/>
      <c r="BI4" s="431"/>
      <c r="BJ4" s="431"/>
      <c r="BK4" s="431"/>
      <c r="BL4" s="431"/>
      <c r="BM4" s="432"/>
      <c r="BN4" s="433">
        <v>21710175</v>
      </c>
      <c r="BO4" s="434"/>
      <c r="BP4" s="434"/>
      <c r="BQ4" s="434"/>
      <c r="BR4" s="434"/>
      <c r="BS4" s="434"/>
      <c r="BT4" s="434"/>
      <c r="BU4" s="435"/>
      <c r="BV4" s="433">
        <v>18663076</v>
      </c>
      <c r="BW4" s="434"/>
      <c r="BX4" s="434"/>
      <c r="BY4" s="434"/>
      <c r="BZ4" s="434"/>
      <c r="CA4" s="434"/>
      <c r="CB4" s="434"/>
      <c r="CC4" s="435"/>
      <c r="CD4" s="436" t="s">
        <v>92</v>
      </c>
      <c r="CE4" s="437"/>
      <c r="CF4" s="437"/>
      <c r="CG4" s="437"/>
      <c r="CH4" s="437"/>
      <c r="CI4" s="437"/>
      <c r="CJ4" s="437"/>
      <c r="CK4" s="437"/>
      <c r="CL4" s="437"/>
      <c r="CM4" s="437"/>
      <c r="CN4" s="437"/>
      <c r="CO4" s="437"/>
      <c r="CP4" s="437"/>
      <c r="CQ4" s="437"/>
      <c r="CR4" s="437"/>
      <c r="CS4" s="438"/>
      <c r="CT4" s="439">
        <v>6.8</v>
      </c>
      <c r="CU4" s="440"/>
      <c r="CV4" s="440"/>
      <c r="CW4" s="440"/>
      <c r="CX4" s="440"/>
      <c r="CY4" s="440"/>
      <c r="CZ4" s="440"/>
      <c r="DA4" s="441"/>
      <c r="DB4" s="439">
        <v>4.3</v>
      </c>
      <c r="DC4" s="440"/>
      <c r="DD4" s="440"/>
      <c r="DE4" s="440"/>
      <c r="DF4" s="440"/>
      <c r="DG4" s="440"/>
      <c r="DH4" s="440"/>
      <c r="DI4" s="441"/>
      <c r="DJ4" s="186"/>
      <c r="DK4" s="186"/>
      <c r="DL4" s="186"/>
      <c r="DM4" s="186"/>
      <c r="DN4" s="186"/>
      <c r="DO4" s="186"/>
    </row>
    <row r="5" spans="1:119" ht="18.75" customHeight="1" x14ac:dyDescent="0.15">
      <c r="A5" s="187"/>
      <c r="B5" s="449"/>
      <c r="C5" s="450"/>
      <c r="D5" s="450"/>
      <c r="E5" s="451"/>
      <c r="F5" s="451"/>
      <c r="G5" s="451"/>
      <c r="H5" s="451"/>
      <c r="I5" s="451"/>
      <c r="J5" s="451"/>
      <c r="K5" s="451"/>
      <c r="L5" s="451"/>
      <c r="M5" s="451"/>
      <c r="N5" s="451"/>
      <c r="O5" s="451"/>
      <c r="P5" s="451"/>
      <c r="Q5" s="451"/>
      <c r="R5" s="456"/>
      <c r="S5" s="456"/>
      <c r="T5" s="456"/>
      <c r="U5" s="456"/>
      <c r="V5" s="457"/>
      <c r="W5" s="460"/>
      <c r="X5" s="461"/>
      <c r="Y5" s="461"/>
      <c r="Z5" s="461"/>
      <c r="AA5" s="461"/>
      <c r="AB5" s="450"/>
      <c r="AC5" s="456"/>
      <c r="AD5" s="461"/>
      <c r="AE5" s="461"/>
      <c r="AF5" s="461"/>
      <c r="AG5" s="461"/>
      <c r="AH5" s="461"/>
      <c r="AI5" s="461"/>
      <c r="AJ5" s="461"/>
      <c r="AK5" s="461"/>
      <c r="AL5" s="463"/>
      <c r="AM5" s="499" t="s">
        <v>93</v>
      </c>
      <c r="AN5" s="500"/>
      <c r="AO5" s="500"/>
      <c r="AP5" s="500"/>
      <c r="AQ5" s="500"/>
      <c r="AR5" s="500"/>
      <c r="AS5" s="500"/>
      <c r="AT5" s="501"/>
      <c r="AU5" s="502" t="s">
        <v>94</v>
      </c>
      <c r="AV5" s="503"/>
      <c r="AW5" s="503"/>
      <c r="AX5" s="503"/>
      <c r="AY5" s="504" t="s">
        <v>95</v>
      </c>
      <c r="AZ5" s="505"/>
      <c r="BA5" s="505"/>
      <c r="BB5" s="505"/>
      <c r="BC5" s="505"/>
      <c r="BD5" s="505"/>
      <c r="BE5" s="505"/>
      <c r="BF5" s="505"/>
      <c r="BG5" s="505"/>
      <c r="BH5" s="505"/>
      <c r="BI5" s="505"/>
      <c r="BJ5" s="505"/>
      <c r="BK5" s="505"/>
      <c r="BL5" s="505"/>
      <c r="BM5" s="506"/>
      <c r="BN5" s="470">
        <v>20964326</v>
      </c>
      <c r="BO5" s="471"/>
      <c r="BP5" s="471"/>
      <c r="BQ5" s="471"/>
      <c r="BR5" s="471"/>
      <c r="BS5" s="471"/>
      <c r="BT5" s="471"/>
      <c r="BU5" s="472"/>
      <c r="BV5" s="470">
        <v>18169879</v>
      </c>
      <c r="BW5" s="471"/>
      <c r="BX5" s="471"/>
      <c r="BY5" s="471"/>
      <c r="BZ5" s="471"/>
      <c r="CA5" s="471"/>
      <c r="CB5" s="471"/>
      <c r="CC5" s="472"/>
      <c r="CD5" s="473" t="s">
        <v>96</v>
      </c>
      <c r="CE5" s="474"/>
      <c r="CF5" s="474"/>
      <c r="CG5" s="474"/>
      <c r="CH5" s="474"/>
      <c r="CI5" s="474"/>
      <c r="CJ5" s="474"/>
      <c r="CK5" s="474"/>
      <c r="CL5" s="474"/>
      <c r="CM5" s="474"/>
      <c r="CN5" s="474"/>
      <c r="CO5" s="474"/>
      <c r="CP5" s="474"/>
      <c r="CQ5" s="474"/>
      <c r="CR5" s="474"/>
      <c r="CS5" s="475"/>
      <c r="CT5" s="467">
        <v>92.4</v>
      </c>
      <c r="CU5" s="468"/>
      <c r="CV5" s="468"/>
      <c r="CW5" s="468"/>
      <c r="CX5" s="468"/>
      <c r="CY5" s="468"/>
      <c r="CZ5" s="468"/>
      <c r="DA5" s="469"/>
      <c r="DB5" s="467">
        <v>93.6</v>
      </c>
      <c r="DC5" s="468"/>
      <c r="DD5" s="468"/>
      <c r="DE5" s="468"/>
      <c r="DF5" s="468"/>
      <c r="DG5" s="468"/>
      <c r="DH5" s="468"/>
      <c r="DI5" s="469"/>
      <c r="DJ5" s="186"/>
      <c r="DK5" s="186"/>
      <c r="DL5" s="186"/>
      <c r="DM5" s="186"/>
      <c r="DN5" s="186"/>
      <c r="DO5" s="186"/>
    </row>
    <row r="6" spans="1:119" ht="18.75" customHeight="1" x14ac:dyDescent="0.15">
      <c r="A6" s="187"/>
      <c r="B6" s="476" t="s">
        <v>97</v>
      </c>
      <c r="C6" s="477"/>
      <c r="D6" s="477"/>
      <c r="E6" s="478"/>
      <c r="F6" s="478"/>
      <c r="G6" s="478"/>
      <c r="H6" s="478"/>
      <c r="I6" s="478"/>
      <c r="J6" s="478"/>
      <c r="K6" s="478"/>
      <c r="L6" s="478" t="s">
        <v>98</v>
      </c>
      <c r="M6" s="478"/>
      <c r="N6" s="478"/>
      <c r="O6" s="478"/>
      <c r="P6" s="478"/>
      <c r="Q6" s="478"/>
      <c r="R6" s="482"/>
      <c r="S6" s="482"/>
      <c r="T6" s="482"/>
      <c r="U6" s="482"/>
      <c r="V6" s="483"/>
      <c r="W6" s="486" t="s">
        <v>99</v>
      </c>
      <c r="X6" s="487"/>
      <c r="Y6" s="487"/>
      <c r="Z6" s="487"/>
      <c r="AA6" s="487"/>
      <c r="AB6" s="477"/>
      <c r="AC6" s="490" t="s">
        <v>100</v>
      </c>
      <c r="AD6" s="491"/>
      <c r="AE6" s="491"/>
      <c r="AF6" s="491"/>
      <c r="AG6" s="491"/>
      <c r="AH6" s="491"/>
      <c r="AI6" s="491"/>
      <c r="AJ6" s="491"/>
      <c r="AK6" s="491"/>
      <c r="AL6" s="492"/>
      <c r="AM6" s="499" t="s">
        <v>101</v>
      </c>
      <c r="AN6" s="500"/>
      <c r="AO6" s="500"/>
      <c r="AP6" s="500"/>
      <c r="AQ6" s="500"/>
      <c r="AR6" s="500"/>
      <c r="AS6" s="500"/>
      <c r="AT6" s="501"/>
      <c r="AU6" s="502" t="s">
        <v>102</v>
      </c>
      <c r="AV6" s="503"/>
      <c r="AW6" s="503"/>
      <c r="AX6" s="503"/>
      <c r="AY6" s="504" t="s">
        <v>103</v>
      </c>
      <c r="AZ6" s="505"/>
      <c r="BA6" s="505"/>
      <c r="BB6" s="505"/>
      <c r="BC6" s="505"/>
      <c r="BD6" s="505"/>
      <c r="BE6" s="505"/>
      <c r="BF6" s="505"/>
      <c r="BG6" s="505"/>
      <c r="BH6" s="505"/>
      <c r="BI6" s="505"/>
      <c r="BJ6" s="505"/>
      <c r="BK6" s="505"/>
      <c r="BL6" s="505"/>
      <c r="BM6" s="506"/>
      <c r="BN6" s="470">
        <v>745849</v>
      </c>
      <c r="BO6" s="471"/>
      <c r="BP6" s="471"/>
      <c r="BQ6" s="471"/>
      <c r="BR6" s="471"/>
      <c r="BS6" s="471"/>
      <c r="BT6" s="471"/>
      <c r="BU6" s="472"/>
      <c r="BV6" s="470">
        <v>493197</v>
      </c>
      <c r="BW6" s="471"/>
      <c r="BX6" s="471"/>
      <c r="BY6" s="471"/>
      <c r="BZ6" s="471"/>
      <c r="CA6" s="471"/>
      <c r="CB6" s="471"/>
      <c r="CC6" s="472"/>
      <c r="CD6" s="473" t="s">
        <v>104</v>
      </c>
      <c r="CE6" s="474"/>
      <c r="CF6" s="474"/>
      <c r="CG6" s="474"/>
      <c r="CH6" s="474"/>
      <c r="CI6" s="474"/>
      <c r="CJ6" s="474"/>
      <c r="CK6" s="474"/>
      <c r="CL6" s="474"/>
      <c r="CM6" s="474"/>
      <c r="CN6" s="474"/>
      <c r="CO6" s="474"/>
      <c r="CP6" s="474"/>
      <c r="CQ6" s="474"/>
      <c r="CR6" s="474"/>
      <c r="CS6" s="475"/>
      <c r="CT6" s="507">
        <v>95.9</v>
      </c>
      <c r="CU6" s="508"/>
      <c r="CV6" s="508"/>
      <c r="CW6" s="508"/>
      <c r="CX6" s="508"/>
      <c r="CY6" s="508"/>
      <c r="CZ6" s="508"/>
      <c r="DA6" s="509"/>
      <c r="DB6" s="507">
        <v>97.2</v>
      </c>
      <c r="DC6" s="508"/>
      <c r="DD6" s="508"/>
      <c r="DE6" s="508"/>
      <c r="DF6" s="508"/>
      <c r="DG6" s="508"/>
      <c r="DH6" s="508"/>
      <c r="DI6" s="509"/>
      <c r="DJ6" s="186"/>
      <c r="DK6" s="186"/>
      <c r="DL6" s="186"/>
      <c r="DM6" s="186"/>
      <c r="DN6" s="186"/>
      <c r="DO6" s="186"/>
    </row>
    <row r="7" spans="1:119" ht="18.75" customHeight="1" x14ac:dyDescent="0.15">
      <c r="A7" s="187"/>
      <c r="B7" s="446"/>
      <c r="C7" s="447"/>
      <c r="D7" s="447"/>
      <c r="E7" s="448"/>
      <c r="F7" s="448"/>
      <c r="G7" s="448"/>
      <c r="H7" s="448"/>
      <c r="I7" s="448"/>
      <c r="J7" s="448"/>
      <c r="K7" s="448"/>
      <c r="L7" s="448"/>
      <c r="M7" s="448"/>
      <c r="N7" s="448"/>
      <c r="O7" s="448"/>
      <c r="P7" s="448"/>
      <c r="Q7" s="448"/>
      <c r="R7" s="454"/>
      <c r="S7" s="454"/>
      <c r="T7" s="454"/>
      <c r="U7" s="454"/>
      <c r="V7" s="455"/>
      <c r="W7" s="458"/>
      <c r="X7" s="459"/>
      <c r="Y7" s="459"/>
      <c r="Z7" s="459"/>
      <c r="AA7" s="459"/>
      <c r="AB7" s="447"/>
      <c r="AC7" s="493"/>
      <c r="AD7" s="494"/>
      <c r="AE7" s="494"/>
      <c r="AF7" s="494"/>
      <c r="AG7" s="494"/>
      <c r="AH7" s="494"/>
      <c r="AI7" s="494"/>
      <c r="AJ7" s="494"/>
      <c r="AK7" s="494"/>
      <c r="AL7" s="495"/>
      <c r="AM7" s="499" t="s">
        <v>105</v>
      </c>
      <c r="AN7" s="500"/>
      <c r="AO7" s="500"/>
      <c r="AP7" s="500"/>
      <c r="AQ7" s="500"/>
      <c r="AR7" s="500"/>
      <c r="AS7" s="500"/>
      <c r="AT7" s="501"/>
      <c r="AU7" s="502" t="s">
        <v>94</v>
      </c>
      <c r="AV7" s="503"/>
      <c r="AW7" s="503"/>
      <c r="AX7" s="503"/>
      <c r="AY7" s="504" t="s">
        <v>106</v>
      </c>
      <c r="AZ7" s="505"/>
      <c r="BA7" s="505"/>
      <c r="BB7" s="505"/>
      <c r="BC7" s="505"/>
      <c r="BD7" s="505"/>
      <c r="BE7" s="505"/>
      <c r="BF7" s="505"/>
      <c r="BG7" s="505"/>
      <c r="BH7" s="505"/>
      <c r="BI7" s="505"/>
      <c r="BJ7" s="505"/>
      <c r="BK7" s="505"/>
      <c r="BL7" s="505"/>
      <c r="BM7" s="506"/>
      <c r="BN7" s="470">
        <v>145947</v>
      </c>
      <c r="BO7" s="471"/>
      <c r="BP7" s="471"/>
      <c r="BQ7" s="471"/>
      <c r="BR7" s="471"/>
      <c r="BS7" s="471"/>
      <c r="BT7" s="471"/>
      <c r="BU7" s="472"/>
      <c r="BV7" s="470">
        <v>119909</v>
      </c>
      <c r="BW7" s="471"/>
      <c r="BX7" s="471"/>
      <c r="BY7" s="471"/>
      <c r="BZ7" s="471"/>
      <c r="CA7" s="471"/>
      <c r="CB7" s="471"/>
      <c r="CC7" s="472"/>
      <c r="CD7" s="473" t="s">
        <v>107</v>
      </c>
      <c r="CE7" s="474"/>
      <c r="CF7" s="474"/>
      <c r="CG7" s="474"/>
      <c r="CH7" s="474"/>
      <c r="CI7" s="474"/>
      <c r="CJ7" s="474"/>
      <c r="CK7" s="474"/>
      <c r="CL7" s="474"/>
      <c r="CM7" s="474"/>
      <c r="CN7" s="474"/>
      <c r="CO7" s="474"/>
      <c r="CP7" s="474"/>
      <c r="CQ7" s="474"/>
      <c r="CR7" s="474"/>
      <c r="CS7" s="475"/>
      <c r="CT7" s="470">
        <v>8861264</v>
      </c>
      <c r="CU7" s="471"/>
      <c r="CV7" s="471"/>
      <c r="CW7" s="471"/>
      <c r="CX7" s="471"/>
      <c r="CY7" s="471"/>
      <c r="CZ7" s="471"/>
      <c r="DA7" s="472"/>
      <c r="DB7" s="470">
        <v>8676760</v>
      </c>
      <c r="DC7" s="471"/>
      <c r="DD7" s="471"/>
      <c r="DE7" s="471"/>
      <c r="DF7" s="471"/>
      <c r="DG7" s="471"/>
      <c r="DH7" s="471"/>
      <c r="DI7" s="472"/>
      <c r="DJ7" s="186"/>
      <c r="DK7" s="186"/>
      <c r="DL7" s="186"/>
      <c r="DM7" s="186"/>
      <c r="DN7" s="186"/>
      <c r="DO7" s="186"/>
    </row>
    <row r="8" spans="1:119" ht="18.75" customHeight="1" thickBot="1" x14ac:dyDescent="0.2">
      <c r="A8" s="187"/>
      <c r="B8" s="479"/>
      <c r="C8" s="480"/>
      <c r="D8" s="480"/>
      <c r="E8" s="481"/>
      <c r="F8" s="481"/>
      <c r="G8" s="481"/>
      <c r="H8" s="481"/>
      <c r="I8" s="481"/>
      <c r="J8" s="481"/>
      <c r="K8" s="481"/>
      <c r="L8" s="481"/>
      <c r="M8" s="481"/>
      <c r="N8" s="481"/>
      <c r="O8" s="481"/>
      <c r="P8" s="481"/>
      <c r="Q8" s="481"/>
      <c r="R8" s="484"/>
      <c r="S8" s="484"/>
      <c r="T8" s="484"/>
      <c r="U8" s="484"/>
      <c r="V8" s="485"/>
      <c r="W8" s="488"/>
      <c r="X8" s="489"/>
      <c r="Y8" s="489"/>
      <c r="Z8" s="489"/>
      <c r="AA8" s="489"/>
      <c r="AB8" s="480"/>
      <c r="AC8" s="496"/>
      <c r="AD8" s="497"/>
      <c r="AE8" s="497"/>
      <c r="AF8" s="497"/>
      <c r="AG8" s="497"/>
      <c r="AH8" s="497"/>
      <c r="AI8" s="497"/>
      <c r="AJ8" s="497"/>
      <c r="AK8" s="497"/>
      <c r="AL8" s="498"/>
      <c r="AM8" s="499" t="s">
        <v>108</v>
      </c>
      <c r="AN8" s="500"/>
      <c r="AO8" s="500"/>
      <c r="AP8" s="500"/>
      <c r="AQ8" s="500"/>
      <c r="AR8" s="500"/>
      <c r="AS8" s="500"/>
      <c r="AT8" s="501"/>
      <c r="AU8" s="502" t="s">
        <v>94</v>
      </c>
      <c r="AV8" s="503"/>
      <c r="AW8" s="503"/>
      <c r="AX8" s="503"/>
      <c r="AY8" s="504" t="s">
        <v>109</v>
      </c>
      <c r="AZ8" s="505"/>
      <c r="BA8" s="505"/>
      <c r="BB8" s="505"/>
      <c r="BC8" s="505"/>
      <c r="BD8" s="505"/>
      <c r="BE8" s="505"/>
      <c r="BF8" s="505"/>
      <c r="BG8" s="505"/>
      <c r="BH8" s="505"/>
      <c r="BI8" s="505"/>
      <c r="BJ8" s="505"/>
      <c r="BK8" s="505"/>
      <c r="BL8" s="505"/>
      <c r="BM8" s="506"/>
      <c r="BN8" s="470">
        <v>599902</v>
      </c>
      <c r="BO8" s="471"/>
      <c r="BP8" s="471"/>
      <c r="BQ8" s="471"/>
      <c r="BR8" s="471"/>
      <c r="BS8" s="471"/>
      <c r="BT8" s="471"/>
      <c r="BU8" s="472"/>
      <c r="BV8" s="470">
        <v>373288</v>
      </c>
      <c r="BW8" s="471"/>
      <c r="BX8" s="471"/>
      <c r="BY8" s="471"/>
      <c r="BZ8" s="471"/>
      <c r="CA8" s="471"/>
      <c r="CB8" s="471"/>
      <c r="CC8" s="472"/>
      <c r="CD8" s="473" t="s">
        <v>110</v>
      </c>
      <c r="CE8" s="474"/>
      <c r="CF8" s="474"/>
      <c r="CG8" s="474"/>
      <c r="CH8" s="474"/>
      <c r="CI8" s="474"/>
      <c r="CJ8" s="474"/>
      <c r="CK8" s="474"/>
      <c r="CL8" s="474"/>
      <c r="CM8" s="474"/>
      <c r="CN8" s="474"/>
      <c r="CO8" s="474"/>
      <c r="CP8" s="474"/>
      <c r="CQ8" s="474"/>
      <c r="CR8" s="474"/>
      <c r="CS8" s="475"/>
      <c r="CT8" s="510">
        <v>0.4</v>
      </c>
      <c r="CU8" s="511"/>
      <c r="CV8" s="511"/>
      <c r="CW8" s="511"/>
      <c r="CX8" s="511"/>
      <c r="CY8" s="511"/>
      <c r="CZ8" s="511"/>
      <c r="DA8" s="512"/>
      <c r="DB8" s="510">
        <v>0.4</v>
      </c>
      <c r="DC8" s="511"/>
      <c r="DD8" s="511"/>
      <c r="DE8" s="511"/>
      <c r="DF8" s="511"/>
      <c r="DG8" s="511"/>
      <c r="DH8" s="511"/>
      <c r="DI8" s="512"/>
      <c r="DJ8" s="186"/>
      <c r="DK8" s="186"/>
      <c r="DL8" s="186"/>
      <c r="DM8" s="186"/>
      <c r="DN8" s="186"/>
      <c r="DO8" s="186"/>
    </row>
    <row r="9" spans="1:119" ht="18.75" customHeight="1" thickBot="1" x14ac:dyDescent="0.2">
      <c r="A9" s="187"/>
      <c r="B9" s="464" t="s">
        <v>111</v>
      </c>
      <c r="C9" s="465"/>
      <c r="D9" s="465"/>
      <c r="E9" s="465"/>
      <c r="F9" s="465"/>
      <c r="G9" s="465"/>
      <c r="H9" s="465"/>
      <c r="I9" s="465"/>
      <c r="J9" s="465"/>
      <c r="K9" s="513"/>
      <c r="L9" s="514" t="s">
        <v>112</v>
      </c>
      <c r="M9" s="515"/>
      <c r="N9" s="515"/>
      <c r="O9" s="515"/>
      <c r="P9" s="515"/>
      <c r="Q9" s="516"/>
      <c r="R9" s="517">
        <v>27490</v>
      </c>
      <c r="S9" s="518"/>
      <c r="T9" s="518"/>
      <c r="U9" s="518"/>
      <c r="V9" s="519"/>
      <c r="W9" s="427" t="s">
        <v>113</v>
      </c>
      <c r="X9" s="428"/>
      <c r="Y9" s="428"/>
      <c r="Z9" s="428"/>
      <c r="AA9" s="428"/>
      <c r="AB9" s="428"/>
      <c r="AC9" s="428"/>
      <c r="AD9" s="428"/>
      <c r="AE9" s="428"/>
      <c r="AF9" s="428"/>
      <c r="AG9" s="428"/>
      <c r="AH9" s="428"/>
      <c r="AI9" s="428"/>
      <c r="AJ9" s="428"/>
      <c r="AK9" s="428"/>
      <c r="AL9" s="429"/>
      <c r="AM9" s="499" t="s">
        <v>114</v>
      </c>
      <c r="AN9" s="500"/>
      <c r="AO9" s="500"/>
      <c r="AP9" s="500"/>
      <c r="AQ9" s="500"/>
      <c r="AR9" s="500"/>
      <c r="AS9" s="500"/>
      <c r="AT9" s="501"/>
      <c r="AU9" s="502" t="s">
        <v>115</v>
      </c>
      <c r="AV9" s="503"/>
      <c r="AW9" s="503"/>
      <c r="AX9" s="503"/>
      <c r="AY9" s="504" t="s">
        <v>116</v>
      </c>
      <c r="AZ9" s="505"/>
      <c r="BA9" s="505"/>
      <c r="BB9" s="505"/>
      <c r="BC9" s="505"/>
      <c r="BD9" s="505"/>
      <c r="BE9" s="505"/>
      <c r="BF9" s="505"/>
      <c r="BG9" s="505"/>
      <c r="BH9" s="505"/>
      <c r="BI9" s="505"/>
      <c r="BJ9" s="505"/>
      <c r="BK9" s="505"/>
      <c r="BL9" s="505"/>
      <c r="BM9" s="506"/>
      <c r="BN9" s="470">
        <v>226614</v>
      </c>
      <c r="BO9" s="471"/>
      <c r="BP9" s="471"/>
      <c r="BQ9" s="471"/>
      <c r="BR9" s="471"/>
      <c r="BS9" s="471"/>
      <c r="BT9" s="471"/>
      <c r="BU9" s="472"/>
      <c r="BV9" s="470">
        <v>28740</v>
      </c>
      <c r="BW9" s="471"/>
      <c r="BX9" s="471"/>
      <c r="BY9" s="471"/>
      <c r="BZ9" s="471"/>
      <c r="CA9" s="471"/>
      <c r="CB9" s="471"/>
      <c r="CC9" s="472"/>
      <c r="CD9" s="473" t="s">
        <v>117</v>
      </c>
      <c r="CE9" s="474"/>
      <c r="CF9" s="474"/>
      <c r="CG9" s="474"/>
      <c r="CH9" s="474"/>
      <c r="CI9" s="474"/>
      <c r="CJ9" s="474"/>
      <c r="CK9" s="474"/>
      <c r="CL9" s="474"/>
      <c r="CM9" s="474"/>
      <c r="CN9" s="474"/>
      <c r="CO9" s="474"/>
      <c r="CP9" s="474"/>
      <c r="CQ9" s="474"/>
      <c r="CR9" s="474"/>
      <c r="CS9" s="475"/>
      <c r="CT9" s="467">
        <v>18.3</v>
      </c>
      <c r="CU9" s="468"/>
      <c r="CV9" s="468"/>
      <c r="CW9" s="468"/>
      <c r="CX9" s="468"/>
      <c r="CY9" s="468"/>
      <c r="CZ9" s="468"/>
      <c r="DA9" s="469"/>
      <c r="DB9" s="467">
        <v>18.100000000000001</v>
      </c>
      <c r="DC9" s="468"/>
      <c r="DD9" s="468"/>
      <c r="DE9" s="468"/>
      <c r="DF9" s="468"/>
      <c r="DG9" s="468"/>
      <c r="DH9" s="468"/>
      <c r="DI9" s="469"/>
      <c r="DJ9" s="186"/>
      <c r="DK9" s="186"/>
      <c r="DL9" s="186"/>
      <c r="DM9" s="186"/>
      <c r="DN9" s="186"/>
      <c r="DO9" s="186"/>
    </row>
    <row r="10" spans="1:119" ht="18.75" customHeight="1" thickBot="1" x14ac:dyDescent="0.2">
      <c r="A10" s="187"/>
      <c r="B10" s="464"/>
      <c r="C10" s="465"/>
      <c r="D10" s="465"/>
      <c r="E10" s="465"/>
      <c r="F10" s="465"/>
      <c r="G10" s="465"/>
      <c r="H10" s="465"/>
      <c r="I10" s="465"/>
      <c r="J10" s="465"/>
      <c r="K10" s="513"/>
      <c r="L10" s="520" t="s">
        <v>118</v>
      </c>
      <c r="M10" s="500"/>
      <c r="N10" s="500"/>
      <c r="O10" s="500"/>
      <c r="P10" s="500"/>
      <c r="Q10" s="501"/>
      <c r="R10" s="521">
        <v>29282</v>
      </c>
      <c r="S10" s="522"/>
      <c r="T10" s="522"/>
      <c r="U10" s="522"/>
      <c r="V10" s="523"/>
      <c r="W10" s="458"/>
      <c r="X10" s="459"/>
      <c r="Y10" s="459"/>
      <c r="Z10" s="459"/>
      <c r="AA10" s="459"/>
      <c r="AB10" s="459"/>
      <c r="AC10" s="459"/>
      <c r="AD10" s="459"/>
      <c r="AE10" s="459"/>
      <c r="AF10" s="459"/>
      <c r="AG10" s="459"/>
      <c r="AH10" s="459"/>
      <c r="AI10" s="459"/>
      <c r="AJ10" s="459"/>
      <c r="AK10" s="459"/>
      <c r="AL10" s="462"/>
      <c r="AM10" s="499" t="s">
        <v>119</v>
      </c>
      <c r="AN10" s="500"/>
      <c r="AO10" s="500"/>
      <c r="AP10" s="500"/>
      <c r="AQ10" s="500"/>
      <c r="AR10" s="500"/>
      <c r="AS10" s="500"/>
      <c r="AT10" s="501"/>
      <c r="AU10" s="502" t="s">
        <v>94</v>
      </c>
      <c r="AV10" s="503"/>
      <c r="AW10" s="503"/>
      <c r="AX10" s="503"/>
      <c r="AY10" s="504" t="s">
        <v>120</v>
      </c>
      <c r="AZ10" s="505"/>
      <c r="BA10" s="505"/>
      <c r="BB10" s="505"/>
      <c r="BC10" s="505"/>
      <c r="BD10" s="505"/>
      <c r="BE10" s="505"/>
      <c r="BF10" s="505"/>
      <c r="BG10" s="505"/>
      <c r="BH10" s="505"/>
      <c r="BI10" s="505"/>
      <c r="BJ10" s="505"/>
      <c r="BK10" s="505"/>
      <c r="BL10" s="505"/>
      <c r="BM10" s="506"/>
      <c r="BN10" s="470">
        <v>800</v>
      </c>
      <c r="BO10" s="471"/>
      <c r="BP10" s="471"/>
      <c r="BQ10" s="471"/>
      <c r="BR10" s="471"/>
      <c r="BS10" s="471"/>
      <c r="BT10" s="471"/>
      <c r="BU10" s="472"/>
      <c r="BV10" s="470">
        <v>174790</v>
      </c>
      <c r="BW10" s="471"/>
      <c r="BX10" s="471"/>
      <c r="BY10" s="471"/>
      <c r="BZ10" s="471"/>
      <c r="CA10" s="471"/>
      <c r="CB10" s="471"/>
      <c r="CC10" s="47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4"/>
      <c r="C11" s="465"/>
      <c r="D11" s="465"/>
      <c r="E11" s="465"/>
      <c r="F11" s="465"/>
      <c r="G11" s="465"/>
      <c r="H11" s="465"/>
      <c r="I11" s="465"/>
      <c r="J11" s="465"/>
      <c r="K11" s="513"/>
      <c r="L11" s="524" t="s">
        <v>122</v>
      </c>
      <c r="M11" s="525"/>
      <c r="N11" s="525"/>
      <c r="O11" s="525"/>
      <c r="P11" s="525"/>
      <c r="Q11" s="526"/>
      <c r="R11" s="527" t="s">
        <v>123</v>
      </c>
      <c r="S11" s="528"/>
      <c r="T11" s="528"/>
      <c r="U11" s="528"/>
      <c r="V11" s="529"/>
      <c r="W11" s="458"/>
      <c r="X11" s="459"/>
      <c r="Y11" s="459"/>
      <c r="Z11" s="459"/>
      <c r="AA11" s="459"/>
      <c r="AB11" s="459"/>
      <c r="AC11" s="459"/>
      <c r="AD11" s="459"/>
      <c r="AE11" s="459"/>
      <c r="AF11" s="459"/>
      <c r="AG11" s="459"/>
      <c r="AH11" s="459"/>
      <c r="AI11" s="459"/>
      <c r="AJ11" s="459"/>
      <c r="AK11" s="459"/>
      <c r="AL11" s="462"/>
      <c r="AM11" s="499" t="s">
        <v>124</v>
      </c>
      <c r="AN11" s="500"/>
      <c r="AO11" s="500"/>
      <c r="AP11" s="500"/>
      <c r="AQ11" s="500"/>
      <c r="AR11" s="500"/>
      <c r="AS11" s="500"/>
      <c r="AT11" s="501"/>
      <c r="AU11" s="502" t="s">
        <v>94</v>
      </c>
      <c r="AV11" s="503"/>
      <c r="AW11" s="503"/>
      <c r="AX11" s="503"/>
      <c r="AY11" s="504" t="s">
        <v>125</v>
      </c>
      <c r="AZ11" s="505"/>
      <c r="BA11" s="505"/>
      <c r="BB11" s="505"/>
      <c r="BC11" s="505"/>
      <c r="BD11" s="505"/>
      <c r="BE11" s="505"/>
      <c r="BF11" s="505"/>
      <c r="BG11" s="505"/>
      <c r="BH11" s="505"/>
      <c r="BI11" s="505"/>
      <c r="BJ11" s="505"/>
      <c r="BK11" s="505"/>
      <c r="BL11" s="505"/>
      <c r="BM11" s="506"/>
      <c r="BN11" s="470">
        <v>0</v>
      </c>
      <c r="BO11" s="471"/>
      <c r="BP11" s="471"/>
      <c r="BQ11" s="471"/>
      <c r="BR11" s="471"/>
      <c r="BS11" s="471"/>
      <c r="BT11" s="471"/>
      <c r="BU11" s="472"/>
      <c r="BV11" s="470">
        <v>0</v>
      </c>
      <c r="BW11" s="471"/>
      <c r="BX11" s="471"/>
      <c r="BY11" s="471"/>
      <c r="BZ11" s="471"/>
      <c r="CA11" s="471"/>
      <c r="CB11" s="471"/>
      <c r="CC11" s="472"/>
      <c r="CD11" s="473" t="s">
        <v>126</v>
      </c>
      <c r="CE11" s="474"/>
      <c r="CF11" s="474"/>
      <c r="CG11" s="474"/>
      <c r="CH11" s="474"/>
      <c r="CI11" s="474"/>
      <c r="CJ11" s="474"/>
      <c r="CK11" s="474"/>
      <c r="CL11" s="474"/>
      <c r="CM11" s="474"/>
      <c r="CN11" s="474"/>
      <c r="CO11" s="474"/>
      <c r="CP11" s="474"/>
      <c r="CQ11" s="474"/>
      <c r="CR11" s="474"/>
      <c r="CS11" s="475"/>
      <c r="CT11" s="510" t="s">
        <v>127</v>
      </c>
      <c r="CU11" s="511"/>
      <c r="CV11" s="511"/>
      <c r="CW11" s="511"/>
      <c r="CX11" s="511"/>
      <c r="CY11" s="511"/>
      <c r="CZ11" s="511"/>
      <c r="DA11" s="512"/>
      <c r="DB11" s="510" t="s">
        <v>127</v>
      </c>
      <c r="DC11" s="511"/>
      <c r="DD11" s="511"/>
      <c r="DE11" s="511"/>
      <c r="DF11" s="511"/>
      <c r="DG11" s="511"/>
      <c r="DH11" s="511"/>
      <c r="DI11" s="512"/>
      <c r="DJ11" s="186"/>
      <c r="DK11" s="186"/>
      <c r="DL11" s="186"/>
      <c r="DM11" s="186"/>
      <c r="DN11" s="186"/>
      <c r="DO11" s="186"/>
    </row>
    <row r="12" spans="1:119" ht="18.75" customHeight="1" x14ac:dyDescent="0.15">
      <c r="A12" s="187"/>
      <c r="B12" s="530" t="s">
        <v>128</v>
      </c>
      <c r="C12" s="531"/>
      <c r="D12" s="531"/>
      <c r="E12" s="531"/>
      <c r="F12" s="531"/>
      <c r="G12" s="531"/>
      <c r="H12" s="531"/>
      <c r="I12" s="531"/>
      <c r="J12" s="531"/>
      <c r="K12" s="532"/>
      <c r="L12" s="539" t="s">
        <v>129</v>
      </c>
      <c r="M12" s="540"/>
      <c r="N12" s="540"/>
      <c r="O12" s="540"/>
      <c r="P12" s="540"/>
      <c r="Q12" s="541"/>
      <c r="R12" s="542">
        <v>27251</v>
      </c>
      <c r="S12" s="543"/>
      <c r="T12" s="543"/>
      <c r="U12" s="543"/>
      <c r="V12" s="544"/>
      <c r="W12" s="545" t="s">
        <v>1</v>
      </c>
      <c r="X12" s="503"/>
      <c r="Y12" s="503"/>
      <c r="Z12" s="503"/>
      <c r="AA12" s="503"/>
      <c r="AB12" s="546"/>
      <c r="AC12" s="547" t="s">
        <v>130</v>
      </c>
      <c r="AD12" s="548"/>
      <c r="AE12" s="548"/>
      <c r="AF12" s="548"/>
      <c r="AG12" s="549"/>
      <c r="AH12" s="547" t="s">
        <v>131</v>
      </c>
      <c r="AI12" s="548"/>
      <c r="AJ12" s="548"/>
      <c r="AK12" s="548"/>
      <c r="AL12" s="550"/>
      <c r="AM12" s="499" t="s">
        <v>132</v>
      </c>
      <c r="AN12" s="500"/>
      <c r="AO12" s="500"/>
      <c r="AP12" s="500"/>
      <c r="AQ12" s="500"/>
      <c r="AR12" s="500"/>
      <c r="AS12" s="500"/>
      <c r="AT12" s="501"/>
      <c r="AU12" s="502" t="s">
        <v>133</v>
      </c>
      <c r="AV12" s="503"/>
      <c r="AW12" s="503"/>
      <c r="AX12" s="503"/>
      <c r="AY12" s="504" t="s">
        <v>134</v>
      </c>
      <c r="AZ12" s="505"/>
      <c r="BA12" s="505"/>
      <c r="BB12" s="505"/>
      <c r="BC12" s="505"/>
      <c r="BD12" s="505"/>
      <c r="BE12" s="505"/>
      <c r="BF12" s="505"/>
      <c r="BG12" s="505"/>
      <c r="BH12" s="505"/>
      <c r="BI12" s="505"/>
      <c r="BJ12" s="505"/>
      <c r="BK12" s="505"/>
      <c r="BL12" s="505"/>
      <c r="BM12" s="506"/>
      <c r="BN12" s="470">
        <v>0</v>
      </c>
      <c r="BO12" s="471"/>
      <c r="BP12" s="471"/>
      <c r="BQ12" s="471"/>
      <c r="BR12" s="471"/>
      <c r="BS12" s="471"/>
      <c r="BT12" s="471"/>
      <c r="BU12" s="472"/>
      <c r="BV12" s="470">
        <v>200000</v>
      </c>
      <c r="BW12" s="471"/>
      <c r="BX12" s="471"/>
      <c r="BY12" s="471"/>
      <c r="BZ12" s="471"/>
      <c r="CA12" s="471"/>
      <c r="CB12" s="471"/>
      <c r="CC12" s="472"/>
      <c r="CD12" s="473" t="s">
        <v>135</v>
      </c>
      <c r="CE12" s="474"/>
      <c r="CF12" s="474"/>
      <c r="CG12" s="474"/>
      <c r="CH12" s="474"/>
      <c r="CI12" s="474"/>
      <c r="CJ12" s="474"/>
      <c r="CK12" s="474"/>
      <c r="CL12" s="474"/>
      <c r="CM12" s="474"/>
      <c r="CN12" s="474"/>
      <c r="CO12" s="474"/>
      <c r="CP12" s="474"/>
      <c r="CQ12" s="474"/>
      <c r="CR12" s="474"/>
      <c r="CS12" s="475"/>
      <c r="CT12" s="510" t="s">
        <v>136</v>
      </c>
      <c r="CU12" s="511"/>
      <c r="CV12" s="511"/>
      <c r="CW12" s="511"/>
      <c r="CX12" s="511"/>
      <c r="CY12" s="511"/>
      <c r="CZ12" s="511"/>
      <c r="DA12" s="512"/>
      <c r="DB12" s="510" t="s">
        <v>137</v>
      </c>
      <c r="DC12" s="511"/>
      <c r="DD12" s="511"/>
      <c r="DE12" s="511"/>
      <c r="DF12" s="511"/>
      <c r="DG12" s="511"/>
      <c r="DH12" s="511"/>
      <c r="DI12" s="512"/>
      <c r="DJ12" s="186"/>
      <c r="DK12" s="186"/>
      <c r="DL12" s="186"/>
      <c r="DM12" s="186"/>
      <c r="DN12" s="186"/>
      <c r="DO12" s="186"/>
    </row>
    <row r="13" spans="1:119" ht="18.75" customHeight="1" x14ac:dyDescent="0.15">
      <c r="A13" s="187"/>
      <c r="B13" s="533"/>
      <c r="C13" s="534"/>
      <c r="D13" s="534"/>
      <c r="E13" s="534"/>
      <c r="F13" s="534"/>
      <c r="G13" s="534"/>
      <c r="H13" s="534"/>
      <c r="I13" s="534"/>
      <c r="J13" s="534"/>
      <c r="K13" s="535"/>
      <c r="L13" s="197"/>
      <c r="M13" s="561" t="s">
        <v>138</v>
      </c>
      <c r="N13" s="562"/>
      <c r="O13" s="562"/>
      <c r="P13" s="562"/>
      <c r="Q13" s="563"/>
      <c r="R13" s="554">
        <v>27026</v>
      </c>
      <c r="S13" s="555"/>
      <c r="T13" s="555"/>
      <c r="U13" s="555"/>
      <c r="V13" s="556"/>
      <c r="W13" s="486" t="s">
        <v>139</v>
      </c>
      <c r="X13" s="487"/>
      <c r="Y13" s="487"/>
      <c r="Z13" s="487"/>
      <c r="AA13" s="487"/>
      <c r="AB13" s="477"/>
      <c r="AC13" s="521">
        <v>774</v>
      </c>
      <c r="AD13" s="522"/>
      <c r="AE13" s="522"/>
      <c r="AF13" s="522"/>
      <c r="AG13" s="564"/>
      <c r="AH13" s="521">
        <v>863</v>
      </c>
      <c r="AI13" s="522"/>
      <c r="AJ13" s="522"/>
      <c r="AK13" s="522"/>
      <c r="AL13" s="523"/>
      <c r="AM13" s="499" t="s">
        <v>140</v>
      </c>
      <c r="AN13" s="500"/>
      <c r="AO13" s="500"/>
      <c r="AP13" s="500"/>
      <c r="AQ13" s="500"/>
      <c r="AR13" s="500"/>
      <c r="AS13" s="500"/>
      <c r="AT13" s="501"/>
      <c r="AU13" s="502" t="s">
        <v>133</v>
      </c>
      <c r="AV13" s="503"/>
      <c r="AW13" s="503"/>
      <c r="AX13" s="503"/>
      <c r="AY13" s="504" t="s">
        <v>141</v>
      </c>
      <c r="AZ13" s="505"/>
      <c r="BA13" s="505"/>
      <c r="BB13" s="505"/>
      <c r="BC13" s="505"/>
      <c r="BD13" s="505"/>
      <c r="BE13" s="505"/>
      <c r="BF13" s="505"/>
      <c r="BG13" s="505"/>
      <c r="BH13" s="505"/>
      <c r="BI13" s="505"/>
      <c r="BJ13" s="505"/>
      <c r="BK13" s="505"/>
      <c r="BL13" s="505"/>
      <c r="BM13" s="506"/>
      <c r="BN13" s="470">
        <v>227414</v>
      </c>
      <c r="BO13" s="471"/>
      <c r="BP13" s="471"/>
      <c r="BQ13" s="471"/>
      <c r="BR13" s="471"/>
      <c r="BS13" s="471"/>
      <c r="BT13" s="471"/>
      <c r="BU13" s="472"/>
      <c r="BV13" s="470">
        <v>3530</v>
      </c>
      <c r="BW13" s="471"/>
      <c r="BX13" s="471"/>
      <c r="BY13" s="471"/>
      <c r="BZ13" s="471"/>
      <c r="CA13" s="471"/>
      <c r="CB13" s="471"/>
      <c r="CC13" s="472"/>
      <c r="CD13" s="473" t="s">
        <v>142</v>
      </c>
      <c r="CE13" s="474"/>
      <c r="CF13" s="474"/>
      <c r="CG13" s="474"/>
      <c r="CH13" s="474"/>
      <c r="CI13" s="474"/>
      <c r="CJ13" s="474"/>
      <c r="CK13" s="474"/>
      <c r="CL13" s="474"/>
      <c r="CM13" s="474"/>
      <c r="CN13" s="474"/>
      <c r="CO13" s="474"/>
      <c r="CP13" s="474"/>
      <c r="CQ13" s="474"/>
      <c r="CR13" s="474"/>
      <c r="CS13" s="475"/>
      <c r="CT13" s="467">
        <v>11.6</v>
      </c>
      <c r="CU13" s="468"/>
      <c r="CV13" s="468"/>
      <c r="CW13" s="468"/>
      <c r="CX13" s="468"/>
      <c r="CY13" s="468"/>
      <c r="CZ13" s="468"/>
      <c r="DA13" s="469"/>
      <c r="DB13" s="467">
        <v>11</v>
      </c>
      <c r="DC13" s="468"/>
      <c r="DD13" s="468"/>
      <c r="DE13" s="468"/>
      <c r="DF13" s="468"/>
      <c r="DG13" s="468"/>
      <c r="DH13" s="468"/>
      <c r="DI13" s="469"/>
      <c r="DJ13" s="186"/>
      <c r="DK13" s="186"/>
      <c r="DL13" s="186"/>
      <c r="DM13" s="186"/>
      <c r="DN13" s="186"/>
      <c r="DO13" s="186"/>
    </row>
    <row r="14" spans="1:119" ht="18.75" customHeight="1" thickBot="1" x14ac:dyDescent="0.2">
      <c r="A14" s="187"/>
      <c r="B14" s="533"/>
      <c r="C14" s="534"/>
      <c r="D14" s="534"/>
      <c r="E14" s="534"/>
      <c r="F14" s="534"/>
      <c r="G14" s="534"/>
      <c r="H14" s="534"/>
      <c r="I14" s="534"/>
      <c r="J14" s="534"/>
      <c r="K14" s="535"/>
      <c r="L14" s="551" t="s">
        <v>143</v>
      </c>
      <c r="M14" s="552"/>
      <c r="N14" s="552"/>
      <c r="O14" s="552"/>
      <c r="P14" s="552"/>
      <c r="Q14" s="553"/>
      <c r="R14" s="554">
        <v>27725</v>
      </c>
      <c r="S14" s="555"/>
      <c r="T14" s="555"/>
      <c r="U14" s="555"/>
      <c r="V14" s="556"/>
      <c r="W14" s="460"/>
      <c r="X14" s="461"/>
      <c r="Y14" s="461"/>
      <c r="Z14" s="461"/>
      <c r="AA14" s="461"/>
      <c r="AB14" s="450"/>
      <c r="AC14" s="557">
        <v>5.8</v>
      </c>
      <c r="AD14" s="558"/>
      <c r="AE14" s="558"/>
      <c r="AF14" s="558"/>
      <c r="AG14" s="559"/>
      <c r="AH14" s="557">
        <v>6.3</v>
      </c>
      <c r="AI14" s="558"/>
      <c r="AJ14" s="558"/>
      <c r="AK14" s="558"/>
      <c r="AL14" s="560"/>
      <c r="AM14" s="499"/>
      <c r="AN14" s="500"/>
      <c r="AO14" s="500"/>
      <c r="AP14" s="500"/>
      <c r="AQ14" s="500"/>
      <c r="AR14" s="500"/>
      <c r="AS14" s="500"/>
      <c r="AT14" s="501"/>
      <c r="AU14" s="502"/>
      <c r="AV14" s="503"/>
      <c r="AW14" s="503"/>
      <c r="AX14" s="503"/>
      <c r="AY14" s="504"/>
      <c r="AZ14" s="505"/>
      <c r="BA14" s="505"/>
      <c r="BB14" s="505"/>
      <c r="BC14" s="505"/>
      <c r="BD14" s="505"/>
      <c r="BE14" s="505"/>
      <c r="BF14" s="505"/>
      <c r="BG14" s="505"/>
      <c r="BH14" s="505"/>
      <c r="BI14" s="505"/>
      <c r="BJ14" s="505"/>
      <c r="BK14" s="505"/>
      <c r="BL14" s="505"/>
      <c r="BM14" s="506"/>
      <c r="BN14" s="470"/>
      <c r="BO14" s="471"/>
      <c r="BP14" s="471"/>
      <c r="BQ14" s="471"/>
      <c r="BR14" s="471"/>
      <c r="BS14" s="471"/>
      <c r="BT14" s="471"/>
      <c r="BU14" s="472"/>
      <c r="BV14" s="470"/>
      <c r="BW14" s="471"/>
      <c r="BX14" s="471"/>
      <c r="BY14" s="471"/>
      <c r="BZ14" s="471"/>
      <c r="CA14" s="471"/>
      <c r="CB14" s="471"/>
      <c r="CC14" s="472"/>
      <c r="CD14" s="565" t="s">
        <v>144</v>
      </c>
      <c r="CE14" s="566"/>
      <c r="CF14" s="566"/>
      <c r="CG14" s="566"/>
      <c r="CH14" s="566"/>
      <c r="CI14" s="566"/>
      <c r="CJ14" s="566"/>
      <c r="CK14" s="566"/>
      <c r="CL14" s="566"/>
      <c r="CM14" s="566"/>
      <c r="CN14" s="566"/>
      <c r="CO14" s="566"/>
      <c r="CP14" s="566"/>
      <c r="CQ14" s="566"/>
      <c r="CR14" s="566"/>
      <c r="CS14" s="567"/>
      <c r="CT14" s="568">
        <v>75.400000000000006</v>
      </c>
      <c r="CU14" s="569"/>
      <c r="CV14" s="569"/>
      <c r="CW14" s="569"/>
      <c r="CX14" s="569"/>
      <c r="CY14" s="569"/>
      <c r="CZ14" s="569"/>
      <c r="DA14" s="570"/>
      <c r="DB14" s="568">
        <v>83.4</v>
      </c>
      <c r="DC14" s="569"/>
      <c r="DD14" s="569"/>
      <c r="DE14" s="569"/>
      <c r="DF14" s="569"/>
      <c r="DG14" s="569"/>
      <c r="DH14" s="569"/>
      <c r="DI14" s="570"/>
      <c r="DJ14" s="186"/>
      <c r="DK14" s="186"/>
      <c r="DL14" s="186"/>
      <c r="DM14" s="186"/>
      <c r="DN14" s="186"/>
      <c r="DO14" s="186"/>
    </row>
    <row r="15" spans="1:119" ht="18.75" customHeight="1" x14ac:dyDescent="0.15">
      <c r="A15" s="187"/>
      <c r="B15" s="533"/>
      <c r="C15" s="534"/>
      <c r="D15" s="534"/>
      <c r="E15" s="534"/>
      <c r="F15" s="534"/>
      <c r="G15" s="534"/>
      <c r="H15" s="534"/>
      <c r="I15" s="534"/>
      <c r="J15" s="534"/>
      <c r="K15" s="535"/>
      <c r="L15" s="197"/>
      <c r="M15" s="561" t="s">
        <v>138</v>
      </c>
      <c r="N15" s="562"/>
      <c r="O15" s="562"/>
      <c r="P15" s="562"/>
      <c r="Q15" s="563"/>
      <c r="R15" s="554">
        <v>27490</v>
      </c>
      <c r="S15" s="555"/>
      <c r="T15" s="555"/>
      <c r="U15" s="555"/>
      <c r="V15" s="556"/>
      <c r="W15" s="486" t="s">
        <v>145</v>
      </c>
      <c r="X15" s="487"/>
      <c r="Y15" s="487"/>
      <c r="Z15" s="487"/>
      <c r="AA15" s="487"/>
      <c r="AB15" s="477"/>
      <c r="AC15" s="521">
        <v>3728</v>
      </c>
      <c r="AD15" s="522"/>
      <c r="AE15" s="522"/>
      <c r="AF15" s="522"/>
      <c r="AG15" s="564"/>
      <c r="AH15" s="521">
        <v>4018</v>
      </c>
      <c r="AI15" s="522"/>
      <c r="AJ15" s="522"/>
      <c r="AK15" s="522"/>
      <c r="AL15" s="523"/>
      <c r="AM15" s="499"/>
      <c r="AN15" s="500"/>
      <c r="AO15" s="500"/>
      <c r="AP15" s="500"/>
      <c r="AQ15" s="500"/>
      <c r="AR15" s="500"/>
      <c r="AS15" s="500"/>
      <c r="AT15" s="501"/>
      <c r="AU15" s="502"/>
      <c r="AV15" s="503"/>
      <c r="AW15" s="503"/>
      <c r="AX15" s="503"/>
      <c r="AY15" s="430" t="s">
        <v>146</v>
      </c>
      <c r="AZ15" s="431"/>
      <c r="BA15" s="431"/>
      <c r="BB15" s="431"/>
      <c r="BC15" s="431"/>
      <c r="BD15" s="431"/>
      <c r="BE15" s="431"/>
      <c r="BF15" s="431"/>
      <c r="BG15" s="431"/>
      <c r="BH15" s="431"/>
      <c r="BI15" s="431"/>
      <c r="BJ15" s="431"/>
      <c r="BK15" s="431"/>
      <c r="BL15" s="431"/>
      <c r="BM15" s="432"/>
      <c r="BN15" s="433">
        <v>3037370</v>
      </c>
      <c r="BO15" s="434"/>
      <c r="BP15" s="434"/>
      <c r="BQ15" s="434"/>
      <c r="BR15" s="434"/>
      <c r="BS15" s="434"/>
      <c r="BT15" s="434"/>
      <c r="BU15" s="435"/>
      <c r="BV15" s="433">
        <v>2980375</v>
      </c>
      <c r="BW15" s="434"/>
      <c r="BX15" s="434"/>
      <c r="BY15" s="434"/>
      <c r="BZ15" s="434"/>
      <c r="CA15" s="434"/>
      <c r="CB15" s="434"/>
      <c r="CC15" s="435"/>
      <c r="CD15" s="571" t="s">
        <v>147</v>
      </c>
      <c r="CE15" s="572"/>
      <c r="CF15" s="572"/>
      <c r="CG15" s="572"/>
      <c r="CH15" s="572"/>
      <c r="CI15" s="572"/>
      <c r="CJ15" s="572"/>
      <c r="CK15" s="572"/>
      <c r="CL15" s="572"/>
      <c r="CM15" s="572"/>
      <c r="CN15" s="572"/>
      <c r="CO15" s="572"/>
      <c r="CP15" s="572"/>
      <c r="CQ15" s="572"/>
      <c r="CR15" s="572"/>
      <c r="CS15" s="57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3"/>
      <c r="C16" s="534"/>
      <c r="D16" s="534"/>
      <c r="E16" s="534"/>
      <c r="F16" s="534"/>
      <c r="G16" s="534"/>
      <c r="H16" s="534"/>
      <c r="I16" s="534"/>
      <c r="J16" s="534"/>
      <c r="K16" s="535"/>
      <c r="L16" s="551" t="s">
        <v>148</v>
      </c>
      <c r="M16" s="582"/>
      <c r="N16" s="582"/>
      <c r="O16" s="582"/>
      <c r="P16" s="582"/>
      <c r="Q16" s="583"/>
      <c r="R16" s="574" t="s">
        <v>149</v>
      </c>
      <c r="S16" s="575"/>
      <c r="T16" s="575"/>
      <c r="U16" s="575"/>
      <c r="V16" s="576"/>
      <c r="W16" s="460"/>
      <c r="X16" s="461"/>
      <c r="Y16" s="461"/>
      <c r="Z16" s="461"/>
      <c r="AA16" s="461"/>
      <c r="AB16" s="450"/>
      <c r="AC16" s="557">
        <v>28.1</v>
      </c>
      <c r="AD16" s="558"/>
      <c r="AE16" s="558"/>
      <c r="AF16" s="558"/>
      <c r="AG16" s="559"/>
      <c r="AH16" s="557">
        <v>29.4</v>
      </c>
      <c r="AI16" s="558"/>
      <c r="AJ16" s="558"/>
      <c r="AK16" s="558"/>
      <c r="AL16" s="560"/>
      <c r="AM16" s="499"/>
      <c r="AN16" s="500"/>
      <c r="AO16" s="500"/>
      <c r="AP16" s="500"/>
      <c r="AQ16" s="500"/>
      <c r="AR16" s="500"/>
      <c r="AS16" s="500"/>
      <c r="AT16" s="501"/>
      <c r="AU16" s="502"/>
      <c r="AV16" s="503"/>
      <c r="AW16" s="503"/>
      <c r="AX16" s="503"/>
      <c r="AY16" s="504" t="s">
        <v>150</v>
      </c>
      <c r="AZ16" s="505"/>
      <c r="BA16" s="505"/>
      <c r="BB16" s="505"/>
      <c r="BC16" s="505"/>
      <c r="BD16" s="505"/>
      <c r="BE16" s="505"/>
      <c r="BF16" s="505"/>
      <c r="BG16" s="505"/>
      <c r="BH16" s="505"/>
      <c r="BI16" s="505"/>
      <c r="BJ16" s="505"/>
      <c r="BK16" s="505"/>
      <c r="BL16" s="505"/>
      <c r="BM16" s="506"/>
      <c r="BN16" s="470">
        <v>7726060</v>
      </c>
      <c r="BO16" s="471"/>
      <c r="BP16" s="471"/>
      <c r="BQ16" s="471"/>
      <c r="BR16" s="471"/>
      <c r="BS16" s="471"/>
      <c r="BT16" s="471"/>
      <c r="BU16" s="472"/>
      <c r="BV16" s="470">
        <v>7476778</v>
      </c>
      <c r="BW16" s="471"/>
      <c r="BX16" s="471"/>
      <c r="BY16" s="471"/>
      <c r="BZ16" s="471"/>
      <c r="CA16" s="471"/>
      <c r="CB16" s="471"/>
      <c r="CC16" s="472"/>
      <c r="CD16" s="201"/>
      <c r="CE16" s="580"/>
      <c r="CF16" s="580"/>
      <c r="CG16" s="580"/>
      <c r="CH16" s="580"/>
      <c r="CI16" s="580"/>
      <c r="CJ16" s="580"/>
      <c r="CK16" s="580"/>
      <c r="CL16" s="580"/>
      <c r="CM16" s="580"/>
      <c r="CN16" s="580"/>
      <c r="CO16" s="580"/>
      <c r="CP16" s="580"/>
      <c r="CQ16" s="580"/>
      <c r="CR16" s="580"/>
      <c r="CS16" s="581"/>
      <c r="CT16" s="467"/>
      <c r="CU16" s="468"/>
      <c r="CV16" s="468"/>
      <c r="CW16" s="468"/>
      <c r="CX16" s="468"/>
      <c r="CY16" s="468"/>
      <c r="CZ16" s="468"/>
      <c r="DA16" s="469"/>
      <c r="DB16" s="467"/>
      <c r="DC16" s="468"/>
      <c r="DD16" s="468"/>
      <c r="DE16" s="468"/>
      <c r="DF16" s="468"/>
      <c r="DG16" s="468"/>
      <c r="DH16" s="468"/>
      <c r="DI16" s="469"/>
      <c r="DJ16" s="186"/>
      <c r="DK16" s="186"/>
      <c r="DL16" s="186"/>
      <c r="DM16" s="186"/>
      <c r="DN16" s="186"/>
      <c r="DO16" s="186"/>
    </row>
    <row r="17" spans="1:119" ht="18.75" customHeight="1" thickBot="1" x14ac:dyDescent="0.2">
      <c r="A17" s="187"/>
      <c r="B17" s="536"/>
      <c r="C17" s="537"/>
      <c r="D17" s="537"/>
      <c r="E17" s="537"/>
      <c r="F17" s="537"/>
      <c r="G17" s="537"/>
      <c r="H17" s="537"/>
      <c r="I17" s="537"/>
      <c r="J17" s="537"/>
      <c r="K17" s="538"/>
      <c r="L17" s="202"/>
      <c r="M17" s="577" t="s">
        <v>151</v>
      </c>
      <c r="N17" s="578"/>
      <c r="O17" s="578"/>
      <c r="P17" s="578"/>
      <c r="Q17" s="579"/>
      <c r="R17" s="574" t="s">
        <v>152</v>
      </c>
      <c r="S17" s="575"/>
      <c r="T17" s="575"/>
      <c r="U17" s="575"/>
      <c r="V17" s="576"/>
      <c r="W17" s="486" t="s">
        <v>153</v>
      </c>
      <c r="X17" s="487"/>
      <c r="Y17" s="487"/>
      <c r="Z17" s="487"/>
      <c r="AA17" s="487"/>
      <c r="AB17" s="477"/>
      <c r="AC17" s="521">
        <v>8757</v>
      </c>
      <c r="AD17" s="522"/>
      <c r="AE17" s="522"/>
      <c r="AF17" s="522"/>
      <c r="AG17" s="564"/>
      <c r="AH17" s="521">
        <v>8782</v>
      </c>
      <c r="AI17" s="522"/>
      <c r="AJ17" s="522"/>
      <c r="AK17" s="522"/>
      <c r="AL17" s="523"/>
      <c r="AM17" s="499"/>
      <c r="AN17" s="500"/>
      <c r="AO17" s="500"/>
      <c r="AP17" s="500"/>
      <c r="AQ17" s="500"/>
      <c r="AR17" s="500"/>
      <c r="AS17" s="500"/>
      <c r="AT17" s="501"/>
      <c r="AU17" s="502"/>
      <c r="AV17" s="503"/>
      <c r="AW17" s="503"/>
      <c r="AX17" s="503"/>
      <c r="AY17" s="504" t="s">
        <v>154</v>
      </c>
      <c r="AZ17" s="505"/>
      <c r="BA17" s="505"/>
      <c r="BB17" s="505"/>
      <c r="BC17" s="505"/>
      <c r="BD17" s="505"/>
      <c r="BE17" s="505"/>
      <c r="BF17" s="505"/>
      <c r="BG17" s="505"/>
      <c r="BH17" s="505"/>
      <c r="BI17" s="505"/>
      <c r="BJ17" s="505"/>
      <c r="BK17" s="505"/>
      <c r="BL17" s="505"/>
      <c r="BM17" s="506"/>
      <c r="BN17" s="470">
        <v>3814419</v>
      </c>
      <c r="BO17" s="471"/>
      <c r="BP17" s="471"/>
      <c r="BQ17" s="471"/>
      <c r="BR17" s="471"/>
      <c r="BS17" s="471"/>
      <c r="BT17" s="471"/>
      <c r="BU17" s="472"/>
      <c r="BV17" s="470">
        <v>3785905</v>
      </c>
      <c r="BW17" s="471"/>
      <c r="BX17" s="471"/>
      <c r="BY17" s="471"/>
      <c r="BZ17" s="471"/>
      <c r="CA17" s="471"/>
      <c r="CB17" s="471"/>
      <c r="CC17" s="472"/>
      <c r="CD17" s="201"/>
      <c r="CE17" s="580"/>
      <c r="CF17" s="580"/>
      <c r="CG17" s="580"/>
      <c r="CH17" s="580"/>
      <c r="CI17" s="580"/>
      <c r="CJ17" s="580"/>
      <c r="CK17" s="580"/>
      <c r="CL17" s="580"/>
      <c r="CM17" s="580"/>
      <c r="CN17" s="580"/>
      <c r="CO17" s="580"/>
      <c r="CP17" s="580"/>
      <c r="CQ17" s="580"/>
      <c r="CR17" s="580"/>
      <c r="CS17" s="581"/>
      <c r="CT17" s="467"/>
      <c r="CU17" s="468"/>
      <c r="CV17" s="468"/>
      <c r="CW17" s="468"/>
      <c r="CX17" s="468"/>
      <c r="CY17" s="468"/>
      <c r="CZ17" s="468"/>
      <c r="DA17" s="469"/>
      <c r="DB17" s="467"/>
      <c r="DC17" s="468"/>
      <c r="DD17" s="468"/>
      <c r="DE17" s="468"/>
      <c r="DF17" s="468"/>
      <c r="DG17" s="468"/>
      <c r="DH17" s="468"/>
      <c r="DI17" s="469"/>
      <c r="DJ17" s="186"/>
      <c r="DK17" s="186"/>
      <c r="DL17" s="186"/>
      <c r="DM17" s="186"/>
      <c r="DN17" s="186"/>
      <c r="DO17" s="186"/>
    </row>
    <row r="18" spans="1:119" ht="18.75" customHeight="1" thickBot="1" x14ac:dyDescent="0.2">
      <c r="A18" s="187"/>
      <c r="B18" s="584" t="s">
        <v>155</v>
      </c>
      <c r="C18" s="513"/>
      <c r="D18" s="513"/>
      <c r="E18" s="585"/>
      <c r="F18" s="585"/>
      <c r="G18" s="585"/>
      <c r="H18" s="585"/>
      <c r="I18" s="585"/>
      <c r="J18" s="585"/>
      <c r="K18" s="585"/>
      <c r="L18" s="586">
        <v>112.29</v>
      </c>
      <c r="M18" s="586"/>
      <c r="N18" s="586"/>
      <c r="O18" s="586"/>
      <c r="P18" s="586"/>
      <c r="Q18" s="586"/>
      <c r="R18" s="587"/>
      <c r="S18" s="587"/>
      <c r="T18" s="587"/>
      <c r="U18" s="587"/>
      <c r="V18" s="588"/>
      <c r="W18" s="488"/>
      <c r="X18" s="489"/>
      <c r="Y18" s="489"/>
      <c r="Z18" s="489"/>
      <c r="AA18" s="489"/>
      <c r="AB18" s="480"/>
      <c r="AC18" s="589">
        <v>66</v>
      </c>
      <c r="AD18" s="590"/>
      <c r="AE18" s="590"/>
      <c r="AF18" s="590"/>
      <c r="AG18" s="591"/>
      <c r="AH18" s="589">
        <v>64.3</v>
      </c>
      <c r="AI18" s="590"/>
      <c r="AJ18" s="590"/>
      <c r="AK18" s="590"/>
      <c r="AL18" s="592"/>
      <c r="AM18" s="499"/>
      <c r="AN18" s="500"/>
      <c r="AO18" s="500"/>
      <c r="AP18" s="500"/>
      <c r="AQ18" s="500"/>
      <c r="AR18" s="500"/>
      <c r="AS18" s="500"/>
      <c r="AT18" s="501"/>
      <c r="AU18" s="502"/>
      <c r="AV18" s="503"/>
      <c r="AW18" s="503"/>
      <c r="AX18" s="503"/>
      <c r="AY18" s="504" t="s">
        <v>156</v>
      </c>
      <c r="AZ18" s="505"/>
      <c r="BA18" s="505"/>
      <c r="BB18" s="505"/>
      <c r="BC18" s="505"/>
      <c r="BD18" s="505"/>
      <c r="BE18" s="505"/>
      <c r="BF18" s="505"/>
      <c r="BG18" s="505"/>
      <c r="BH18" s="505"/>
      <c r="BI18" s="505"/>
      <c r="BJ18" s="505"/>
      <c r="BK18" s="505"/>
      <c r="BL18" s="505"/>
      <c r="BM18" s="506"/>
      <c r="BN18" s="470">
        <v>8248462</v>
      </c>
      <c r="BO18" s="471"/>
      <c r="BP18" s="471"/>
      <c r="BQ18" s="471"/>
      <c r="BR18" s="471"/>
      <c r="BS18" s="471"/>
      <c r="BT18" s="471"/>
      <c r="BU18" s="472"/>
      <c r="BV18" s="470">
        <v>8121976</v>
      </c>
      <c r="BW18" s="471"/>
      <c r="BX18" s="471"/>
      <c r="BY18" s="471"/>
      <c r="BZ18" s="471"/>
      <c r="CA18" s="471"/>
      <c r="CB18" s="471"/>
      <c r="CC18" s="472"/>
      <c r="CD18" s="201"/>
      <c r="CE18" s="580"/>
      <c r="CF18" s="580"/>
      <c r="CG18" s="580"/>
      <c r="CH18" s="580"/>
      <c r="CI18" s="580"/>
      <c r="CJ18" s="580"/>
      <c r="CK18" s="580"/>
      <c r="CL18" s="580"/>
      <c r="CM18" s="580"/>
      <c r="CN18" s="580"/>
      <c r="CO18" s="580"/>
      <c r="CP18" s="580"/>
      <c r="CQ18" s="580"/>
      <c r="CR18" s="580"/>
      <c r="CS18" s="581"/>
      <c r="CT18" s="467"/>
      <c r="CU18" s="468"/>
      <c r="CV18" s="468"/>
      <c r="CW18" s="468"/>
      <c r="CX18" s="468"/>
      <c r="CY18" s="468"/>
      <c r="CZ18" s="468"/>
      <c r="DA18" s="469"/>
      <c r="DB18" s="467"/>
      <c r="DC18" s="468"/>
      <c r="DD18" s="468"/>
      <c r="DE18" s="468"/>
      <c r="DF18" s="468"/>
      <c r="DG18" s="468"/>
      <c r="DH18" s="468"/>
      <c r="DI18" s="469"/>
      <c r="DJ18" s="186"/>
      <c r="DK18" s="186"/>
      <c r="DL18" s="186"/>
      <c r="DM18" s="186"/>
      <c r="DN18" s="186"/>
      <c r="DO18" s="186"/>
    </row>
    <row r="19" spans="1:119" ht="18.75" customHeight="1" thickBot="1" x14ac:dyDescent="0.2">
      <c r="A19" s="187"/>
      <c r="B19" s="584" t="s">
        <v>157</v>
      </c>
      <c r="C19" s="513"/>
      <c r="D19" s="513"/>
      <c r="E19" s="585"/>
      <c r="F19" s="585"/>
      <c r="G19" s="585"/>
      <c r="H19" s="585"/>
      <c r="I19" s="585"/>
      <c r="J19" s="585"/>
      <c r="K19" s="585"/>
      <c r="L19" s="593">
        <v>245</v>
      </c>
      <c r="M19" s="593"/>
      <c r="N19" s="593"/>
      <c r="O19" s="593"/>
      <c r="P19" s="593"/>
      <c r="Q19" s="593"/>
      <c r="R19" s="594"/>
      <c r="S19" s="594"/>
      <c r="T19" s="594"/>
      <c r="U19" s="594"/>
      <c r="V19" s="595"/>
      <c r="W19" s="427"/>
      <c r="X19" s="428"/>
      <c r="Y19" s="428"/>
      <c r="Z19" s="428"/>
      <c r="AA19" s="428"/>
      <c r="AB19" s="428"/>
      <c r="AC19" s="602"/>
      <c r="AD19" s="602"/>
      <c r="AE19" s="602"/>
      <c r="AF19" s="602"/>
      <c r="AG19" s="602"/>
      <c r="AH19" s="602"/>
      <c r="AI19" s="602"/>
      <c r="AJ19" s="602"/>
      <c r="AK19" s="602"/>
      <c r="AL19" s="603"/>
      <c r="AM19" s="499"/>
      <c r="AN19" s="500"/>
      <c r="AO19" s="500"/>
      <c r="AP19" s="500"/>
      <c r="AQ19" s="500"/>
      <c r="AR19" s="500"/>
      <c r="AS19" s="500"/>
      <c r="AT19" s="501"/>
      <c r="AU19" s="502"/>
      <c r="AV19" s="503"/>
      <c r="AW19" s="503"/>
      <c r="AX19" s="503"/>
      <c r="AY19" s="504" t="s">
        <v>158</v>
      </c>
      <c r="AZ19" s="505"/>
      <c r="BA19" s="505"/>
      <c r="BB19" s="505"/>
      <c r="BC19" s="505"/>
      <c r="BD19" s="505"/>
      <c r="BE19" s="505"/>
      <c r="BF19" s="505"/>
      <c r="BG19" s="505"/>
      <c r="BH19" s="505"/>
      <c r="BI19" s="505"/>
      <c r="BJ19" s="505"/>
      <c r="BK19" s="505"/>
      <c r="BL19" s="505"/>
      <c r="BM19" s="506"/>
      <c r="BN19" s="470">
        <v>11044015</v>
      </c>
      <c r="BO19" s="471"/>
      <c r="BP19" s="471"/>
      <c r="BQ19" s="471"/>
      <c r="BR19" s="471"/>
      <c r="BS19" s="471"/>
      <c r="BT19" s="471"/>
      <c r="BU19" s="472"/>
      <c r="BV19" s="470">
        <v>10979391</v>
      </c>
      <c r="BW19" s="471"/>
      <c r="BX19" s="471"/>
      <c r="BY19" s="471"/>
      <c r="BZ19" s="471"/>
      <c r="CA19" s="471"/>
      <c r="CB19" s="471"/>
      <c r="CC19" s="472"/>
      <c r="CD19" s="201"/>
      <c r="CE19" s="580"/>
      <c r="CF19" s="580"/>
      <c r="CG19" s="580"/>
      <c r="CH19" s="580"/>
      <c r="CI19" s="580"/>
      <c r="CJ19" s="580"/>
      <c r="CK19" s="580"/>
      <c r="CL19" s="580"/>
      <c r="CM19" s="580"/>
      <c r="CN19" s="580"/>
      <c r="CO19" s="580"/>
      <c r="CP19" s="580"/>
      <c r="CQ19" s="580"/>
      <c r="CR19" s="580"/>
      <c r="CS19" s="581"/>
      <c r="CT19" s="467"/>
      <c r="CU19" s="468"/>
      <c r="CV19" s="468"/>
      <c r="CW19" s="468"/>
      <c r="CX19" s="468"/>
      <c r="CY19" s="468"/>
      <c r="CZ19" s="468"/>
      <c r="DA19" s="469"/>
      <c r="DB19" s="467"/>
      <c r="DC19" s="468"/>
      <c r="DD19" s="468"/>
      <c r="DE19" s="468"/>
      <c r="DF19" s="468"/>
      <c r="DG19" s="468"/>
      <c r="DH19" s="468"/>
      <c r="DI19" s="469"/>
      <c r="DJ19" s="186"/>
      <c r="DK19" s="186"/>
      <c r="DL19" s="186"/>
      <c r="DM19" s="186"/>
      <c r="DN19" s="186"/>
      <c r="DO19" s="186"/>
    </row>
    <row r="20" spans="1:119" ht="18.75" customHeight="1" thickBot="1" x14ac:dyDescent="0.2">
      <c r="A20" s="187"/>
      <c r="B20" s="584" t="s">
        <v>159</v>
      </c>
      <c r="C20" s="513"/>
      <c r="D20" s="513"/>
      <c r="E20" s="585"/>
      <c r="F20" s="585"/>
      <c r="G20" s="585"/>
      <c r="H20" s="585"/>
      <c r="I20" s="585"/>
      <c r="J20" s="585"/>
      <c r="K20" s="585"/>
      <c r="L20" s="593">
        <v>11974</v>
      </c>
      <c r="M20" s="593"/>
      <c r="N20" s="593"/>
      <c r="O20" s="593"/>
      <c r="P20" s="593"/>
      <c r="Q20" s="593"/>
      <c r="R20" s="594"/>
      <c r="S20" s="594"/>
      <c r="T20" s="594"/>
      <c r="U20" s="594"/>
      <c r="V20" s="595"/>
      <c r="W20" s="488"/>
      <c r="X20" s="489"/>
      <c r="Y20" s="489"/>
      <c r="Z20" s="489"/>
      <c r="AA20" s="489"/>
      <c r="AB20" s="489"/>
      <c r="AC20" s="596"/>
      <c r="AD20" s="596"/>
      <c r="AE20" s="596"/>
      <c r="AF20" s="596"/>
      <c r="AG20" s="596"/>
      <c r="AH20" s="596"/>
      <c r="AI20" s="596"/>
      <c r="AJ20" s="596"/>
      <c r="AK20" s="596"/>
      <c r="AL20" s="597"/>
      <c r="AM20" s="598"/>
      <c r="AN20" s="525"/>
      <c r="AO20" s="525"/>
      <c r="AP20" s="525"/>
      <c r="AQ20" s="525"/>
      <c r="AR20" s="525"/>
      <c r="AS20" s="525"/>
      <c r="AT20" s="526"/>
      <c r="AU20" s="599"/>
      <c r="AV20" s="600"/>
      <c r="AW20" s="600"/>
      <c r="AX20" s="601"/>
      <c r="AY20" s="504"/>
      <c r="AZ20" s="505"/>
      <c r="BA20" s="505"/>
      <c r="BB20" s="505"/>
      <c r="BC20" s="505"/>
      <c r="BD20" s="505"/>
      <c r="BE20" s="505"/>
      <c r="BF20" s="505"/>
      <c r="BG20" s="505"/>
      <c r="BH20" s="505"/>
      <c r="BI20" s="505"/>
      <c r="BJ20" s="505"/>
      <c r="BK20" s="505"/>
      <c r="BL20" s="505"/>
      <c r="BM20" s="506"/>
      <c r="BN20" s="470"/>
      <c r="BO20" s="471"/>
      <c r="BP20" s="471"/>
      <c r="BQ20" s="471"/>
      <c r="BR20" s="471"/>
      <c r="BS20" s="471"/>
      <c r="BT20" s="471"/>
      <c r="BU20" s="472"/>
      <c r="BV20" s="470"/>
      <c r="BW20" s="471"/>
      <c r="BX20" s="471"/>
      <c r="BY20" s="471"/>
      <c r="BZ20" s="471"/>
      <c r="CA20" s="471"/>
      <c r="CB20" s="471"/>
      <c r="CC20" s="472"/>
      <c r="CD20" s="201"/>
      <c r="CE20" s="580"/>
      <c r="CF20" s="580"/>
      <c r="CG20" s="580"/>
      <c r="CH20" s="580"/>
      <c r="CI20" s="580"/>
      <c r="CJ20" s="580"/>
      <c r="CK20" s="580"/>
      <c r="CL20" s="580"/>
      <c r="CM20" s="580"/>
      <c r="CN20" s="580"/>
      <c r="CO20" s="580"/>
      <c r="CP20" s="580"/>
      <c r="CQ20" s="580"/>
      <c r="CR20" s="580"/>
      <c r="CS20" s="581"/>
      <c r="CT20" s="467"/>
      <c r="CU20" s="468"/>
      <c r="CV20" s="468"/>
      <c r="CW20" s="468"/>
      <c r="CX20" s="468"/>
      <c r="CY20" s="468"/>
      <c r="CZ20" s="468"/>
      <c r="DA20" s="469"/>
      <c r="DB20" s="467"/>
      <c r="DC20" s="468"/>
      <c r="DD20" s="468"/>
      <c r="DE20" s="468"/>
      <c r="DF20" s="468"/>
      <c r="DG20" s="468"/>
      <c r="DH20" s="468"/>
      <c r="DI20" s="469"/>
      <c r="DJ20" s="186"/>
      <c r="DK20" s="186"/>
      <c r="DL20" s="186"/>
      <c r="DM20" s="186"/>
      <c r="DN20" s="186"/>
      <c r="DO20" s="186"/>
    </row>
    <row r="21" spans="1:119" ht="18.75" customHeight="1" x14ac:dyDescent="0.15">
      <c r="A21" s="187"/>
      <c r="B21" s="604" t="s">
        <v>160</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6"/>
      <c r="AY21" s="504"/>
      <c r="AZ21" s="505"/>
      <c r="BA21" s="505"/>
      <c r="BB21" s="505"/>
      <c r="BC21" s="505"/>
      <c r="BD21" s="505"/>
      <c r="BE21" s="505"/>
      <c r="BF21" s="505"/>
      <c r="BG21" s="505"/>
      <c r="BH21" s="505"/>
      <c r="BI21" s="505"/>
      <c r="BJ21" s="505"/>
      <c r="BK21" s="505"/>
      <c r="BL21" s="505"/>
      <c r="BM21" s="506"/>
      <c r="BN21" s="470"/>
      <c r="BO21" s="471"/>
      <c r="BP21" s="471"/>
      <c r="BQ21" s="471"/>
      <c r="BR21" s="471"/>
      <c r="BS21" s="471"/>
      <c r="BT21" s="471"/>
      <c r="BU21" s="472"/>
      <c r="BV21" s="470"/>
      <c r="BW21" s="471"/>
      <c r="BX21" s="471"/>
      <c r="BY21" s="471"/>
      <c r="BZ21" s="471"/>
      <c r="CA21" s="471"/>
      <c r="CB21" s="471"/>
      <c r="CC21" s="472"/>
      <c r="CD21" s="201"/>
      <c r="CE21" s="580"/>
      <c r="CF21" s="580"/>
      <c r="CG21" s="580"/>
      <c r="CH21" s="580"/>
      <c r="CI21" s="580"/>
      <c r="CJ21" s="580"/>
      <c r="CK21" s="580"/>
      <c r="CL21" s="580"/>
      <c r="CM21" s="580"/>
      <c r="CN21" s="580"/>
      <c r="CO21" s="580"/>
      <c r="CP21" s="580"/>
      <c r="CQ21" s="580"/>
      <c r="CR21" s="580"/>
      <c r="CS21" s="581"/>
      <c r="CT21" s="467"/>
      <c r="CU21" s="468"/>
      <c r="CV21" s="468"/>
      <c r="CW21" s="468"/>
      <c r="CX21" s="468"/>
      <c r="CY21" s="468"/>
      <c r="CZ21" s="468"/>
      <c r="DA21" s="469"/>
      <c r="DB21" s="467"/>
      <c r="DC21" s="468"/>
      <c r="DD21" s="468"/>
      <c r="DE21" s="468"/>
      <c r="DF21" s="468"/>
      <c r="DG21" s="468"/>
      <c r="DH21" s="468"/>
      <c r="DI21" s="469"/>
      <c r="DJ21" s="186"/>
      <c r="DK21" s="186"/>
      <c r="DL21" s="186"/>
      <c r="DM21" s="186"/>
      <c r="DN21" s="186"/>
      <c r="DO21" s="186"/>
    </row>
    <row r="22" spans="1:119" ht="18.75" customHeight="1" thickBot="1" x14ac:dyDescent="0.2">
      <c r="A22" s="187"/>
      <c r="B22" s="607" t="s">
        <v>161</v>
      </c>
      <c r="C22" s="608"/>
      <c r="D22" s="609"/>
      <c r="E22" s="482" t="s">
        <v>1</v>
      </c>
      <c r="F22" s="487"/>
      <c r="G22" s="487"/>
      <c r="H22" s="487"/>
      <c r="I22" s="487"/>
      <c r="J22" s="487"/>
      <c r="K22" s="477"/>
      <c r="L22" s="482" t="s">
        <v>162</v>
      </c>
      <c r="M22" s="487"/>
      <c r="N22" s="487"/>
      <c r="O22" s="487"/>
      <c r="P22" s="477"/>
      <c r="Q22" s="616" t="s">
        <v>163</v>
      </c>
      <c r="R22" s="617"/>
      <c r="S22" s="617"/>
      <c r="T22" s="617"/>
      <c r="U22" s="617"/>
      <c r="V22" s="618"/>
      <c r="W22" s="622" t="s">
        <v>164</v>
      </c>
      <c r="X22" s="608"/>
      <c r="Y22" s="609"/>
      <c r="Z22" s="482" t="s">
        <v>1</v>
      </c>
      <c r="AA22" s="487"/>
      <c r="AB22" s="487"/>
      <c r="AC22" s="487"/>
      <c r="AD22" s="487"/>
      <c r="AE22" s="487"/>
      <c r="AF22" s="487"/>
      <c r="AG22" s="477"/>
      <c r="AH22" s="635" t="s">
        <v>165</v>
      </c>
      <c r="AI22" s="487"/>
      <c r="AJ22" s="487"/>
      <c r="AK22" s="487"/>
      <c r="AL22" s="477"/>
      <c r="AM22" s="635" t="s">
        <v>166</v>
      </c>
      <c r="AN22" s="636"/>
      <c r="AO22" s="636"/>
      <c r="AP22" s="636"/>
      <c r="AQ22" s="636"/>
      <c r="AR22" s="637"/>
      <c r="AS22" s="616" t="s">
        <v>163</v>
      </c>
      <c r="AT22" s="617"/>
      <c r="AU22" s="617"/>
      <c r="AV22" s="617"/>
      <c r="AW22" s="617"/>
      <c r="AX22" s="641"/>
      <c r="AY22" s="643"/>
      <c r="AZ22" s="644"/>
      <c r="BA22" s="644"/>
      <c r="BB22" s="644"/>
      <c r="BC22" s="644"/>
      <c r="BD22" s="644"/>
      <c r="BE22" s="644"/>
      <c r="BF22" s="644"/>
      <c r="BG22" s="644"/>
      <c r="BH22" s="644"/>
      <c r="BI22" s="644"/>
      <c r="BJ22" s="644"/>
      <c r="BK22" s="644"/>
      <c r="BL22" s="644"/>
      <c r="BM22" s="645"/>
      <c r="BN22" s="646"/>
      <c r="BO22" s="647"/>
      <c r="BP22" s="647"/>
      <c r="BQ22" s="647"/>
      <c r="BR22" s="647"/>
      <c r="BS22" s="647"/>
      <c r="BT22" s="647"/>
      <c r="BU22" s="648"/>
      <c r="BV22" s="646"/>
      <c r="BW22" s="647"/>
      <c r="BX22" s="647"/>
      <c r="BY22" s="647"/>
      <c r="BZ22" s="647"/>
      <c r="CA22" s="647"/>
      <c r="CB22" s="647"/>
      <c r="CC22" s="648"/>
      <c r="CD22" s="201"/>
      <c r="CE22" s="580"/>
      <c r="CF22" s="580"/>
      <c r="CG22" s="580"/>
      <c r="CH22" s="580"/>
      <c r="CI22" s="580"/>
      <c r="CJ22" s="580"/>
      <c r="CK22" s="580"/>
      <c r="CL22" s="580"/>
      <c r="CM22" s="580"/>
      <c r="CN22" s="580"/>
      <c r="CO22" s="580"/>
      <c r="CP22" s="580"/>
      <c r="CQ22" s="580"/>
      <c r="CR22" s="580"/>
      <c r="CS22" s="581"/>
      <c r="CT22" s="467"/>
      <c r="CU22" s="468"/>
      <c r="CV22" s="468"/>
      <c r="CW22" s="468"/>
      <c r="CX22" s="468"/>
      <c r="CY22" s="468"/>
      <c r="CZ22" s="468"/>
      <c r="DA22" s="469"/>
      <c r="DB22" s="467"/>
      <c r="DC22" s="468"/>
      <c r="DD22" s="468"/>
      <c r="DE22" s="468"/>
      <c r="DF22" s="468"/>
      <c r="DG22" s="468"/>
      <c r="DH22" s="468"/>
      <c r="DI22" s="469"/>
      <c r="DJ22" s="186"/>
      <c r="DK22" s="186"/>
      <c r="DL22" s="186"/>
      <c r="DM22" s="186"/>
      <c r="DN22" s="186"/>
      <c r="DO22" s="186"/>
    </row>
    <row r="23" spans="1:119" ht="18.75" customHeight="1" x14ac:dyDescent="0.15">
      <c r="A23" s="187"/>
      <c r="B23" s="610"/>
      <c r="C23" s="611"/>
      <c r="D23" s="612"/>
      <c r="E23" s="456"/>
      <c r="F23" s="461"/>
      <c r="G23" s="461"/>
      <c r="H23" s="461"/>
      <c r="I23" s="461"/>
      <c r="J23" s="461"/>
      <c r="K23" s="450"/>
      <c r="L23" s="456"/>
      <c r="M23" s="461"/>
      <c r="N23" s="461"/>
      <c r="O23" s="461"/>
      <c r="P23" s="450"/>
      <c r="Q23" s="619"/>
      <c r="R23" s="620"/>
      <c r="S23" s="620"/>
      <c r="T23" s="620"/>
      <c r="U23" s="620"/>
      <c r="V23" s="621"/>
      <c r="W23" s="623"/>
      <c r="X23" s="611"/>
      <c r="Y23" s="612"/>
      <c r="Z23" s="456"/>
      <c r="AA23" s="461"/>
      <c r="AB23" s="461"/>
      <c r="AC23" s="461"/>
      <c r="AD23" s="461"/>
      <c r="AE23" s="461"/>
      <c r="AF23" s="461"/>
      <c r="AG23" s="450"/>
      <c r="AH23" s="456"/>
      <c r="AI23" s="461"/>
      <c r="AJ23" s="461"/>
      <c r="AK23" s="461"/>
      <c r="AL23" s="450"/>
      <c r="AM23" s="638"/>
      <c r="AN23" s="639"/>
      <c r="AO23" s="639"/>
      <c r="AP23" s="639"/>
      <c r="AQ23" s="639"/>
      <c r="AR23" s="640"/>
      <c r="AS23" s="619"/>
      <c r="AT23" s="620"/>
      <c r="AU23" s="620"/>
      <c r="AV23" s="620"/>
      <c r="AW23" s="620"/>
      <c r="AX23" s="642"/>
      <c r="AY23" s="430" t="s">
        <v>167</v>
      </c>
      <c r="AZ23" s="431"/>
      <c r="BA23" s="431"/>
      <c r="BB23" s="431"/>
      <c r="BC23" s="431"/>
      <c r="BD23" s="431"/>
      <c r="BE23" s="431"/>
      <c r="BF23" s="431"/>
      <c r="BG23" s="431"/>
      <c r="BH23" s="431"/>
      <c r="BI23" s="431"/>
      <c r="BJ23" s="431"/>
      <c r="BK23" s="431"/>
      <c r="BL23" s="431"/>
      <c r="BM23" s="432"/>
      <c r="BN23" s="470">
        <v>21044642</v>
      </c>
      <c r="BO23" s="471"/>
      <c r="BP23" s="471"/>
      <c r="BQ23" s="471"/>
      <c r="BR23" s="471"/>
      <c r="BS23" s="471"/>
      <c r="BT23" s="471"/>
      <c r="BU23" s="472"/>
      <c r="BV23" s="470">
        <v>21647490</v>
      </c>
      <c r="BW23" s="471"/>
      <c r="BX23" s="471"/>
      <c r="BY23" s="471"/>
      <c r="BZ23" s="471"/>
      <c r="CA23" s="471"/>
      <c r="CB23" s="471"/>
      <c r="CC23" s="472"/>
      <c r="CD23" s="201"/>
      <c r="CE23" s="580"/>
      <c r="CF23" s="580"/>
      <c r="CG23" s="580"/>
      <c r="CH23" s="580"/>
      <c r="CI23" s="580"/>
      <c r="CJ23" s="580"/>
      <c r="CK23" s="580"/>
      <c r="CL23" s="580"/>
      <c r="CM23" s="580"/>
      <c r="CN23" s="580"/>
      <c r="CO23" s="580"/>
      <c r="CP23" s="580"/>
      <c r="CQ23" s="580"/>
      <c r="CR23" s="580"/>
      <c r="CS23" s="581"/>
      <c r="CT23" s="467"/>
      <c r="CU23" s="468"/>
      <c r="CV23" s="468"/>
      <c r="CW23" s="468"/>
      <c r="CX23" s="468"/>
      <c r="CY23" s="468"/>
      <c r="CZ23" s="468"/>
      <c r="DA23" s="469"/>
      <c r="DB23" s="467"/>
      <c r="DC23" s="468"/>
      <c r="DD23" s="468"/>
      <c r="DE23" s="468"/>
      <c r="DF23" s="468"/>
      <c r="DG23" s="468"/>
      <c r="DH23" s="468"/>
      <c r="DI23" s="469"/>
      <c r="DJ23" s="186"/>
      <c r="DK23" s="186"/>
      <c r="DL23" s="186"/>
      <c r="DM23" s="186"/>
      <c r="DN23" s="186"/>
      <c r="DO23" s="186"/>
    </row>
    <row r="24" spans="1:119" ht="18.75" customHeight="1" thickBot="1" x14ac:dyDescent="0.2">
      <c r="A24" s="187"/>
      <c r="B24" s="610"/>
      <c r="C24" s="611"/>
      <c r="D24" s="612"/>
      <c r="E24" s="520" t="s">
        <v>168</v>
      </c>
      <c r="F24" s="500"/>
      <c r="G24" s="500"/>
      <c r="H24" s="500"/>
      <c r="I24" s="500"/>
      <c r="J24" s="500"/>
      <c r="K24" s="501"/>
      <c r="L24" s="521">
        <v>1</v>
      </c>
      <c r="M24" s="522"/>
      <c r="N24" s="522"/>
      <c r="O24" s="522"/>
      <c r="P24" s="564"/>
      <c r="Q24" s="521">
        <v>7272</v>
      </c>
      <c r="R24" s="522"/>
      <c r="S24" s="522"/>
      <c r="T24" s="522"/>
      <c r="U24" s="522"/>
      <c r="V24" s="564"/>
      <c r="W24" s="623"/>
      <c r="X24" s="611"/>
      <c r="Y24" s="612"/>
      <c r="Z24" s="520" t="s">
        <v>169</v>
      </c>
      <c r="AA24" s="500"/>
      <c r="AB24" s="500"/>
      <c r="AC24" s="500"/>
      <c r="AD24" s="500"/>
      <c r="AE24" s="500"/>
      <c r="AF24" s="500"/>
      <c r="AG24" s="501"/>
      <c r="AH24" s="521">
        <v>267</v>
      </c>
      <c r="AI24" s="522"/>
      <c r="AJ24" s="522"/>
      <c r="AK24" s="522"/>
      <c r="AL24" s="564"/>
      <c r="AM24" s="521">
        <v>865614</v>
      </c>
      <c r="AN24" s="522"/>
      <c r="AO24" s="522"/>
      <c r="AP24" s="522"/>
      <c r="AQ24" s="522"/>
      <c r="AR24" s="564"/>
      <c r="AS24" s="521">
        <v>3242</v>
      </c>
      <c r="AT24" s="522"/>
      <c r="AU24" s="522"/>
      <c r="AV24" s="522"/>
      <c r="AW24" s="522"/>
      <c r="AX24" s="523"/>
      <c r="AY24" s="643" t="s">
        <v>170</v>
      </c>
      <c r="AZ24" s="644"/>
      <c r="BA24" s="644"/>
      <c r="BB24" s="644"/>
      <c r="BC24" s="644"/>
      <c r="BD24" s="644"/>
      <c r="BE24" s="644"/>
      <c r="BF24" s="644"/>
      <c r="BG24" s="644"/>
      <c r="BH24" s="644"/>
      <c r="BI24" s="644"/>
      <c r="BJ24" s="644"/>
      <c r="BK24" s="644"/>
      <c r="BL24" s="644"/>
      <c r="BM24" s="645"/>
      <c r="BN24" s="470">
        <v>15551714</v>
      </c>
      <c r="BO24" s="471"/>
      <c r="BP24" s="471"/>
      <c r="BQ24" s="471"/>
      <c r="BR24" s="471"/>
      <c r="BS24" s="471"/>
      <c r="BT24" s="471"/>
      <c r="BU24" s="472"/>
      <c r="BV24" s="470">
        <v>15902413</v>
      </c>
      <c r="BW24" s="471"/>
      <c r="BX24" s="471"/>
      <c r="BY24" s="471"/>
      <c r="BZ24" s="471"/>
      <c r="CA24" s="471"/>
      <c r="CB24" s="471"/>
      <c r="CC24" s="472"/>
      <c r="CD24" s="201"/>
      <c r="CE24" s="580"/>
      <c r="CF24" s="580"/>
      <c r="CG24" s="580"/>
      <c r="CH24" s="580"/>
      <c r="CI24" s="580"/>
      <c r="CJ24" s="580"/>
      <c r="CK24" s="580"/>
      <c r="CL24" s="580"/>
      <c r="CM24" s="580"/>
      <c r="CN24" s="580"/>
      <c r="CO24" s="580"/>
      <c r="CP24" s="580"/>
      <c r="CQ24" s="580"/>
      <c r="CR24" s="580"/>
      <c r="CS24" s="581"/>
      <c r="CT24" s="467"/>
      <c r="CU24" s="468"/>
      <c r="CV24" s="468"/>
      <c r="CW24" s="468"/>
      <c r="CX24" s="468"/>
      <c r="CY24" s="468"/>
      <c r="CZ24" s="468"/>
      <c r="DA24" s="469"/>
      <c r="DB24" s="467"/>
      <c r="DC24" s="468"/>
      <c r="DD24" s="468"/>
      <c r="DE24" s="468"/>
      <c r="DF24" s="468"/>
      <c r="DG24" s="468"/>
      <c r="DH24" s="468"/>
      <c r="DI24" s="469"/>
      <c r="DJ24" s="186"/>
      <c r="DK24" s="186"/>
      <c r="DL24" s="186"/>
      <c r="DM24" s="186"/>
      <c r="DN24" s="186"/>
      <c r="DO24" s="186"/>
    </row>
    <row r="25" spans="1:119" s="186" customFormat="1" ht="18.75" customHeight="1" x14ac:dyDescent="0.15">
      <c r="A25" s="187"/>
      <c r="B25" s="610"/>
      <c r="C25" s="611"/>
      <c r="D25" s="612"/>
      <c r="E25" s="520" t="s">
        <v>171</v>
      </c>
      <c r="F25" s="500"/>
      <c r="G25" s="500"/>
      <c r="H25" s="500"/>
      <c r="I25" s="500"/>
      <c r="J25" s="500"/>
      <c r="K25" s="501"/>
      <c r="L25" s="521">
        <v>1</v>
      </c>
      <c r="M25" s="522"/>
      <c r="N25" s="522"/>
      <c r="O25" s="522"/>
      <c r="P25" s="564"/>
      <c r="Q25" s="521">
        <v>6061</v>
      </c>
      <c r="R25" s="522"/>
      <c r="S25" s="522"/>
      <c r="T25" s="522"/>
      <c r="U25" s="522"/>
      <c r="V25" s="564"/>
      <c r="W25" s="623"/>
      <c r="X25" s="611"/>
      <c r="Y25" s="612"/>
      <c r="Z25" s="520" t="s">
        <v>172</v>
      </c>
      <c r="AA25" s="500"/>
      <c r="AB25" s="500"/>
      <c r="AC25" s="500"/>
      <c r="AD25" s="500"/>
      <c r="AE25" s="500"/>
      <c r="AF25" s="500"/>
      <c r="AG25" s="501"/>
      <c r="AH25" s="521">
        <v>48</v>
      </c>
      <c r="AI25" s="522"/>
      <c r="AJ25" s="522"/>
      <c r="AK25" s="522"/>
      <c r="AL25" s="564"/>
      <c r="AM25" s="521">
        <v>156288</v>
      </c>
      <c r="AN25" s="522"/>
      <c r="AO25" s="522"/>
      <c r="AP25" s="522"/>
      <c r="AQ25" s="522"/>
      <c r="AR25" s="564"/>
      <c r="AS25" s="521">
        <v>3256</v>
      </c>
      <c r="AT25" s="522"/>
      <c r="AU25" s="522"/>
      <c r="AV25" s="522"/>
      <c r="AW25" s="522"/>
      <c r="AX25" s="523"/>
      <c r="AY25" s="430" t="s">
        <v>173</v>
      </c>
      <c r="AZ25" s="431"/>
      <c r="BA25" s="431"/>
      <c r="BB25" s="431"/>
      <c r="BC25" s="431"/>
      <c r="BD25" s="431"/>
      <c r="BE25" s="431"/>
      <c r="BF25" s="431"/>
      <c r="BG25" s="431"/>
      <c r="BH25" s="431"/>
      <c r="BI25" s="431"/>
      <c r="BJ25" s="431"/>
      <c r="BK25" s="431"/>
      <c r="BL25" s="431"/>
      <c r="BM25" s="432"/>
      <c r="BN25" s="433">
        <v>702811</v>
      </c>
      <c r="BO25" s="434"/>
      <c r="BP25" s="434"/>
      <c r="BQ25" s="434"/>
      <c r="BR25" s="434"/>
      <c r="BS25" s="434"/>
      <c r="BT25" s="434"/>
      <c r="BU25" s="435"/>
      <c r="BV25" s="433">
        <v>607362</v>
      </c>
      <c r="BW25" s="434"/>
      <c r="BX25" s="434"/>
      <c r="BY25" s="434"/>
      <c r="BZ25" s="434"/>
      <c r="CA25" s="434"/>
      <c r="CB25" s="434"/>
      <c r="CC25" s="435"/>
      <c r="CD25" s="201"/>
      <c r="CE25" s="580"/>
      <c r="CF25" s="580"/>
      <c r="CG25" s="580"/>
      <c r="CH25" s="580"/>
      <c r="CI25" s="580"/>
      <c r="CJ25" s="580"/>
      <c r="CK25" s="580"/>
      <c r="CL25" s="580"/>
      <c r="CM25" s="580"/>
      <c r="CN25" s="580"/>
      <c r="CO25" s="580"/>
      <c r="CP25" s="580"/>
      <c r="CQ25" s="580"/>
      <c r="CR25" s="580"/>
      <c r="CS25" s="581"/>
      <c r="CT25" s="467"/>
      <c r="CU25" s="468"/>
      <c r="CV25" s="468"/>
      <c r="CW25" s="468"/>
      <c r="CX25" s="468"/>
      <c r="CY25" s="468"/>
      <c r="CZ25" s="468"/>
      <c r="DA25" s="469"/>
      <c r="DB25" s="467"/>
      <c r="DC25" s="468"/>
      <c r="DD25" s="468"/>
      <c r="DE25" s="468"/>
      <c r="DF25" s="468"/>
      <c r="DG25" s="468"/>
      <c r="DH25" s="468"/>
      <c r="DI25" s="469"/>
    </row>
    <row r="26" spans="1:119" s="186" customFormat="1" ht="18.75" customHeight="1" x14ac:dyDescent="0.15">
      <c r="A26" s="187"/>
      <c r="B26" s="610"/>
      <c r="C26" s="611"/>
      <c r="D26" s="612"/>
      <c r="E26" s="520" t="s">
        <v>174</v>
      </c>
      <c r="F26" s="500"/>
      <c r="G26" s="500"/>
      <c r="H26" s="500"/>
      <c r="I26" s="500"/>
      <c r="J26" s="500"/>
      <c r="K26" s="501"/>
      <c r="L26" s="521">
        <v>1</v>
      </c>
      <c r="M26" s="522"/>
      <c r="N26" s="522"/>
      <c r="O26" s="522"/>
      <c r="P26" s="564"/>
      <c r="Q26" s="521">
        <v>5841</v>
      </c>
      <c r="R26" s="522"/>
      <c r="S26" s="522"/>
      <c r="T26" s="522"/>
      <c r="U26" s="522"/>
      <c r="V26" s="564"/>
      <c r="W26" s="623"/>
      <c r="X26" s="611"/>
      <c r="Y26" s="612"/>
      <c r="Z26" s="520" t="s">
        <v>175</v>
      </c>
      <c r="AA26" s="633"/>
      <c r="AB26" s="633"/>
      <c r="AC26" s="633"/>
      <c r="AD26" s="633"/>
      <c r="AE26" s="633"/>
      <c r="AF26" s="633"/>
      <c r="AG26" s="634"/>
      <c r="AH26" s="521">
        <v>9</v>
      </c>
      <c r="AI26" s="522"/>
      <c r="AJ26" s="522"/>
      <c r="AK26" s="522"/>
      <c r="AL26" s="564"/>
      <c r="AM26" s="521">
        <v>28224</v>
      </c>
      <c r="AN26" s="522"/>
      <c r="AO26" s="522"/>
      <c r="AP26" s="522"/>
      <c r="AQ26" s="522"/>
      <c r="AR26" s="564"/>
      <c r="AS26" s="521">
        <v>3136</v>
      </c>
      <c r="AT26" s="522"/>
      <c r="AU26" s="522"/>
      <c r="AV26" s="522"/>
      <c r="AW26" s="522"/>
      <c r="AX26" s="523"/>
      <c r="AY26" s="473" t="s">
        <v>176</v>
      </c>
      <c r="AZ26" s="474"/>
      <c r="BA26" s="474"/>
      <c r="BB26" s="474"/>
      <c r="BC26" s="474"/>
      <c r="BD26" s="474"/>
      <c r="BE26" s="474"/>
      <c r="BF26" s="474"/>
      <c r="BG26" s="474"/>
      <c r="BH26" s="474"/>
      <c r="BI26" s="474"/>
      <c r="BJ26" s="474"/>
      <c r="BK26" s="474"/>
      <c r="BL26" s="474"/>
      <c r="BM26" s="475"/>
      <c r="BN26" s="470" t="s">
        <v>137</v>
      </c>
      <c r="BO26" s="471"/>
      <c r="BP26" s="471"/>
      <c r="BQ26" s="471"/>
      <c r="BR26" s="471"/>
      <c r="BS26" s="471"/>
      <c r="BT26" s="471"/>
      <c r="BU26" s="472"/>
      <c r="BV26" s="470" t="s">
        <v>137</v>
      </c>
      <c r="BW26" s="471"/>
      <c r="BX26" s="471"/>
      <c r="BY26" s="471"/>
      <c r="BZ26" s="471"/>
      <c r="CA26" s="471"/>
      <c r="CB26" s="471"/>
      <c r="CC26" s="472"/>
      <c r="CD26" s="201"/>
      <c r="CE26" s="580"/>
      <c r="CF26" s="580"/>
      <c r="CG26" s="580"/>
      <c r="CH26" s="580"/>
      <c r="CI26" s="580"/>
      <c r="CJ26" s="580"/>
      <c r="CK26" s="580"/>
      <c r="CL26" s="580"/>
      <c r="CM26" s="580"/>
      <c r="CN26" s="580"/>
      <c r="CO26" s="580"/>
      <c r="CP26" s="580"/>
      <c r="CQ26" s="580"/>
      <c r="CR26" s="580"/>
      <c r="CS26" s="581"/>
      <c r="CT26" s="467"/>
      <c r="CU26" s="468"/>
      <c r="CV26" s="468"/>
      <c r="CW26" s="468"/>
      <c r="CX26" s="468"/>
      <c r="CY26" s="468"/>
      <c r="CZ26" s="468"/>
      <c r="DA26" s="469"/>
      <c r="DB26" s="467"/>
      <c r="DC26" s="468"/>
      <c r="DD26" s="468"/>
      <c r="DE26" s="468"/>
      <c r="DF26" s="468"/>
      <c r="DG26" s="468"/>
      <c r="DH26" s="468"/>
      <c r="DI26" s="469"/>
    </row>
    <row r="27" spans="1:119" ht="18.75" customHeight="1" thickBot="1" x14ac:dyDescent="0.2">
      <c r="A27" s="187"/>
      <c r="B27" s="610"/>
      <c r="C27" s="611"/>
      <c r="D27" s="612"/>
      <c r="E27" s="520" t="s">
        <v>177</v>
      </c>
      <c r="F27" s="500"/>
      <c r="G27" s="500"/>
      <c r="H27" s="500"/>
      <c r="I27" s="500"/>
      <c r="J27" s="500"/>
      <c r="K27" s="501"/>
      <c r="L27" s="521">
        <v>1</v>
      </c>
      <c r="M27" s="522"/>
      <c r="N27" s="522"/>
      <c r="O27" s="522"/>
      <c r="P27" s="564"/>
      <c r="Q27" s="521">
        <v>3876</v>
      </c>
      <c r="R27" s="522"/>
      <c r="S27" s="522"/>
      <c r="T27" s="522"/>
      <c r="U27" s="522"/>
      <c r="V27" s="564"/>
      <c r="W27" s="623"/>
      <c r="X27" s="611"/>
      <c r="Y27" s="612"/>
      <c r="Z27" s="520" t="s">
        <v>178</v>
      </c>
      <c r="AA27" s="500"/>
      <c r="AB27" s="500"/>
      <c r="AC27" s="500"/>
      <c r="AD27" s="500"/>
      <c r="AE27" s="500"/>
      <c r="AF27" s="500"/>
      <c r="AG27" s="501"/>
      <c r="AH27" s="521">
        <v>10</v>
      </c>
      <c r="AI27" s="522"/>
      <c r="AJ27" s="522"/>
      <c r="AK27" s="522"/>
      <c r="AL27" s="564"/>
      <c r="AM27" s="521">
        <v>39650</v>
      </c>
      <c r="AN27" s="522"/>
      <c r="AO27" s="522"/>
      <c r="AP27" s="522"/>
      <c r="AQ27" s="522"/>
      <c r="AR27" s="564"/>
      <c r="AS27" s="521">
        <v>3965</v>
      </c>
      <c r="AT27" s="522"/>
      <c r="AU27" s="522"/>
      <c r="AV27" s="522"/>
      <c r="AW27" s="522"/>
      <c r="AX27" s="523"/>
      <c r="AY27" s="565" t="s">
        <v>179</v>
      </c>
      <c r="AZ27" s="566"/>
      <c r="BA27" s="566"/>
      <c r="BB27" s="566"/>
      <c r="BC27" s="566"/>
      <c r="BD27" s="566"/>
      <c r="BE27" s="566"/>
      <c r="BF27" s="566"/>
      <c r="BG27" s="566"/>
      <c r="BH27" s="566"/>
      <c r="BI27" s="566"/>
      <c r="BJ27" s="566"/>
      <c r="BK27" s="566"/>
      <c r="BL27" s="566"/>
      <c r="BM27" s="567"/>
      <c r="BN27" s="646">
        <v>126729</v>
      </c>
      <c r="BO27" s="647"/>
      <c r="BP27" s="647"/>
      <c r="BQ27" s="647"/>
      <c r="BR27" s="647"/>
      <c r="BS27" s="647"/>
      <c r="BT27" s="647"/>
      <c r="BU27" s="648"/>
      <c r="BV27" s="646">
        <v>126659</v>
      </c>
      <c r="BW27" s="647"/>
      <c r="BX27" s="647"/>
      <c r="BY27" s="647"/>
      <c r="BZ27" s="647"/>
      <c r="CA27" s="647"/>
      <c r="CB27" s="647"/>
      <c r="CC27" s="648"/>
      <c r="CD27" s="203"/>
      <c r="CE27" s="580"/>
      <c r="CF27" s="580"/>
      <c r="CG27" s="580"/>
      <c r="CH27" s="580"/>
      <c r="CI27" s="580"/>
      <c r="CJ27" s="580"/>
      <c r="CK27" s="580"/>
      <c r="CL27" s="580"/>
      <c r="CM27" s="580"/>
      <c r="CN27" s="580"/>
      <c r="CO27" s="580"/>
      <c r="CP27" s="580"/>
      <c r="CQ27" s="580"/>
      <c r="CR27" s="580"/>
      <c r="CS27" s="581"/>
      <c r="CT27" s="467"/>
      <c r="CU27" s="468"/>
      <c r="CV27" s="468"/>
      <c r="CW27" s="468"/>
      <c r="CX27" s="468"/>
      <c r="CY27" s="468"/>
      <c r="CZ27" s="468"/>
      <c r="DA27" s="469"/>
      <c r="DB27" s="467"/>
      <c r="DC27" s="468"/>
      <c r="DD27" s="468"/>
      <c r="DE27" s="468"/>
      <c r="DF27" s="468"/>
      <c r="DG27" s="468"/>
      <c r="DH27" s="468"/>
      <c r="DI27" s="469"/>
      <c r="DJ27" s="186"/>
      <c r="DK27" s="186"/>
      <c r="DL27" s="186"/>
      <c r="DM27" s="186"/>
      <c r="DN27" s="186"/>
      <c r="DO27" s="186"/>
    </row>
    <row r="28" spans="1:119" ht="18.75" customHeight="1" x14ac:dyDescent="0.15">
      <c r="A28" s="187"/>
      <c r="B28" s="610"/>
      <c r="C28" s="611"/>
      <c r="D28" s="612"/>
      <c r="E28" s="520" t="s">
        <v>180</v>
      </c>
      <c r="F28" s="500"/>
      <c r="G28" s="500"/>
      <c r="H28" s="500"/>
      <c r="I28" s="500"/>
      <c r="J28" s="500"/>
      <c r="K28" s="501"/>
      <c r="L28" s="521">
        <v>1</v>
      </c>
      <c r="M28" s="522"/>
      <c r="N28" s="522"/>
      <c r="O28" s="522"/>
      <c r="P28" s="564"/>
      <c r="Q28" s="521">
        <v>3042</v>
      </c>
      <c r="R28" s="522"/>
      <c r="S28" s="522"/>
      <c r="T28" s="522"/>
      <c r="U28" s="522"/>
      <c r="V28" s="564"/>
      <c r="W28" s="623"/>
      <c r="X28" s="611"/>
      <c r="Y28" s="612"/>
      <c r="Z28" s="520" t="s">
        <v>181</v>
      </c>
      <c r="AA28" s="500"/>
      <c r="AB28" s="500"/>
      <c r="AC28" s="500"/>
      <c r="AD28" s="500"/>
      <c r="AE28" s="500"/>
      <c r="AF28" s="500"/>
      <c r="AG28" s="501"/>
      <c r="AH28" s="521" t="s">
        <v>137</v>
      </c>
      <c r="AI28" s="522"/>
      <c r="AJ28" s="522"/>
      <c r="AK28" s="522"/>
      <c r="AL28" s="564"/>
      <c r="AM28" s="521" t="s">
        <v>137</v>
      </c>
      <c r="AN28" s="522"/>
      <c r="AO28" s="522"/>
      <c r="AP28" s="522"/>
      <c r="AQ28" s="522"/>
      <c r="AR28" s="564"/>
      <c r="AS28" s="521" t="s">
        <v>137</v>
      </c>
      <c r="AT28" s="522"/>
      <c r="AU28" s="522"/>
      <c r="AV28" s="522"/>
      <c r="AW28" s="522"/>
      <c r="AX28" s="523"/>
      <c r="AY28" s="649" t="s">
        <v>182</v>
      </c>
      <c r="AZ28" s="650"/>
      <c r="BA28" s="650"/>
      <c r="BB28" s="651"/>
      <c r="BC28" s="430" t="s">
        <v>48</v>
      </c>
      <c r="BD28" s="431"/>
      <c r="BE28" s="431"/>
      <c r="BF28" s="431"/>
      <c r="BG28" s="431"/>
      <c r="BH28" s="431"/>
      <c r="BI28" s="431"/>
      <c r="BJ28" s="431"/>
      <c r="BK28" s="431"/>
      <c r="BL28" s="431"/>
      <c r="BM28" s="432"/>
      <c r="BN28" s="433">
        <v>1783190</v>
      </c>
      <c r="BO28" s="434"/>
      <c r="BP28" s="434"/>
      <c r="BQ28" s="434"/>
      <c r="BR28" s="434"/>
      <c r="BS28" s="434"/>
      <c r="BT28" s="434"/>
      <c r="BU28" s="435"/>
      <c r="BV28" s="433">
        <v>1782390</v>
      </c>
      <c r="BW28" s="434"/>
      <c r="BX28" s="434"/>
      <c r="BY28" s="434"/>
      <c r="BZ28" s="434"/>
      <c r="CA28" s="434"/>
      <c r="CB28" s="434"/>
      <c r="CC28" s="435"/>
      <c r="CD28" s="201"/>
      <c r="CE28" s="580"/>
      <c r="CF28" s="580"/>
      <c r="CG28" s="580"/>
      <c r="CH28" s="580"/>
      <c r="CI28" s="580"/>
      <c r="CJ28" s="580"/>
      <c r="CK28" s="580"/>
      <c r="CL28" s="580"/>
      <c r="CM28" s="580"/>
      <c r="CN28" s="580"/>
      <c r="CO28" s="580"/>
      <c r="CP28" s="580"/>
      <c r="CQ28" s="580"/>
      <c r="CR28" s="580"/>
      <c r="CS28" s="581"/>
      <c r="CT28" s="467"/>
      <c r="CU28" s="468"/>
      <c r="CV28" s="468"/>
      <c r="CW28" s="468"/>
      <c r="CX28" s="468"/>
      <c r="CY28" s="468"/>
      <c r="CZ28" s="468"/>
      <c r="DA28" s="469"/>
      <c r="DB28" s="467"/>
      <c r="DC28" s="468"/>
      <c r="DD28" s="468"/>
      <c r="DE28" s="468"/>
      <c r="DF28" s="468"/>
      <c r="DG28" s="468"/>
      <c r="DH28" s="468"/>
      <c r="DI28" s="469"/>
      <c r="DJ28" s="186"/>
      <c r="DK28" s="186"/>
      <c r="DL28" s="186"/>
      <c r="DM28" s="186"/>
      <c r="DN28" s="186"/>
      <c r="DO28" s="186"/>
    </row>
    <row r="29" spans="1:119" ht="18.75" customHeight="1" x14ac:dyDescent="0.15">
      <c r="A29" s="187"/>
      <c r="B29" s="610"/>
      <c r="C29" s="611"/>
      <c r="D29" s="612"/>
      <c r="E29" s="520" t="s">
        <v>183</v>
      </c>
      <c r="F29" s="500"/>
      <c r="G29" s="500"/>
      <c r="H29" s="500"/>
      <c r="I29" s="500"/>
      <c r="J29" s="500"/>
      <c r="K29" s="501"/>
      <c r="L29" s="521">
        <v>14</v>
      </c>
      <c r="M29" s="522"/>
      <c r="N29" s="522"/>
      <c r="O29" s="522"/>
      <c r="P29" s="564"/>
      <c r="Q29" s="521">
        <v>2810</v>
      </c>
      <c r="R29" s="522"/>
      <c r="S29" s="522"/>
      <c r="T29" s="522"/>
      <c r="U29" s="522"/>
      <c r="V29" s="564"/>
      <c r="W29" s="624"/>
      <c r="X29" s="625"/>
      <c r="Y29" s="626"/>
      <c r="Z29" s="520" t="s">
        <v>184</v>
      </c>
      <c r="AA29" s="500"/>
      <c r="AB29" s="500"/>
      <c r="AC29" s="500"/>
      <c r="AD29" s="500"/>
      <c r="AE29" s="500"/>
      <c r="AF29" s="500"/>
      <c r="AG29" s="501"/>
      <c r="AH29" s="521">
        <v>277</v>
      </c>
      <c r="AI29" s="522"/>
      <c r="AJ29" s="522"/>
      <c r="AK29" s="522"/>
      <c r="AL29" s="564"/>
      <c r="AM29" s="521">
        <v>905264</v>
      </c>
      <c r="AN29" s="522"/>
      <c r="AO29" s="522"/>
      <c r="AP29" s="522"/>
      <c r="AQ29" s="522"/>
      <c r="AR29" s="564"/>
      <c r="AS29" s="521">
        <v>3268</v>
      </c>
      <c r="AT29" s="522"/>
      <c r="AU29" s="522"/>
      <c r="AV29" s="522"/>
      <c r="AW29" s="522"/>
      <c r="AX29" s="523"/>
      <c r="AY29" s="652"/>
      <c r="AZ29" s="653"/>
      <c r="BA29" s="653"/>
      <c r="BB29" s="654"/>
      <c r="BC29" s="504" t="s">
        <v>185</v>
      </c>
      <c r="BD29" s="505"/>
      <c r="BE29" s="505"/>
      <c r="BF29" s="505"/>
      <c r="BG29" s="505"/>
      <c r="BH29" s="505"/>
      <c r="BI29" s="505"/>
      <c r="BJ29" s="505"/>
      <c r="BK29" s="505"/>
      <c r="BL29" s="505"/>
      <c r="BM29" s="506"/>
      <c r="BN29" s="470">
        <v>1413463</v>
      </c>
      <c r="BO29" s="471"/>
      <c r="BP29" s="471"/>
      <c r="BQ29" s="471"/>
      <c r="BR29" s="471"/>
      <c r="BS29" s="471"/>
      <c r="BT29" s="471"/>
      <c r="BU29" s="472"/>
      <c r="BV29" s="470">
        <v>1384771</v>
      </c>
      <c r="BW29" s="471"/>
      <c r="BX29" s="471"/>
      <c r="BY29" s="471"/>
      <c r="BZ29" s="471"/>
      <c r="CA29" s="471"/>
      <c r="CB29" s="471"/>
      <c r="CC29" s="472"/>
      <c r="CD29" s="203"/>
      <c r="CE29" s="580"/>
      <c r="CF29" s="580"/>
      <c r="CG29" s="580"/>
      <c r="CH29" s="580"/>
      <c r="CI29" s="580"/>
      <c r="CJ29" s="580"/>
      <c r="CK29" s="580"/>
      <c r="CL29" s="580"/>
      <c r="CM29" s="580"/>
      <c r="CN29" s="580"/>
      <c r="CO29" s="580"/>
      <c r="CP29" s="580"/>
      <c r="CQ29" s="580"/>
      <c r="CR29" s="580"/>
      <c r="CS29" s="581"/>
      <c r="CT29" s="467"/>
      <c r="CU29" s="468"/>
      <c r="CV29" s="468"/>
      <c r="CW29" s="468"/>
      <c r="CX29" s="468"/>
      <c r="CY29" s="468"/>
      <c r="CZ29" s="468"/>
      <c r="DA29" s="469"/>
      <c r="DB29" s="467"/>
      <c r="DC29" s="468"/>
      <c r="DD29" s="468"/>
      <c r="DE29" s="468"/>
      <c r="DF29" s="468"/>
      <c r="DG29" s="468"/>
      <c r="DH29" s="468"/>
      <c r="DI29" s="469"/>
      <c r="DJ29" s="186"/>
      <c r="DK29" s="186"/>
      <c r="DL29" s="186"/>
      <c r="DM29" s="186"/>
      <c r="DN29" s="186"/>
      <c r="DO29" s="186"/>
    </row>
    <row r="30" spans="1:119" ht="18.75" customHeight="1" thickBot="1" x14ac:dyDescent="0.2">
      <c r="A30" s="187"/>
      <c r="B30" s="613"/>
      <c r="C30" s="614"/>
      <c r="D30" s="615"/>
      <c r="E30" s="524"/>
      <c r="F30" s="525"/>
      <c r="G30" s="525"/>
      <c r="H30" s="525"/>
      <c r="I30" s="525"/>
      <c r="J30" s="525"/>
      <c r="K30" s="526"/>
      <c r="L30" s="627"/>
      <c r="M30" s="628"/>
      <c r="N30" s="628"/>
      <c r="O30" s="628"/>
      <c r="P30" s="629"/>
      <c r="Q30" s="627"/>
      <c r="R30" s="628"/>
      <c r="S30" s="628"/>
      <c r="T30" s="628"/>
      <c r="U30" s="628"/>
      <c r="V30" s="629"/>
      <c r="W30" s="630" t="s">
        <v>186</v>
      </c>
      <c r="X30" s="631"/>
      <c r="Y30" s="631"/>
      <c r="Z30" s="631"/>
      <c r="AA30" s="631"/>
      <c r="AB30" s="631"/>
      <c r="AC30" s="631"/>
      <c r="AD30" s="631"/>
      <c r="AE30" s="631"/>
      <c r="AF30" s="631"/>
      <c r="AG30" s="632"/>
      <c r="AH30" s="589">
        <v>96.4</v>
      </c>
      <c r="AI30" s="590"/>
      <c r="AJ30" s="590"/>
      <c r="AK30" s="590"/>
      <c r="AL30" s="590"/>
      <c r="AM30" s="590"/>
      <c r="AN30" s="590"/>
      <c r="AO30" s="590"/>
      <c r="AP30" s="590"/>
      <c r="AQ30" s="590"/>
      <c r="AR30" s="590"/>
      <c r="AS30" s="590"/>
      <c r="AT30" s="590"/>
      <c r="AU30" s="590"/>
      <c r="AV30" s="590"/>
      <c r="AW30" s="590"/>
      <c r="AX30" s="592"/>
      <c r="AY30" s="655"/>
      <c r="AZ30" s="656"/>
      <c r="BA30" s="656"/>
      <c r="BB30" s="657"/>
      <c r="BC30" s="643" t="s">
        <v>50</v>
      </c>
      <c r="BD30" s="644"/>
      <c r="BE30" s="644"/>
      <c r="BF30" s="644"/>
      <c r="BG30" s="644"/>
      <c r="BH30" s="644"/>
      <c r="BI30" s="644"/>
      <c r="BJ30" s="644"/>
      <c r="BK30" s="644"/>
      <c r="BL30" s="644"/>
      <c r="BM30" s="645"/>
      <c r="BN30" s="646">
        <v>2708802</v>
      </c>
      <c r="BO30" s="647"/>
      <c r="BP30" s="647"/>
      <c r="BQ30" s="647"/>
      <c r="BR30" s="647"/>
      <c r="BS30" s="647"/>
      <c r="BT30" s="647"/>
      <c r="BU30" s="648"/>
      <c r="BV30" s="646">
        <v>2479107</v>
      </c>
      <c r="BW30" s="647"/>
      <c r="BX30" s="647"/>
      <c r="BY30" s="647"/>
      <c r="BZ30" s="647"/>
      <c r="CA30" s="647"/>
      <c r="CB30" s="647"/>
      <c r="CC30" s="648"/>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4" t="s">
        <v>193</v>
      </c>
      <c r="D33" s="494"/>
      <c r="E33" s="459" t="s">
        <v>194</v>
      </c>
      <c r="F33" s="459"/>
      <c r="G33" s="459"/>
      <c r="H33" s="459"/>
      <c r="I33" s="459"/>
      <c r="J33" s="459"/>
      <c r="K33" s="459"/>
      <c r="L33" s="459"/>
      <c r="M33" s="459"/>
      <c r="N33" s="459"/>
      <c r="O33" s="459"/>
      <c r="P33" s="459"/>
      <c r="Q33" s="459"/>
      <c r="R33" s="459"/>
      <c r="S33" s="459"/>
      <c r="T33" s="216"/>
      <c r="U33" s="494" t="s">
        <v>193</v>
      </c>
      <c r="V33" s="494"/>
      <c r="W33" s="459" t="s">
        <v>194</v>
      </c>
      <c r="X33" s="459"/>
      <c r="Y33" s="459"/>
      <c r="Z33" s="459"/>
      <c r="AA33" s="459"/>
      <c r="AB33" s="459"/>
      <c r="AC33" s="459"/>
      <c r="AD33" s="459"/>
      <c r="AE33" s="459"/>
      <c r="AF33" s="459"/>
      <c r="AG33" s="459"/>
      <c r="AH33" s="459"/>
      <c r="AI33" s="459"/>
      <c r="AJ33" s="459"/>
      <c r="AK33" s="459"/>
      <c r="AL33" s="216"/>
      <c r="AM33" s="494" t="s">
        <v>193</v>
      </c>
      <c r="AN33" s="494"/>
      <c r="AO33" s="459" t="s">
        <v>194</v>
      </c>
      <c r="AP33" s="459"/>
      <c r="AQ33" s="459"/>
      <c r="AR33" s="459"/>
      <c r="AS33" s="459"/>
      <c r="AT33" s="459"/>
      <c r="AU33" s="459"/>
      <c r="AV33" s="459"/>
      <c r="AW33" s="459"/>
      <c r="AX33" s="459"/>
      <c r="AY33" s="459"/>
      <c r="AZ33" s="459"/>
      <c r="BA33" s="459"/>
      <c r="BB33" s="459"/>
      <c r="BC33" s="459"/>
      <c r="BD33" s="217"/>
      <c r="BE33" s="459" t="s">
        <v>195</v>
      </c>
      <c r="BF33" s="459"/>
      <c r="BG33" s="459" t="s">
        <v>196</v>
      </c>
      <c r="BH33" s="459"/>
      <c r="BI33" s="459"/>
      <c r="BJ33" s="459"/>
      <c r="BK33" s="459"/>
      <c r="BL33" s="459"/>
      <c r="BM33" s="459"/>
      <c r="BN33" s="459"/>
      <c r="BO33" s="459"/>
      <c r="BP33" s="459"/>
      <c r="BQ33" s="459"/>
      <c r="BR33" s="459"/>
      <c r="BS33" s="459"/>
      <c r="BT33" s="459"/>
      <c r="BU33" s="459"/>
      <c r="BV33" s="217"/>
      <c r="BW33" s="494" t="s">
        <v>195</v>
      </c>
      <c r="BX33" s="494"/>
      <c r="BY33" s="459" t="s">
        <v>197</v>
      </c>
      <c r="BZ33" s="459"/>
      <c r="CA33" s="459"/>
      <c r="CB33" s="459"/>
      <c r="CC33" s="459"/>
      <c r="CD33" s="459"/>
      <c r="CE33" s="459"/>
      <c r="CF33" s="459"/>
      <c r="CG33" s="459"/>
      <c r="CH33" s="459"/>
      <c r="CI33" s="459"/>
      <c r="CJ33" s="459"/>
      <c r="CK33" s="459"/>
      <c r="CL33" s="459"/>
      <c r="CM33" s="459"/>
      <c r="CN33" s="216"/>
      <c r="CO33" s="494" t="s">
        <v>193</v>
      </c>
      <c r="CP33" s="494"/>
      <c r="CQ33" s="459" t="s">
        <v>198</v>
      </c>
      <c r="CR33" s="459"/>
      <c r="CS33" s="459"/>
      <c r="CT33" s="459"/>
      <c r="CU33" s="459"/>
      <c r="CV33" s="459"/>
      <c r="CW33" s="459"/>
      <c r="CX33" s="459"/>
      <c r="CY33" s="459"/>
      <c r="CZ33" s="459"/>
      <c r="DA33" s="459"/>
      <c r="DB33" s="459"/>
      <c r="DC33" s="459"/>
      <c r="DD33" s="459"/>
      <c r="DE33" s="459"/>
      <c r="DF33" s="216"/>
      <c r="DG33" s="658" t="s">
        <v>199</v>
      </c>
      <c r="DH33" s="658"/>
      <c r="DI33" s="218"/>
      <c r="DJ33" s="186"/>
      <c r="DK33" s="186"/>
      <c r="DL33" s="186"/>
      <c r="DM33" s="186"/>
      <c r="DN33" s="186"/>
      <c r="DO33" s="186"/>
    </row>
    <row r="34" spans="1:119" ht="32.25" customHeight="1" x14ac:dyDescent="0.15">
      <c r="A34" s="187"/>
      <c r="B34" s="213"/>
      <c r="C34" s="659">
        <f>IF(E34="","",1)</f>
        <v>1</v>
      </c>
      <c r="D34" s="659"/>
      <c r="E34" s="660" t="str">
        <f>IF('各会計、関係団体の財政状況及び健全化判断比率'!B7="","",'各会計、関係団体の財政状況及び健全化判断比率'!B7)</f>
        <v>一般会計</v>
      </c>
      <c r="F34" s="660"/>
      <c r="G34" s="660"/>
      <c r="H34" s="660"/>
      <c r="I34" s="660"/>
      <c r="J34" s="660"/>
      <c r="K34" s="660"/>
      <c r="L34" s="660"/>
      <c r="M34" s="660"/>
      <c r="N34" s="660"/>
      <c r="O34" s="660"/>
      <c r="P34" s="660"/>
      <c r="Q34" s="660"/>
      <c r="R34" s="660"/>
      <c r="S34" s="660"/>
      <c r="T34" s="214"/>
      <c r="U34" s="659">
        <f>IF(W34="","",MAX(C34:D43)+1)</f>
        <v>2</v>
      </c>
      <c r="V34" s="659"/>
      <c r="W34" s="660" t="str">
        <f>IF('各会計、関係団体の財政状況及び健全化判断比率'!B28="","",'各会計、関係団体の財政状況及び健全化判断比率'!B28)</f>
        <v>国民健康保険特別会計</v>
      </c>
      <c r="X34" s="660"/>
      <c r="Y34" s="660"/>
      <c r="Z34" s="660"/>
      <c r="AA34" s="660"/>
      <c r="AB34" s="660"/>
      <c r="AC34" s="660"/>
      <c r="AD34" s="660"/>
      <c r="AE34" s="660"/>
      <c r="AF34" s="660"/>
      <c r="AG34" s="660"/>
      <c r="AH34" s="660"/>
      <c r="AI34" s="660"/>
      <c r="AJ34" s="660"/>
      <c r="AK34" s="660"/>
      <c r="AL34" s="214"/>
      <c r="AM34" s="659">
        <f>IF(AO34="","",MAX(C34:D43,U34:V43)+1)</f>
        <v>5</v>
      </c>
      <c r="AN34" s="659"/>
      <c r="AO34" s="660" t="str">
        <f>IF('各会計、関係団体の財政状況及び健全化判断比率'!B31="","",'各会計、関係団体の財政状況及び健全化判断比率'!B31)</f>
        <v>水道事業会計</v>
      </c>
      <c r="AP34" s="660"/>
      <c r="AQ34" s="660"/>
      <c r="AR34" s="660"/>
      <c r="AS34" s="660"/>
      <c r="AT34" s="660"/>
      <c r="AU34" s="660"/>
      <c r="AV34" s="660"/>
      <c r="AW34" s="660"/>
      <c r="AX34" s="660"/>
      <c r="AY34" s="660"/>
      <c r="AZ34" s="660"/>
      <c r="BA34" s="660"/>
      <c r="BB34" s="660"/>
      <c r="BC34" s="660"/>
      <c r="BD34" s="214"/>
      <c r="BE34" s="659">
        <f>IF(BG34="","",MAX(C34:D43,U34:V43,AM34:AN43)+1)</f>
        <v>8</v>
      </c>
      <c r="BF34" s="659"/>
      <c r="BG34" s="660" t="str">
        <f>IF('各会計、関係団体の財政状況及び健全化判断比率'!B34="","",'各会計、関係団体の財政状況及び健全化判断比率'!B34)</f>
        <v>地方卸売市場事業特別会計</v>
      </c>
      <c r="BH34" s="660"/>
      <c r="BI34" s="660"/>
      <c r="BJ34" s="660"/>
      <c r="BK34" s="660"/>
      <c r="BL34" s="660"/>
      <c r="BM34" s="660"/>
      <c r="BN34" s="660"/>
      <c r="BO34" s="660"/>
      <c r="BP34" s="660"/>
      <c r="BQ34" s="660"/>
      <c r="BR34" s="660"/>
      <c r="BS34" s="660"/>
      <c r="BT34" s="660"/>
      <c r="BU34" s="660"/>
      <c r="BV34" s="214"/>
      <c r="BW34" s="659">
        <f>IF(BY34="","",MAX(C34:D43,U34:V43,AM34:AN43,BE34:BF43)+1)</f>
        <v>9</v>
      </c>
      <c r="BX34" s="659"/>
      <c r="BY34" s="660" t="str">
        <f>IF('各会計、関係団体の財政状況及び健全化判断比率'!B68="","",'各会計、関係団体の財政状況及び健全化判断比率'!B68)</f>
        <v>鹿児島県市町村総合事務組合</v>
      </c>
      <c r="BZ34" s="660"/>
      <c r="CA34" s="660"/>
      <c r="CB34" s="660"/>
      <c r="CC34" s="660"/>
      <c r="CD34" s="660"/>
      <c r="CE34" s="660"/>
      <c r="CF34" s="660"/>
      <c r="CG34" s="660"/>
      <c r="CH34" s="660"/>
      <c r="CI34" s="660"/>
      <c r="CJ34" s="660"/>
      <c r="CK34" s="660"/>
      <c r="CL34" s="660"/>
      <c r="CM34" s="660"/>
      <c r="CN34" s="214"/>
      <c r="CO34" s="659">
        <f>IF(CQ34="","",MAX(C34:D43,U34:V43,AM34:AN43,BE34:BF43,BW34:BX43)+1)</f>
        <v>13</v>
      </c>
      <c r="CP34" s="659"/>
      <c r="CQ34" s="660" t="str">
        <f>IF('各会計、関係団体の財政状況及び健全化判断比率'!BS7="","",'各会計、関係団体の財政状況及び健全化判断比率'!BS7)</f>
        <v>いちき串木野市土地開発公社</v>
      </c>
      <c r="CR34" s="660"/>
      <c r="CS34" s="660"/>
      <c r="CT34" s="660"/>
      <c r="CU34" s="660"/>
      <c r="CV34" s="660"/>
      <c r="CW34" s="660"/>
      <c r="CX34" s="660"/>
      <c r="CY34" s="660"/>
      <c r="CZ34" s="660"/>
      <c r="DA34" s="660"/>
      <c r="DB34" s="660"/>
      <c r="DC34" s="660"/>
      <c r="DD34" s="660"/>
      <c r="DE34" s="660"/>
      <c r="DF34" s="211"/>
      <c r="DG34" s="661" t="str">
        <f>IF('各会計、関係団体の財政状況及び健全化判断比率'!BR7="","",'各会計、関係団体の財政状況及び健全化判断比率'!BR7)</f>
        <v/>
      </c>
      <c r="DH34" s="661"/>
      <c r="DI34" s="218"/>
      <c r="DJ34" s="186"/>
      <c r="DK34" s="186"/>
      <c r="DL34" s="186"/>
      <c r="DM34" s="186"/>
      <c r="DN34" s="186"/>
      <c r="DO34" s="186"/>
    </row>
    <row r="35" spans="1:119" ht="32.25" customHeight="1" x14ac:dyDescent="0.15">
      <c r="A35" s="187"/>
      <c r="B35" s="213"/>
      <c r="C35" s="659" t="str">
        <f>IF(E35="","",C34+1)</f>
        <v/>
      </c>
      <c r="D35" s="659"/>
      <c r="E35" s="660" t="str">
        <f>IF('各会計、関係団体の財政状況及び健全化判断比率'!B8="","",'各会計、関係団体の財政状況及び健全化判断比率'!B8)</f>
        <v/>
      </c>
      <c r="F35" s="660"/>
      <c r="G35" s="660"/>
      <c r="H35" s="660"/>
      <c r="I35" s="660"/>
      <c r="J35" s="660"/>
      <c r="K35" s="660"/>
      <c r="L35" s="660"/>
      <c r="M35" s="660"/>
      <c r="N35" s="660"/>
      <c r="O35" s="660"/>
      <c r="P35" s="660"/>
      <c r="Q35" s="660"/>
      <c r="R35" s="660"/>
      <c r="S35" s="660"/>
      <c r="T35" s="214"/>
      <c r="U35" s="659">
        <f>IF(W35="","",U34+1)</f>
        <v>3</v>
      </c>
      <c r="V35" s="659"/>
      <c r="W35" s="660" t="str">
        <f>IF('各会計、関係団体の財政状況及び健全化判断比率'!B29="","",'各会計、関係団体の財政状況及び健全化判断比率'!B29)</f>
        <v>介護保険特別会計</v>
      </c>
      <c r="X35" s="660"/>
      <c r="Y35" s="660"/>
      <c r="Z35" s="660"/>
      <c r="AA35" s="660"/>
      <c r="AB35" s="660"/>
      <c r="AC35" s="660"/>
      <c r="AD35" s="660"/>
      <c r="AE35" s="660"/>
      <c r="AF35" s="660"/>
      <c r="AG35" s="660"/>
      <c r="AH35" s="660"/>
      <c r="AI35" s="660"/>
      <c r="AJ35" s="660"/>
      <c r="AK35" s="660"/>
      <c r="AL35" s="214"/>
      <c r="AM35" s="659">
        <f t="shared" ref="AM35:AM43" si="0">IF(AO35="","",AM34+1)</f>
        <v>6</v>
      </c>
      <c r="AN35" s="659"/>
      <c r="AO35" s="660" t="str">
        <f>IF('各会計、関係団体の財政状況及び健全化判断比率'!B32="","",'各会計、関係団体の財政状況及び健全化判断比率'!B32)</f>
        <v>下水道事業会計（公共下水道事業）</v>
      </c>
      <c r="AP35" s="660"/>
      <c r="AQ35" s="660"/>
      <c r="AR35" s="660"/>
      <c r="AS35" s="660"/>
      <c r="AT35" s="660"/>
      <c r="AU35" s="660"/>
      <c r="AV35" s="660"/>
      <c r="AW35" s="660"/>
      <c r="AX35" s="660"/>
      <c r="AY35" s="660"/>
      <c r="AZ35" s="660"/>
      <c r="BA35" s="660"/>
      <c r="BB35" s="660"/>
      <c r="BC35" s="660"/>
      <c r="BD35" s="214"/>
      <c r="BE35" s="659" t="str">
        <f t="shared" ref="BE35:BE43" si="1">IF(BG35="","",BE34+1)</f>
        <v/>
      </c>
      <c r="BF35" s="659"/>
      <c r="BG35" s="660"/>
      <c r="BH35" s="660"/>
      <c r="BI35" s="660"/>
      <c r="BJ35" s="660"/>
      <c r="BK35" s="660"/>
      <c r="BL35" s="660"/>
      <c r="BM35" s="660"/>
      <c r="BN35" s="660"/>
      <c r="BO35" s="660"/>
      <c r="BP35" s="660"/>
      <c r="BQ35" s="660"/>
      <c r="BR35" s="660"/>
      <c r="BS35" s="660"/>
      <c r="BT35" s="660"/>
      <c r="BU35" s="660"/>
      <c r="BV35" s="214"/>
      <c r="BW35" s="659">
        <f t="shared" ref="BW35:BW43" si="2">IF(BY35="","",BW34+1)</f>
        <v>10</v>
      </c>
      <c r="BX35" s="659"/>
      <c r="BY35" s="660" t="str">
        <f>IF('各会計、関係団体の財政状況及び健全化判断比率'!B69="","",'各会計、関係団体の財政状況及び健全化判断比率'!B69)</f>
        <v>いちき串木野市・日置市衛生処理組合</v>
      </c>
      <c r="BZ35" s="660"/>
      <c r="CA35" s="660"/>
      <c r="CB35" s="660"/>
      <c r="CC35" s="660"/>
      <c r="CD35" s="660"/>
      <c r="CE35" s="660"/>
      <c r="CF35" s="660"/>
      <c r="CG35" s="660"/>
      <c r="CH35" s="660"/>
      <c r="CI35" s="660"/>
      <c r="CJ35" s="660"/>
      <c r="CK35" s="660"/>
      <c r="CL35" s="660"/>
      <c r="CM35" s="660"/>
      <c r="CN35" s="214"/>
      <c r="CO35" s="659">
        <f t="shared" ref="CO35:CO43" si="3">IF(CQ35="","",CO34+1)</f>
        <v>14</v>
      </c>
      <c r="CP35" s="659"/>
      <c r="CQ35" s="660" t="str">
        <f>IF('各会計、関係団体の財政状況及び健全化判断比率'!BS8="","",'各会計、関係団体の財政状況及び健全化判断比率'!BS8)</f>
        <v>いちき串木野電力</v>
      </c>
      <c r="CR35" s="660"/>
      <c r="CS35" s="660"/>
      <c r="CT35" s="660"/>
      <c r="CU35" s="660"/>
      <c r="CV35" s="660"/>
      <c r="CW35" s="660"/>
      <c r="CX35" s="660"/>
      <c r="CY35" s="660"/>
      <c r="CZ35" s="660"/>
      <c r="DA35" s="660"/>
      <c r="DB35" s="660"/>
      <c r="DC35" s="660"/>
      <c r="DD35" s="660"/>
      <c r="DE35" s="660"/>
      <c r="DF35" s="211"/>
      <c r="DG35" s="661" t="str">
        <f>IF('各会計、関係団体の財政状況及び健全化判断比率'!BR8="","",'各会計、関係団体の財政状況及び健全化判断比率'!BR8)</f>
        <v/>
      </c>
      <c r="DH35" s="661"/>
      <c r="DI35" s="218"/>
      <c r="DJ35" s="186"/>
      <c r="DK35" s="186"/>
      <c r="DL35" s="186"/>
      <c r="DM35" s="186"/>
      <c r="DN35" s="186"/>
      <c r="DO35" s="186"/>
    </row>
    <row r="36" spans="1:119" ht="32.25" customHeight="1" x14ac:dyDescent="0.15">
      <c r="A36" s="187"/>
      <c r="B36" s="213"/>
      <c r="C36" s="659" t="str">
        <f>IF(E36="","",C35+1)</f>
        <v/>
      </c>
      <c r="D36" s="659"/>
      <c r="E36" s="660" t="str">
        <f>IF('各会計、関係団体の財政状況及び健全化判断比率'!B9="","",'各会計、関係団体の財政状況及び健全化判断比率'!B9)</f>
        <v/>
      </c>
      <c r="F36" s="660"/>
      <c r="G36" s="660"/>
      <c r="H36" s="660"/>
      <c r="I36" s="660"/>
      <c r="J36" s="660"/>
      <c r="K36" s="660"/>
      <c r="L36" s="660"/>
      <c r="M36" s="660"/>
      <c r="N36" s="660"/>
      <c r="O36" s="660"/>
      <c r="P36" s="660"/>
      <c r="Q36" s="660"/>
      <c r="R36" s="660"/>
      <c r="S36" s="660"/>
      <c r="T36" s="214"/>
      <c r="U36" s="659">
        <f t="shared" ref="U36:U43" si="4">IF(W36="","",U35+1)</f>
        <v>4</v>
      </c>
      <c r="V36" s="659"/>
      <c r="W36" s="660" t="str">
        <f>IF('各会計、関係団体の財政状況及び健全化判断比率'!B30="","",'各会計、関係団体の財政状況及び健全化判断比率'!B30)</f>
        <v>後期高齢者医療特別会計</v>
      </c>
      <c r="X36" s="660"/>
      <c r="Y36" s="660"/>
      <c r="Z36" s="660"/>
      <c r="AA36" s="660"/>
      <c r="AB36" s="660"/>
      <c r="AC36" s="660"/>
      <c r="AD36" s="660"/>
      <c r="AE36" s="660"/>
      <c r="AF36" s="660"/>
      <c r="AG36" s="660"/>
      <c r="AH36" s="660"/>
      <c r="AI36" s="660"/>
      <c r="AJ36" s="660"/>
      <c r="AK36" s="660"/>
      <c r="AL36" s="214"/>
      <c r="AM36" s="659">
        <f t="shared" si="0"/>
        <v>7</v>
      </c>
      <c r="AN36" s="659"/>
      <c r="AO36" s="660" t="str">
        <f>IF('各会計、関係団体の財政状況及び健全化判断比率'!B33="","",'各会計、関係団体の財政状況及び健全化判断比率'!B33)</f>
        <v>下水道事業会計（漁業集落排水事業）</v>
      </c>
      <c r="AP36" s="660"/>
      <c r="AQ36" s="660"/>
      <c r="AR36" s="660"/>
      <c r="AS36" s="660"/>
      <c r="AT36" s="660"/>
      <c r="AU36" s="660"/>
      <c r="AV36" s="660"/>
      <c r="AW36" s="660"/>
      <c r="AX36" s="660"/>
      <c r="AY36" s="660"/>
      <c r="AZ36" s="660"/>
      <c r="BA36" s="660"/>
      <c r="BB36" s="660"/>
      <c r="BC36" s="660"/>
      <c r="BD36" s="214"/>
      <c r="BE36" s="659" t="str">
        <f t="shared" si="1"/>
        <v/>
      </c>
      <c r="BF36" s="659"/>
      <c r="BG36" s="660"/>
      <c r="BH36" s="660"/>
      <c r="BI36" s="660"/>
      <c r="BJ36" s="660"/>
      <c r="BK36" s="660"/>
      <c r="BL36" s="660"/>
      <c r="BM36" s="660"/>
      <c r="BN36" s="660"/>
      <c r="BO36" s="660"/>
      <c r="BP36" s="660"/>
      <c r="BQ36" s="660"/>
      <c r="BR36" s="660"/>
      <c r="BS36" s="660"/>
      <c r="BT36" s="660"/>
      <c r="BU36" s="660"/>
      <c r="BV36" s="214"/>
      <c r="BW36" s="659">
        <f t="shared" si="2"/>
        <v>11</v>
      </c>
      <c r="BX36" s="659"/>
      <c r="BY36" s="660" t="str">
        <f>IF('各会計、関係団体の財政状況及び健全化判断比率'!B70="","",'各会計、関係団体の財政状況及び健全化判断比率'!B70)</f>
        <v>鹿児島県後期高齢者医療広域連合（一般会計）</v>
      </c>
      <c r="BZ36" s="660"/>
      <c r="CA36" s="660"/>
      <c r="CB36" s="660"/>
      <c r="CC36" s="660"/>
      <c r="CD36" s="660"/>
      <c r="CE36" s="660"/>
      <c r="CF36" s="660"/>
      <c r="CG36" s="660"/>
      <c r="CH36" s="660"/>
      <c r="CI36" s="660"/>
      <c r="CJ36" s="660"/>
      <c r="CK36" s="660"/>
      <c r="CL36" s="660"/>
      <c r="CM36" s="660"/>
      <c r="CN36" s="214"/>
      <c r="CO36" s="659" t="str">
        <f t="shared" si="3"/>
        <v/>
      </c>
      <c r="CP36" s="659"/>
      <c r="CQ36" s="660" t="str">
        <f>IF('各会計、関係団体の財政状況及び健全化判断比率'!BS9="","",'各会計、関係団体の財政状況及び健全化判断比率'!BS9)</f>
        <v/>
      </c>
      <c r="CR36" s="660"/>
      <c r="CS36" s="660"/>
      <c r="CT36" s="660"/>
      <c r="CU36" s="660"/>
      <c r="CV36" s="660"/>
      <c r="CW36" s="660"/>
      <c r="CX36" s="660"/>
      <c r="CY36" s="660"/>
      <c r="CZ36" s="660"/>
      <c r="DA36" s="660"/>
      <c r="DB36" s="660"/>
      <c r="DC36" s="660"/>
      <c r="DD36" s="660"/>
      <c r="DE36" s="660"/>
      <c r="DF36" s="211"/>
      <c r="DG36" s="661" t="str">
        <f>IF('各会計、関係団体の財政状況及び健全化判断比率'!BR9="","",'各会計、関係団体の財政状況及び健全化判断比率'!BR9)</f>
        <v/>
      </c>
      <c r="DH36" s="661"/>
      <c r="DI36" s="218"/>
      <c r="DJ36" s="186"/>
      <c r="DK36" s="186"/>
      <c r="DL36" s="186"/>
      <c r="DM36" s="186"/>
      <c r="DN36" s="186"/>
      <c r="DO36" s="186"/>
    </row>
    <row r="37" spans="1:119" ht="32.25" customHeight="1" x14ac:dyDescent="0.15">
      <c r="A37" s="187"/>
      <c r="B37" s="213"/>
      <c r="C37" s="659" t="str">
        <f>IF(E37="","",C36+1)</f>
        <v/>
      </c>
      <c r="D37" s="659"/>
      <c r="E37" s="660" t="str">
        <f>IF('各会計、関係団体の財政状況及び健全化判断比率'!B10="","",'各会計、関係団体の財政状況及び健全化判断比率'!B10)</f>
        <v/>
      </c>
      <c r="F37" s="660"/>
      <c r="G37" s="660"/>
      <c r="H37" s="660"/>
      <c r="I37" s="660"/>
      <c r="J37" s="660"/>
      <c r="K37" s="660"/>
      <c r="L37" s="660"/>
      <c r="M37" s="660"/>
      <c r="N37" s="660"/>
      <c r="O37" s="660"/>
      <c r="P37" s="660"/>
      <c r="Q37" s="660"/>
      <c r="R37" s="660"/>
      <c r="S37" s="660"/>
      <c r="T37" s="214"/>
      <c r="U37" s="659" t="str">
        <f t="shared" si="4"/>
        <v/>
      </c>
      <c r="V37" s="659"/>
      <c r="W37" s="660"/>
      <c r="X37" s="660"/>
      <c r="Y37" s="660"/>
      <c r="Z37" s="660"/>
      <c r="AA37" s="660"/>
      <c r="AB37" s="660"/>
      <c r="AC37" s="660"/>
      <c r="AD37" s="660"/>
      <c r="AE37" s="660"/>
      <c r="AF37" s="660"/>
      <c r="AG37" s="660"/>
      <c r="AH37" s="660"/>
      <c r="AI37" s="660"/>
      <c r="AJ37" s="660"/>
      <c r="AK37" s="660"/>
      <c r="AL37" s="214"/>
      <c r="AM37" s="659" t="str">
        <f t="shared" si="0"/>
        <v/>
      </c>
      <c r="AN37" s="659"/>
      <c r="AO37" s="660"/>
      <c r="AP37" s="660"/>
      <c r="AQ37" s="660"/>
      <c r="AR37" s="660"/>
      <c r="AS37" s="660"/>
      <c r="AT37" s="660"/>
      <c r="AU37" s="660"/>
      <c r="AV37" s="660"/>
      <c r="AW37" s="660"/>
      <c r="AX37" s="660"/>
      <c r="AY37" s="660"/>
      <c r="AZ37" s="660"/>
      <c r="BA37" s="660"/>
      <c r="BB37" s="660"/>
      <c r="BC37" s="660"/>
      <c r="BD37" s="214"/>
      <c r="BE37" s="659" t="str">
        <f t="shared" si="1"/>
        <v/>
      </c>
      <c r="BF37" s="659"/>
      <c r="BG37" s="660"/>
      <c r="BH37" s="660"/>
      <c r="BI37" s="660"/>
      <c r="BJ37" s="660"/>
      <c r="BK37" s="660"/>
      <c r="BL37" s="660"/>
      <c r="BM37" s="660"/>
      <c r="BN37" s="660"/>
      <c r="BO37" s="660"/>
      <c r="BP37" s="660"/>
      <c r="BQ37" s="660"/>
      <c r="BR37" s="660"/>
      <c r="BS37" s="660"/>
      <c r="BT37" s="660"/>
      <c r="BU37" s="660"/>
      <c r="BV37" s="214"/>
      <c r="BW37" s="659">
        <f t="shared" si="2"/>
        <v>12</v>
      </c>
      <c r="BX37" s="659"/>
      <c r="BY37" s="660" t="str">
        <f>IF('各会計、関係団体の財政状況及び健全化判断比率'!B71="","",'各会計、関係団体の財政状況及び健全化判断比率'!B71)</f>
        <v>鹿児島県後期高齢者医療広域連合（特別会計）</v>
      </c>
      <c r="BZ37" s="660"/>
      <c r="CA37" s="660"/>
      <c r="CB37" s="660"/>
      <c r="CC37" s="660"/>
      <c r="CD37" s="660"/>
      <c r="CE37" s="660"/>
      <c r="CF37" s="660"/>
      <c r="CG37" s="660"/>
      <c r="CH37" s="660"/>
      <c r="CI37" s="660"/>
      <c r="CJ37" s="660"/>
      <c r="CK37" s="660"/>
      <c r="CL37" s="660"/>
      <c r="CM37" s="660"/>
      <c r="CN37" s="214"/>
      <c r="CO37" s="659" t="str">
        <f t="shared" si="3"/>
        <v/>
      </c>
      <c r="CP37" s="659"/>
      <c r="CQ37" s="660" t="str">
        <f>IF('各会計、関係団体の財政状況及び健全化判断比率'!BS10="","",'各会計、関係団体の財政状況及び健全化判断比率'!BS10)</f>
        <v/>
      </c>
      <c r="CR37" s="660"/>
      <c r="CS37" s="660"/>
      <c r="CT37" s="660"/>
      <c r="CU37" s="660"/>
      <c r="CV37" s="660"/>
      <c r="CW37" s="660"/>
      <c r="CX37" s="660"/>
      <c r="CY37" s="660"/>
      <c r="CZ37" s="660"/>
      <c r="DA37" s="660"/>
      <c r="DB37" s="660"/>
      <c r="DC37" s="660"/>
      <c r="DD37" s="660"/>
      <c r="DE37" s="660"/>
      <c r="DF37" s="211"/>
      <c r="DG37" s="661" t="str">
        <f>IF('各会計、関係団体の財政状況及び健全化判断比率'!BR10="","",'各会計、関係団体の財政状況及び健全化判断比率'!BR10)</f>
        <v/>
      </c>
      <c r="DH37" s="661"/>
      <c r="DI37" s="218"/>
      <c r="DJ37" s="186"/>
      <c r="DK37" s="186"/>
      <c r="DL37" s="186"/>
      <c r="DM37" s="186"/>
      <c r="DN37" s="186"/>
      <c r="DO37" s="186"/>
    </row>
    <row r="38" spans="1:119" ht="32.25" customHeight="1" x14ac:dyDescent="0.15">
      <c r="A38" s="187"/>
      <c r="B38" s="213"/>
      <c r="C38" s="659" t="str">
        <f t="shared" ref="C38:C43" si="5">IF(E38="","",C37+1)</f>
        <v/>
      </c>
      <c r="D38" s="659"/>
      <c r="E38" s="660" t="str">
        <f>IF('各会計、関係団体の財政状況及び健全化判断比率'!B11="","",'各会計、関係団体の財政状況及び健全化判断比率'!B11)</f>
        <v/>
      </c>
      <c r="F38" s="660"/>
      <c r="G38" s="660"/>
      <c r="H38" s="660"/>
      <c r="I38" s="660"/>
      <c r="J38" s="660"/>
      <c r="K38" s="660"/>
      <c r="L38" s="660"/>
      <c r="M38" s="660"/>
      <c r="N38" s="660"/>
      <c r="O38" s="660"/>
      <c r="P38" s="660"/>
      <c r="Q38" s="660"/>
      <c r="R38" s="660"/>
      <c r="S38" s="660"/>
      <c r="T38" s="214"/>
      <c r="U38" s="659" t="str">
        <f t="shared" si="4"/>
        <v/>
      </c>
      <c r="V38" s="659"/>
      <c r="W38" s="660"/>
      <c r="X38" s="660"/>
      <c r="Y38" s="660"/>
      <c r="Z38" s="660"/>
      <c r="AA38" s="660"/>
      <c r="AB38" s="660"/>
      <c r="AC38" s="660"/>
      <c r="AD38" s="660"/>
      <c r="AE38" s="660"/>
      <c r="AF38" s="660"/>
      <c r="AG38" s="660"/>
      <c r="AH38" s="660"/>
      <c r="AI38" s="660"/>
      <c r="AJ38" s="660"/>
      <c r="AK38" s="660"/>
      <c r="AL38" s="214"/>
      <c r="AM38" s="659" t="str">
        <f t="shared" si="0"/>
        <v/>
      </c>
      <c r="AN38" s="659"/>
      <c r="AO38" s="660"/>
      <c r="AP38" s="660"/>
      <c r="AQ38" s="660"/>
      <c r="AR38" s="660"/>
      <c r="AS38" s="660"/>
      <c r="AT38" s="660"/>
      <c r="AU38" s="660"/>
      <c r="AV38" s="660"/>
      <c r="AW38" s="660"/>
      <c r="AX38" s="660"/>
      <c r="AY38" s="660"/>
      <c r="AZ38" s="660"/>
      <c r="BA38" s="660"/>
      <c r="BB38" s="660"/>
      <c r="BC38" s="660"/>
      <c r="BD38" s="214"/>
      <c r="BE38" s="659" t="str">
        <f t="shared" si="1"/>
        <v/>
      </c>
      <c r="BF38" s="659"/>
      <c r="BG38" s="660"/>
      <c r="BH38" s="660"/>
      <c r="BI38" s="660"/>
      <c r="BJ38" s="660"/>
      <c r="BK38" s="660"/>
      <c r="BL38" s="660"/>
      <c r="BM38" s="660"/>
      <c r="BN38" s="660"/>
      <c r="BO38" s="660"/>
      <c r="BP38" s="660"/>
      <c r="BQ38" s="660"/>
      <c r="BR38" s="660"/>
      <c r="BS38" s="660"/>
      <c r="BT38" s="660"/>
      <c r="BU38" s="660"/>
      <c r="BV38" s="214"/>
      <c r="BW38" s="659" t="str">
        <f t="shared" si="2"/>
        <v/>
      </c>
      <c r="BX38" s="659"/>
      <c r="BY38" s="660" t="str">
        <f>IF('各会計、関係団体の財政状況及び健全化判断比率'!B72="","",'各会計、関係団体の財政状況及び健全化判断比率'!B72)</f>
        <v/>
      </c>
      <c r="BZ38" s="660"/>
      <c r="CA38" s="660"/>
      <c r="CB38" s="660"/>
      <c r="CC38" s="660"/>
      <c r="CD38" s="660"/>
      <c r="CE38" s="660"/>
      <c r="CF38" s="660"/>
      <c r="CG38" s="660"/>
      <c r="CH38" s="660"/>
      <c r="CI38" s="660"/>
      <c r="CJ38" s="660"/>
      <c r="CK38" s="660"/>
      <c r="CL38" s="660"/>
      <c r="CM38" s="660"/>
      <c r="CN38" s="214"/>
      <c r="CO38" s="659" t="str">
        <f t="shared" si="3"/>
        <v/>
      </c>
      <c r="CP38" s="659"/>
      <c r="CQ38" s="660" t="str">
        <f>IF('各会計、関係団体の財政状況及び健全化判断比率'!BS11="","",'各会計、関係団体の財政状況及び健全化判断比率'!BS11)</f>
        <v/>
      </c>
      <c r="CR38" s="660"/>
      <c r="CS38" s="660"/>
      <c r="CT38" s="660"/>
      <c r="CU38" s="660"/>
      <c r="CV38" s="660"/>
      <c r="CW38" s="660"/>
      <c r="CX38" s="660"/>
      <c r="CY38" s="660"/>
      <c r="CZ38" s="660"/>
      <c r="DA38" s="660"/>
      <c r="DB38" s="660"/>
      <c r="DC38" s="660"/>
      <c r="DD38" s="660"/>
      <c r="DE38" s="660"/>
      <c r="DF38" s="211"/>
      <c r="DG38" s="661" t="str">
        <f>IF('各会計、関係団体の財政状況及び健全化判断比率'!BR11="","",'各会計、関係団体の財政状況及び健全化判断比率'!BR11)</f>
        <v/>
      </c>
      <c r="DH38" s="661"/>
      <c r="DI38" s="218"/>
      <c r="DJ38" s="186"/>
      <c r="DK38" s="186"/>
      <c r="DL38" s="186"/>
      <c r="DM38" s="186"/>
      <c r="DN38" s="186"/>
      <c r="DO38" s="186"/>
    </row>
    <row r="39" spans="1:119" ht="32.25" customHeight="1" x14ac:dyDescent="0.15">
      <c r="A39" s="187"/>
      <c r="B39" s="213"/>
      <c r="C39" s="659" t="str">
        <f t="shared" si="5"/>
        <v/>
      </c>
      <c r="D39" s="659"/>
      <c r="E39" s="660" t="str">
        <f>IF('各会計、関係団体の財政状況及び健全化判断比率'!B12="","",'各会計、関係団体の財政状況及び健全化判断比率'!B12)</f>
        <v/>
      </c>
      <c r="F39" s="660"/>
      <c r="G39" s="660"/>
      <c r="H39" s="660"/>
      <c r="I39" s="660"/>
      <c r="J39" s="660"/>
      <c r="K39" s="660"/>
      <c r="L39" s="660"/>
      <c r="M39" s="660"/>
      <c r="N39" s="660"/>
      <c r="O39" s="660"/>
      <c r="P39" s="660"/>
      <c r="Q39" s="660"/>
      <c r="R39" s="660"/>
      <c r="S39" s="660"/>
      <c r="T39" s="214"/>
      <c r="U39" s="659" t="str">
        <f t="shared" si="4"/>
        <v/>
      </c>
      <c r="V39" s="659"/>
      <c r="W39" s="660"/>
      <c r="X39" s="660"/>
      <c r="Y39" s="660"/>
      <c r="Z39" s="660"/>
      <c r="AA39" s="660"/>
      <c r="AB39" s="660"/>
      <c r="AC39" s="660"/>
      <c r="AD39" s="660"/>
      <c r="AE39" s="660"/>
      <c r="AF39" s="660"/>
      <c r="AG39" s="660"/>
      <c r="AH39" s="660"/>
      <c r="AI39" s="660"/>
      <c r="AJ39" s="660"/>
      <c r="AK39" s="660"/>
      <c r="AL39" s="214"/>
      <c r="AM39" s="659" t="str">
        <f t="shared" si="0"/>
        <v/>
      </c>
      <c r="AN39" s="659"/>
      <c r="AO39" s="660"/>
      <c r="AP39" s="660"/>
      <c r="AQ39" s="660"/>
      <c r="AR39" s="660"/>
      <c r="AS39" s="660"/>
      <c r="AT39" s="660"/>
      <c r="AU39" s="660"/>
      <c r="AV39" s="660"/>
      <c r="AW39" s="660"/>
      <c r="AX39" s="660"/>
      <c r="AY39" s="660"/>
      <c r="AZ39" s="660"/>
      <c r="BA39" s="660"/>
      <c r="BB39" s="660"/>
      <c r="BC39" s="660"/>
      <c r="BD39" s="214"/>
      <c r="BE39" s="659" t="str">
        <f t="shared" si="1"/>
        <v/>
      </c>
      <c r="BF39" s="659"/>
      <c r="BG39" s="660"/>
      <c r="BH39" s="660"/>
      <c r="BI39" s="660"/>
      <c r="BJ39" s="660"/>
      <c r="BK39" s="660"/>
      <c r="BL39" s="660"/>
      <c r="BM39" s="660"/>
      <c r="BN39" s="660"/>
      <c r="BO39" s="660"/>
      <c r="BP39" s="660"/>
      <c r="BQ39" s="660"/>
      <c r="BR39" s="660"/>
      <c r="BS39" s="660"/>
      <c r="BT39" s="660"/>
      <c r="BU39" s="660"/>
      <c r="BV39" s="214"/>
      <c r="BW39" s="659" t="str">
        <f t="shared" si="2"/>
        <v/>
      </c>
      <c r="BX39" s="659"/>
      <c r="BY39" s="660" t="str">
        <f>IF('各会計、関係団体の財政状況及び健全化判断比率'!B73="","",'各会計、関係団体の財政状況及び健全化判断比率'!B73)</f>
        <v/>
      </c>
      <c r="BZ39" s="660"/>
      <c r="CA39" s="660"/>
      <c r="CB39" s="660"/>
      <c r="CC39" s="660"/>
      <c r="CD39" s="660"/>
      <c r="CE39" s="660"/>
      <c r="CF39" s="660"/>
      <c r="CG39" s="660"/>
      <c r="CH39" s="660"/>
      <c r="CI39" s="660"/>
      <c r="CJ39" s="660"/>
      <c r="CK39" s="660"/>
      <c r="CL39" s="660"/>
      <c r="CM39" s="660"/>
      <c r="CN39" s="214"/>
      <c r="CO39" s="659" t="str">
        <f t="shared" si="3"/>
        <v/>
      </c>
      <c r="CP39" s="659"/>
      <c r="CQ39" s="660" t="str">
        <f>IF('各会計、関係団体の財政状況及び健全化判断比率'!BS12="","",'各会計、関係団体の財政状況及び健全化判断比率'!BS12)</f>
        <v/>
      </c>
      <c r="CR39" s="660"/>
      <c r="CS39" s="660"/>
      <c r="CT39" s="660"/>
      <c r="CU39" s="660"/>
      <c r="CV39" s="660"/>
      <c r="CW39" s="660"/>
      <c r="CX39" s="660"/>
      <c r="CY39" s="660"/>
      <c r="CZ39" s="660"/>
      <c r="DA39" s="660"/>
      <c r="DB39" s="660"/>
      <c r="DC39" s="660"/>
      <c r="DD39" s="660"/>
      <c r="DE39" s="660"/>
      <c r="DF39" s="211"/>
      <c r="DG39" s="661" t="str">
        <f>IF('各会計、関係団体の財政状況及び健全化判断比率'!BR12="","",'各会計、関係団体の財政状況及び健全化判断比率'!BR12)</f>
        <v/>
      </c>
      <c r="DH39" s="661"/>
      <c r="DI39" s="218"/>
      <c r="DJ39" s="186"/>
      <c r="DK39" s="186"/>
      <c r="DL39" s="186"/>
      <c r="DM39" s="186"/>
      <c r="DN39" s="186"/>
      <c r="DO39" s="186"/>
    </row>
    <row r="40" spans="1:119" ht="32.25" customHeight="1" x14ac:dyDescent="0.15">
      <c r="A40" s="187"/>
      <c r="B40" s="213"/>
      <c r="C40" s="659" t="str">
        <f t="shared" si="5"/>
        <v/>
      </c>
      <c r="D40" s="659"/>
      <c r="E40" s="660" t="str">
        <f>IF('各会計、関係団体の財政状況及び健全化判断比率'!B13="","",'各会計、関係団体の財政状況及び健全化判断比率'!B13)</f>
        <v/>
      </c>
      <c r="F40" s="660"/>
      <c r="G40" s="660"/>
      <c r="H40" s="660"/>
      <c r="I40" s="660"/>
      <c r="J40" s="660"/>
      <c r="K40" s="660"/>
      <c r="L40" s="660"/>
      <c r="M40" s="660"/>
      <c r="N40" s="660"/>
      <c r="O40" s="660"/>
      <c r="P40" s="660"/>
      <c r="Q40" s="660"/>
      <c r="R40" s="660"/>
      <c r="S40" s="660"/>
      <c r="T40" s="214"/>
      <c r="U40" s="659" t="str">
        <f t="shared" si="4"/>
        <v/>
      </c>
      <c r="V40" s="659"/>
      <c r="W40" s="660"/>
      <c r="X40" s="660"/>
      <c r="Y40" s="660"/>
      <c r="Z40" s="660"/>
      <c r="AA40" s="660"/>
      <c r="AB40" s="660"/>
      <c r="AC40" s="660"/>
      <c r="AD40" s="660"/>
      <c r="AE40" s="660"/>
      <c r="AF40" s="660"/>
      <c r="AG40" s="660"/>
      <c r="AH40" s="660"/>
      <c r="AI40" s="660"/>
      <c r="AJ40" s="660"/>
      <c r="AK40" s="660"/>
      <c r="AL40" s="214"/>
      <c r="AM40" s="659" t="str">
        <f t="shared" si="0"/>
        <v/>
      </c>
      <c r="AN40" s="659"/>
      <c r="AO40" s="660"/>
      <c r="AP40" s="660"/>
      <c r="AQ40" s="660"/>
      <c r="AR40" s="660"/>
      <c r="AS40" s="660"/>
      <c r="AT40" s="660"/>
      <c r="AU40" s="660"/>
      <c r="AV40" s="660"/>
      <c r="AW40" s="660"/>
      <c r="AX40" s="660"/>
      <c r="AY40" s="660"/>
      <c r="AZ40" s="660"/>
      <c r="BA40" s="660"/>
      <c r="BB40" s="660"/>
      <c r="BC40" s="660"/>
      <c r="BD40" s="214"/>
      <c r="BE40" s="659" t="str">
        <f t="shared" si="1"/>
        <v/>
      </c>
      <c r="BF40" s="659"/>
      <c r="BG40" s="660"/>
      <c r="BH40" s="660"/>
      <c r="BI40" s="660"/>
      <c r="BJ40" s="660"/>
      <c r="BK40" s="660"/>
      <c r="BL40" s="660"/>
      <c r="BM40" s="660"/>
      <c r="BN40" s="660"/>
      <c r="BO40" s="660"/>
      <c r="BP40" s="660"/>
      <c r="BQ40" s="660"/>
      <c r="BR40" s="660"/>
      <c r="BS40" s="660"/>
      <c r="BT40" s="660"/>
      <c r="BU40" s="660"/>
      <c r="BV40" s="214"/>
      <c r="BW40" s="659" t="str">
        <f t="shared" si="2"/>
        <v/>
      </c>
      <c r="BX40" s="659"/>
      <c r="BY40" s="660" t="str">
        <f>IF('各会計、関係団体の財政状況及び健全化判断比率'!B74="","",'各会計、関係団体の財政状況及び健全化判断比率'!B74)</f>
        <v/>
      </c>
      <c r="BZ40" s="660"/>
      <c r="CA40" s="660"/>
      <c r="CB40" s="660"/>
      <c r="CC40" s="660"/>
      <c r="CD40" s="660"/>
      <c r="CE40" s="660"/>
      <c r="CF40" s="660"/>
      <c r="CG40" s="660"/>
      <c r="CH40" s="660"/>
      <c r="CI40" s="660"/>
      <c r="CJ40" s="660"/>
      <c r="CK40" s="660"/>
      <c r="CL40" s="660"/>
      <c r="CM40" s="660"/>
      <c r="CN40" s="214"/>
      <c r="CO40" s="659" t="str">
        <f t="shared" si="3"/>
        <v/>
      </c>
      <c r="CP40" s="659"/>
      <c r="CQ40" s="660" t="str">
        <f>IF('各会計、関係団体の財政状況及び健全化判断比率'!BS13="","",'各会計、関係団体の財政状況及び健全化判断比率'!BS13)</f>
        <v/>
      </c>
      <c r="CR40" s="660"/>
      <c r="CS40" s="660"/>
      <c r="CT40" s="660"/>
      <c r="CU40" s="660"/>
      <c r="CV40" s="660"/>
      <c r="CW40" s="660"/>
      <c r="CX40" s="660"/>
      <c r="CY40" s="660"/>
      <c r="CZ40" s="660"/>
      <c r="DA40" s="660"/>
      <c r="DB40" s="660"/>
      <c r="DC40" s="660"/>
      <c r="DD40" s="660"/>
      <c r="DE40" s="660"/>
      <c r="DF40" s="211"/>
      <c r="DG40" s="661" t="str">
        <f>IF('各会計、関係団体の財政状況及び健全化判断比率'!BR13="","",'各会計、関係団体の財政状況及び健全化判断比率'!BR13)</f>
        <v/>
      </c>
      <c r="DH40" s="661"/>
      <c r="DI40" s="218"/>
      <c r="DJ40" s="186"/>
      <c r="DK40" s="186"/>
      <c r="DL40" s="186"/>
      <c r="DM40" s="186"/>
      <c r="DN40" s="186"/>
      <c r="DO40" s="186"/>
    </row>
    <row r="41" spans="1:119" ht="32.25" customHeight="1" x14ac:dyDescent="0.15">
      <c r="A41" s="187"/>
      <c r="B41" s="213"/>
      <c r="C41" s="659" t="str">
        <f t="shared" si="5"/>
        <v/>
      </c>
      <c r="D41" s="659"/>
      <c r="E41" s="660" t="str">
        <f>IF('各会計、関係団体の財政状況及び健全化判断比率'!B14="","",'各会計、関係団体の財政状況及び健全化判断比率'!B14)</f>
        <v/>
      </c>
      <c r="F41" s="660"/>
      <c r="G41" s="660"/>
      <c r="H41" s="660"/>
      <c r="I41" s="660"/>
      <c r="J41" s="660"/>
      <c r="K41" s="660"/>
      <c r="L41" s="660"/>
      <c r="M41" s="660"/>
      <c r="N41" s="660"/>
      <c r="O41" s="660"/>
      <c r="P41" s="660"/>
      <c r="Q41" s="660"/>
      <c r="R41" s="660"/>
      <c r="S41" s="660"/>
      <c r="T41" s="214"/>
      <c r="U41" s="659" t="str">
        <f t="shared" si="4"/>
        <v/>
      </c>
      <c r="V41" s="659"/>
      <c r="W41" s="660"/>
      <c r="X41" s="660"/>
      <c r="Y41" s="660"/>
      <c r="Z41" s="660"/>
      <c r="AA41" s="660"/>
      <c r="AB41" s="660"/>
      <c r="AC41" s="660"/>
      <c r="AD41" s="660"/>
      <c r="AE41" s="660"/>
      <c r="AF41" s="660"/>
      <c r="AG41" s="660"/>
      <c r="AH41" s="660"/>
      <c r="AI41" s="660"/>
      <c r="AJ41" s="660"/>
      <c r="AK41" s="660"/>
      <c r="AL41" s="214"/>
      <c r="AM41" s="659" t="str">
        <f t="shared" si="0"/>
        <v/>
      </c>
      <c r="AN41" s="659"/>
      <c r="AO41" s="660"/>
      <c r="AP41" s="660"/>
      <c r="AQ41" s="660"/>
      <c r="AR41" s="660"/>
      <c r="AS41" s="660"/>
      <c r="AT41" s="660"/>
      <c r="AU41" s="660"/>
      <c r="AV41" s="660"/>
      <c r="AW41" s="660"/>
      <c r="AX41" s="660"/>
      <c r="AY41" s="660"/>
      <c r="AZ41" s="660"/>
      <c r="BA41" s="660"/>
      <c r="BB41" s="660"/>
      <c r="BC41" s="660"/>
      <c r="BD41" s="214"/>
      <c r="BE41" s="659" t="str">
        <f t="shared" si="1"/>
        <v/>
      </c>
      <c r="BF41" s="659"/>
      <c r="BG41" s="660"/>
      <c r="BH41" s="660"/>
      <c r="BI41" s="660"/>
      <c r="BJ41" s="660"/>
      <c r="BK41" s="660"/>
      <c r="BL41" s="660"/>
      <c r="BM41" s="660"/>
      <c r="BN41" s="660"/>
      <c r="BO41" s="660"/>
      <c r="BP41" s="660"/>
      <c r="BQ41" s="660"/>
      <c r="BR41" s="660"/>
      <c r="BS41" s="660"/>
      <c r="BT41" s="660"/>
      <c r="BU41" s="660"/>
      <c r="BV41" s="214"/>
      <c r="BW41" s="659" t="str">
        <f t="shared" si="2"/>
        <v/>
      </c>
      <c r="BX41" s="659"/>
      <c r="BY41" s="660" t="str">
        <f>IF('各会計、関係団体の財政状況及び健全化判断比率'!B75="","",'各会計、関係団体の財政状況及び健全化判断比率'!B75)</f>
        <v/>
      </c>
      <c r="BZ41" s="660"/>
      <c r="CA41" s="660"/>
      <c r="CB41" s="660"/>
      <c r="CC41" s="660"/>
      <c r="CD41" s="660"/>
      <c r="CE41" s="660"/>
      <c r="CF41" s="660"/>
      <c r="CG41" s="660"/>
      <c r="CH41" s="660"/>
      <c r="CI41" s="660"/>
      <c r="CJ41" s="660"/>
      <c r="CK41" s="660"/>
      <c r="CL41" s="660"/>
      <c r="CM41" s="660"/>
      <c r="CN41" s="214"/>
      <c r="CO41" s="659" t="str">
        <f t="shared" si="3"/>
        <v/>
      </c>
      <c r="CP41" s="659"/>
      <c r="CQ41" s="660" t="str">
        <f>IF('各会計、関係団体の財政状況及び健全化判断比率'!BS14="","",'各会計、関係団体の財政状況及び健全化判断比率'!BS14)</f>
        <v/>
      </c>
      <c r="CR41" s="660"/>
      <c r="CS41" s="660"/>
      <c r="CT41" s="660"/>
      <c r="CU41" s="660"/>
      <c r="CV41" s="660"/>
      <c r="CW41" s="660"/>
      <c r="CX41" s="660"/>
      <c r="CY41" s="660"/>
      <c r="CZ41" s="660"/>
      <c r="DA41" s="660"/>
      <c r="DB41" s="660"/>
      <c r="DC41" s="660"/>
      <c r="DD41" s="660"/>
      <c r="DE41" s="660"/>
      <c r="DF41" s="211"/>
      <c r="DG41" s="661" t="str">
        <f>IF('各会計、関係団体の財政状況及び健全化判断比率'!BR14="","",'各会計、関係団体の財政状況及び健全化判断比率'!BR14)</f>
        <v/>
      </c>
      <c r="DH41" s="661"/>
      <c r="DI41" s="218"/>
      <c r="DJ41" s="186"/>
      <c r="DK41" s="186"/>
      <c r="DL41" s="186"/>
      <c r="DM41" s="186"/>
      <c r="DN41" s="186"/>
      <c r="DO41" s="186"/>
    </row>
    <row r="42" spans="1:119" ht="32.25" customHeight="1" x14ac:dyDescent="0.15">
      <c r="A42" s="186"/>
      <c r="B42" s="213"/>
      <c r="C42" s="659" t="str">
        <f t="shared" si="5"/>
        <v/>
      </c>
      <c r="D42" s="659"/>
      <c r="E42" s="660" t="str">
        <f>IF('各会計、関係団体の財政状況及び健全化判断比率'!B15="","",'各会計、関係団体の財政状況及び健全化判断比率'!B15)</f>
        <v/>
      </c>
      <c r="F42" s="660"/>
      <c r="G42" s="660"/>
      <c r="H42" s="660"/>
      <c r="I42" s="660"/>
      <c r="J42" s="660"/>
      <c r="K42" s="660"/>
      <c r="L42" s="660"/>
      <c r="M42" s="660"/>
      <c r="N42" s="660"/>
      <c r="O42" s="660"/>
      <c r="P42" s="660"/>
      <c r="Q42" s="660"/>
      <c r="R42" s="660"/>
      <c r="S42" s="660"/>
      <c r="T42" s="214"/>
      <c r="U42" s="659" t="str">
        <f t="shared" si="4"/>
        <v/>
      </c>
      <c r="V42" s="659"/>
      <c r="W42" s="660"/>
      <c r="X42" s="660"/>
      <c r="Y42" s="660"/>
      <c r="Z42" s="660"/>
      <c r="AA42" s="660"/>
      <c r="AB42" s="660"/>
      <c r="AC42" s="660"/>
      <c r="AD42" s="660"/>
      <c r="AE42" s="660"/>
      <c r="AF42" s="660"/>
      <c r="AG42" s="660"/>
      <c r="AH42" s="660"/>
      <c r="AI42" s="660"/>
      <c r="AJ42" s="660"/>
      <c r="AK42" s="660"/>
      <c r="AL42" s="214"/>
      <c r="AM42" s="659" t="str">
        <f t="shared" si="0"/>
        <v/>
      </c>
      <c r="AN42" s="659"/>
      <c r="AO42" s="660"/>
      <c r="AP42" s="660"/>
      <c r="AQ42" s="660"/>
      <c r="AR42" s="660"/>
      <c r="AS42" s="660"/>
      <c r="AT42" s="660"/>
      <c r="AU42" s="660"/>
      <c r="AV42" s="660"/>
      <c r="AW42" s="660"/>
      <c r="AX42" s="660"/>
      <c r="AY42" s="660"/>
      <c r="AZ42" s="660"/>
      <c r="BA42" s="660"/>
      <c r="BB42" s="660"/>
      <c r="BC42" s="660"/>
      <c r="BD42" s="214"/>
      <c r="BE42" s="659" t="str">
        <f t="shared" si="1"/>
        <v/>
      </c>
      <c r="BF42" s="659"/>
      <c r="BG42" s="660"/>
      <c r="BH42" s="660"/>
      <c r="BI42" s="660"/>
      <c r="BJ42" s="660"/>
      <c r="BK42" s="660"/>
      <c r="BL42" s="660"/>
      <c r="BM42" s="660"/>
      <c r="BN42" s="660"/>
      <c r="BO42" s="660"/>
      <c r="BP42" s="660"/>
      <c r="BQ42" s="660"/>
      <c r="BR42" s="660"/>
      <c r="BS42" s="660"/>
      <c r="BT42" s="660"/>
      <c r="BU42" s="660"/>
      <c r="BV42" s="214"/>
      <c r="BW42" s="659" t="str">
        <f t="shared" si="2"/>
        <v/>
      </c>
      <c r="BX42" s="659"/>
      <c r="BY42" s="660" t="str">
        <f>IF('各会計、関係団体の財政状況及び健全化判断比率'!B76="","",'各会計、関係団体の財政状況及び健全化判断比率'!B76)</f>
        <v/>
      </c>
      <c r="BZ42" s="660"/>
      <c r="CA42" s="660"/>
      <c r="CB42" s="660"/>
      <c r="CC42" s="660"/>
      <c r="CD42" s="660"/>
      <c r="CE42" s="660"/>
      <c r="CF42" s="660"/>
      <c r="CG42" s="660"/>
      <c r="CH42" s="660"/>
      <c r="CI42" s="660"/>
      <c r="CJ42" s="660"/>
      <c r="CK42" s="660"/>
      <c r="CL42" s="660"/>
      <c r="CM42" s="660"/>
      <c r="CN42" s="214"/>
      <c r="CO42" s="659" t="str">
        <f t="shared" si="3"/>
        <v/>
      </c>
      <c r="CP42" s="659"/>
      <c r="CQ42" s="660" t="str">
        <f>IF('各会計、関係団体の財政状況及び健全化判断比率'!BS15="","",'各会計、関係団体の財政状況及び健全化判断比率'!BS15)</f>
        <v/>
      </c>
      <c r="CR42" s="660"/>
      <c r="CS42" s="660"/>
      <c r="CT42" s="660"/>
      <c r="CU42" s="660"/>
      <c r="CV42" s="660"/>
      <c r="CW42" s="660"/>
      <c r="CX42" s="660"/>
      <c r="CY42" s="660"/>
      <c r="CZ42" s="660"/>
      <c r="DA42" s="660"/>
      <c r="DB42" s="660"/>
      <c r="DC42" s="660"/>
      <c r="DD42" s="660"/>
      <c r="DE42" s="660"/>
      <c r="DF42" s="211"/>
      <c r="DG42" s="661" t="str">
        <f>IF('各会計、関係団体の財政状況及び健全化判断比率'!BR15="","",'各会計、関係団体の財政状況及び健全化判断比率'!BR15)</f>
        <v/>
      </c>
      <c r="DH42" s="661"/>
      <c r="DI42" s="218"/>
      <c r="DJ42" s="186"/>
      <c r="DK42" s="186"/>
      <c r="DL42" s="186"/>
      <c r="DM42" s="186"/>
      <c r="DN42" s="186"/>
      <c r="DO42" s="186"/>
    </row>
    <row r="43" spans="1:119" ht="32.25" customHeight="1" x14ac:dyDescent="0.15">
      <c r="A43" s="186"/>
      <c r="B43" s="213"/>
      <c r="C43" s="659" t="str">
        <f t="shared" si="5"/>
        <v/>
      </c>
      <c r="D43" s="659"/>
      <c r="E43" s="660" t="str">
        <f>IF('各会計、関係団体の財政状況及び健全化判断比率'!B16="","",'各会計、関係団体の財政状況及び健全化判断比率'!B16)</f>
        <v/>
      </c>
      <c r="F43" s="660"/>
      <c r="G43" s="660"/>
      <c r="H43" s="660"/>
      <c r="I43" s="660"/>
      <c r="J43" s="660"/>
      <c r="K43" s="660"/>
      <c r="L43" s="660"/>
      <c r="M43" s="660"/>
      <c r="N43" s="660"/>
      <c r="O43" s="660"/>
      <c r="P43" s="660"/>
      <c r="Q43" s="660"/>
      <c r="R43" s="660"/>
      <c r="S43" s="660"/>
      <c r="T43" s="214"/>
      <c r="U43" s="659" t="str">
        <f t="shared" si="4"/>
        <v/>
      </c>
      <c r="V43" s="659"/>
      <c r="W43" s="660"/>
      <c r="X43" s="660"/>
      <c r="Y43" s="660"/>
      <c r="Z43" s="660"/>
      <c r="AA43" s="660"/>
      <c r="AB43" s="660"/>
      <c r="AC43" s="660"/>
      <c r="AD43" s="660"/>
      <c r="AE43" s="660"/>
      <c r="AF43" s="660"/>
      <c r="AG43" s="660"/>
      <c r="AH43" s="660"/>
      <c r="AI43" s="660"/>
      <c r="AJ43" s="660"/>
      <c r="AK43" s="660"/>
      <c r="AL43" s="214"/>
      <c r="AM43" s="659" t="str">
        <f t="shared" si="0"/>
        <v/>
      </c>
      <c r="AN43" s="659"/>
      <c r="AO43" s="660"/>
      <c r="AP43" s="660"/>
      <c r="AQ43" s="660"/>
      <c r="AR43" s="660"/>
      <c r="AS43" s="660"/>
      <c r="AT43" s="660"/>
      <c r="AU43" s="660"/>
      <c r="AV43" s="660"/>
      <c r="AW43" s="660"/>
      <c r="AX43" s="660"/>
      <c r="AY43" s="660"/>
      <c r="AZ43" s="660"/>
      <c r="BA43" s="660"/>
      <c r="BB43" s="660"/>
      <c r="BC43" s="660"/>
      <c r="BD43" s="214"/>
      <c r="BE43" s="659" t="str">
        <f t="shared" si="1"/>
        <v/>
      </c>
      <c r="BF43" s="659"/>
      <c r="BG43" s="660"/>
      <c r="BH43" s="660"/>
      <c r="BI43" s="660"/>
      <c r="BJ43" s="660"/>
      <c r="BK43" s="660"/>
      <c r="BL43" s="660"/>
      <c r="BM43" s="660"/>
      <c r="BN43" s="660"/>
      <c r="BO43" s="660"/>
      <c r="BP43" s="660"/>
      <c r="BQ43" s="660"/>
      <c r="BR43" s="660"/>
      <c r="BS43" s="660"/>
      <c r="BT43" s="660"/>
      <c r="BU43" s="660"/>
      <c r="BV43" s="214"/>
      <c r="BW43" s="659" t="str">
        <f t="shared" si="2"/>
        <v/>
      </c>
      <c r="BX43" s="659"/>
      <c r="BY43" s="660" t="str">
        <f>IF('各会計、関係団体の財政状況及び健全化判断比率'!B77="","",'各会計、関係団体の財政状況及び健全化判断比率'!B77)</f>
        <v/>
      </c>
      <c r="BZ43" s="660"/>
      <c r="CA43" s="660"/>
      <c r="CB43" s="660"/>
      <c r="CC43" s="660"/>
      <c r="CD43" s="660"/>
      <c r="CE43" s="660"/>
      <c r="CF43" s="660"/>
      <c r="CG43" s="660"/>
      <c r="CH43" s="660"/>
      <c r="CI43" s="660"/>
      <c r="CJ43" s="660"/>
      <c r="CK43" s="660"/>
      <c r="CL43" s="660"/>
      <c r="CM43" s="660"/>
      <c r="CN43" s="214"/>
      <c r="CO43" s="659" t="str">
        <f t="shared" si="3"/>
        <v/>
      </c>
      <c r="CP43" s="659"/>
      <c r="CQ43" s="660" t="str">
        <f>IF('各会計、関係団体の財政状況及び健全化判断比率'!BS16="","",'各会計、関係団体の財政状況及び健全化判断比率'!BS16)</f>
        <v/>
      </c>
      <c r="CR43" s="660"/>
      <c r="CS43" s="660"/>
      <c r="CT43" s="660"/>
      <c r="CU43" s="660"/>
      <c r="CV43" s="660"/>
      <c r="CW43" s="660"/>
      <c r="CX43" s="660"/>
      <c r="CY43" s="660"/>
      <c r="CZ43" s="660"/>
      <c r="DA43" s="660"/>
      <c r="DB43" s="660"/>
      <c r="DC43" s="660"/>
      <c r="DD43" s="660"/>
      <c r="DE43" s="660"/>
      <c r="DF43" s="211"/>
      <c r="DG43" s="661" t="str">
        <f>IF('各会計、関係団体の財政状況及び健全化判断比率'!BR16="","",'各会計、関係団体の財政状況及び健全化判断比率'!BR16)</f>
        <v/>
      </c>
      <c r="DH43" s="661"/>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xpl9djuTw3MLqrn22XUrtRoXOyg3YxKAYEIkqqw7N0asqr1MRXUepgXzgdIp6o1Eni9Kuy4iPlEUBnynV2e6SA==" saltValue="mr8UOQ5V5QvvZd/xIUe21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1" t="s">
        <v>554</v>
      </c>
      <c r="D34" s="1251"/>
      <c r="E34" s="1252"/>
      <c r="F34" s="32">
        <v>7.37</v>
      </c>
      <c r="G34" s="33">
        <v>7.33</v>
      </c>
      <c r="H34" s="33">
        <v>7.48</v>
      </c>
      <c r="I34" s="33">
        <v>7.96</v>
      </c>
      <c r="J34" s="34">
        <v>9.26</v>
      </c>
      <c r="K34" s="22"/>
      <c r="L34" s="22"/>
      <c r="M34" s="22"/>
      <c r="N34" s="22"/>
      <c r="O34" s="22"/>
      <c r="P34" s="22"/>
    </row>
    <row r="35" spans="1:16" ht="39" customHeight="1" x14ac:dyDescent="0.15">
      <c r="A35" s="22"/>
      <c r="B35" s="35"/>
      <c r="C35" s="1245" t="s">
        <v>555</v>
      </c>
      <c r="D35" s="1246"/>
      <c r="E35" s="1247"/>
      <c r="F35" s="36">
        <v>6.3</v>
      </c>
      <c r="G35" s="37">
        <v>5.0599999999999996</v>
      </c>
      <c r="H35" s="37">
        <v>3.93</v>
      </c>
      <c r="I35" s="37">
        <v>4.3</v>
      </c>
      <c r="J35" s="38">
        <v>6.76</v>
      </c>
      <c r="K35" s="22"/>
      <c r="L35" s="22"/>
      <c r="M35" s="22"/>
      <c r="N35" s="22"/>
      <c r="O35" s="22"/>
      <c r="P35" s="22"/>
    </row>
    <row r="36" spans="1:16" ht="39" customHeight="1" x14ac:dyDescent="0.15">
      <c r="A36" s="22"/>
      <c r="B36" s="35"/>
      <c r="C36" s="1245" t="s">
        <v>556</v>
      </c>
      <c r="D36" s="1246"/>
      <c r="E36" s="1247"/>
      <c r="F36" s="36">
        <v>0.2</v>
      </c>
      <c r="G36" s="37">
        <v>1.34</v>
      </c>
      <c r="H36" s="37">
        <v>0.52</v>
      </c>
      <c r="I36" s="37">
        <v>0.87</v>
      </c>
      <c r="J36" s="38">
        <v>1.1299999999999999</v>
      </c>
      <c r="K36" s="22"/>
      <c r="L36" s="22"/>
      <c r="M36" s="22"/>
      <c r="N36" s="22"/>
      <c r="O36" s="22"/>
      <c r="P36" s="22"/>
    </row>
    <row r="37" spans="1:16" ht="39" customHeight="1" x14ac:dyDescent="0.15">
      <c r="A37" s="22"/>
      <c r="B37" s="35"/>
      <c r="C37" s="1245" t="s">
        <v>557</v>
      </c>
      <c r="D37" s="1246"/>
      <c r="E37" s="1247"/>
      <c r="F37" s="36" t="s">
        <v>508</v>
      </c>
      <c r="G37" s="37" t="s">
        <v>508</v>
      </c>
      <c r="H37" s="37" t="s">
        <v>508</v>
      </c>
      <c r="I37" s="37" t="s">
        <v>508</v>
      </c>
      <c r="J37" s="38">
        <v>1.04</v>
      </c>
      <c r="K37" s="22"/>
      <c r="L37" s="22"/>
      <c r="M37" s="22"/>
      <c r="N37" s="22"/>
      <c r="O37" s="22"/>
      <c r="P37" s="22"/>
    </row>
    <row r="38" spans="1:16" ht="39" customHeight="1" x14ac:dyDescent="0.15">
      <c r="A38" s="22"/>
      <c r="B38" s="35"/>
      <c r="C38" s="1245" t="s">
        <v>558</v>
      </c>
      <c r="D38" s="1246"/>
      <c r="E38" s="1247"/>
      <c r="F38" s="36">
        <v>1.34</v>
      </c>
      <c r="G38" s="37">
        <v>1.59</v>
      </c>
      <c r="H38" s="37">
        <v>0.91</v>
      </c>
      <c r="I38" s="37">
        <v>0.67</v>
      </c>
      <c r="J38" s="38">
        <v>0.97</v>
      </c>
      <c r="K38" s="22"/>
      <c r="L38" s="22"/>
      <c r="M38" s="22"/>
      <c r="N38" s="22"/>
      <c r="O38" s="22"/>
      <c r="P38" s="22"/>
    </row>
    <row r="39" spans="1:16" ht="39" customHeight="1" x14ac:dyDescent="0.15">
      <c r="A39" s="22"/>
      <c r="B39" s="35"/>
      <c r="C39" s="1245" t="s">
        <v>559</v>
      </c>
      <c r="D39" s="1246"/>
      <c r="E39" s="1247"/>
      <c r="F39" s="36" t="s">
        <v>508</v>
      </c>
      <c r="G39" s="37" t="s">
        <v>508</v>
      </c>
      <c r="H39" s="37" t="s">
        <v>508</v>
      </c>
      <c r="I39" s="37" t="s">
        <v>508</v>
      </c>
      <c r="J39" s="38">
        <v>7.0000000000000007E-2</v>
      </c>
      <c r="K39" s="22"/>
      <c r="L39" s="22"/>
      <c r="M39" s="22"/>
      <c r="N39" s="22"/>
      <c r="O39" s="22"/>
      <c r="P39" s="22"/>
    </row>
    <row r="40" spans="1:16" ht="39" customHeight="1" x14ac:dyDescent="0.15">
      <c r="A40" s="22"/>
      <c r="B40" s="35"/>
      <c r="C40" s="1245" t="s">
        <v>560</v>
      </c>
      <c r="D40" s="1246"/>
      <c r="E40" s="1247"/>
      <c r="F40" s="36">
        <v>0</v>
      </c>
      <c r="G40" s="37">
        <v>0.06</v>
      </c>
      <c r="H40" s="37">
        <v>0</v>
      </c>
      <c r="I40" s="37">
        <v>0</v>
      </c>
      <c r="J40" s="38">
        <v>0.01</v>
      </c>
      <c r="K40" s="22"/>
      <c r="L40" s="22"/>
      <c r="M40" s="22"/>
      <c r="N40" s="22"/>
      <c r="O40" s="22"/>
      <c r="P40" s="22"/>
    </row>
    <row r="41" spans="1:16" ht="39" customHeight="1" x14ac:dyDescent="0.15">
      <c r="A41" s="22"/>
      <c r="B41" s="35"/>
      <c r="C41" s="1245" t="s">
        <v>561</v>
      </c>
      <c r="D41" s="1246"/>
      <c r="E41" s="1247"/>
      <c r="F41" s="36">
        <v>0</v>
      </c>
      <c r="G41" s="37">
        <v>0</v>
      </c>
      <c r="H41" s="37">
        <v>0</v>
      </c>
      <c r="I41" s="37">
        <v>0</v>
      </c>
      <c r="J41" s="38">
        <v>0</v>
      </c>
      <c r="K41" s="22"/>
      <c r="L41" s="22"/>
      <c r="M41" s="22"/>
      <c r="N41" s="22"/>
      <c r="O41" s="22"/>
      <c r="P41" s="22"/>
    </row>
    <row r="42" spans="1:16" ht="39" customHeight="1" x14ac:dyDescent="0.15">
      <c r="A42" s="22"/>
      <c r="B42" s="39"/>
      <c r="C42" s="1245" t="s">
        <v>562</v>
      </c>
      <c r="D42" s="1246"/>
      <c r="E42" s="1247"/>
      <c r="F42" s="36" t="s">
        <v>508</v>
      </c>
      <c r="G42" s="37" t="s">
        <v>508</v>
      </c>
      <c r="H42" s="37" t="s">
        <v>508</v>
      </c>
      <c r="I42" s="37" t="s">
        <v>508</v>
      </c>
      <c r="J42" s="38" t="s">
        <v>508</v>
      </c>
      <c r="K42" s="22"/>
      <c r="L42" s="22"/>
      <c r="M42" s="22"/>
      <c r="N42" s="22"/>
      <c r="O42" s="22"/>
      <c r="P42" s="22"/>
    </row>
    <row r="43" spans="1:16" ht="39" customHeight="1" thickBot="1" x14ac:dyDescent="0.2">
      <c r="A43" s="22"/>
      <c r="B43" s="40"/>
      <c r="C43" s="1248" t="s">
        <v>563</v>
      </c>
      <c r="D43" s="1249"/>
      <c r="E43" s="1250"/>
      <c r="F43" s="41">
        <v>0</v>
      </c>
      <c r="G43" s="42">
        <v>0</v>
      </c>
      <c r="H43" s="42">
        <v>0</v>
      </c>
      <c r="I43" s="42">
        <v>0.21</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JJeYF6UUEV8jYRwHFf6+A/MP7ZZ1v/R70sfHKx8T/m4UfCN01cI2hljPndB/vmZjKUenkKCqZWrtBB5xs09Kg==" saltValue="MylKDRnhooKxgDJV3mol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1987</v>
      </c>
      <c r="L45" s="60">
        <v>2066</v>
      </c>
      <c r="M45" s="60">
        <v>2076</v>
      </c>
      <c r="N45" s="60">
        <v>2083</v>
      </c>
      <c r="O45" s="61">
        <v>2114</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508</v>
      </c>
      <c r="L46" s="64" t="s">
        <v>508</v>
      </c>
      <c r="M46" s="64" t="s">
        <v>508</v>
      </c>
      <c r="N46" s="64" t="s">
        <v>508</v>
      </c>
      <c r="O46" s="65" t="s">
        <v>508</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508</v>
      </c>
      <c r="L47" s="64" t="s">
        <v>508</v>
      </c>
      <c r="M47" s="64" t="s">
        <v>508</v>
      </c>
      <c r="N47" s="64" t="s">
        <v>508</v>
      </c>
      <c r="O47" s="65" t="s">
        <v>508</v>
      </c>
      <c r="P47" s="48"/>
      <c r="Q47" s="48"/>
      <c r="R47" s="48"/>
      <c r="S47" s="48"/>
      <c r="T47" s="48"/>
      <c r="U47" s="48"/>
    </row>
    <row r="48" spans="1:21" ht="30.75" customHeight="1" x14ac:dyDescent="0.15">
      <c r="A48" s="48"/>
      <c r="B48" s="1255"/>
      <c r="C48" s="1256"/>
      <c r="D48" s="62"/>
      <c r="E48" s="1261" t="s">
        <v>15</v>
      </c>
      <c r="F48" s="1261"/>
      <c r="G48" s="1261"/>
      <c r="H48" s="1261"/>
      <c r="I48" s="1261"/>
      <c r="J48" s="1262"/>
      <c r="K48" s="63">
        <v>370</v>
      </c>
      <c r="L48" s="64">
        <v>363</v>
      </c>
      <c r="M48" s="64">
        <v>359</v>
      </c>
      <c r="N48" s="64">
        <v>352</v>
      </c>
      <c r="O48" s="65">
        <v>332</v>
      </c>
      <c r="P48" s="48"/>
      <c r="Q48" s="48"/>
      <c r="R48" s="48"/>
      <c r="S48" s="48"/>
      <c r="T48" s="48"/>
      <c r="U48" s="48"/>
    </row>
    <row r="49" spans="1:21" ht="30.75" customHeight="1" x14ac:dyDescent="0.15">
      <c r="A49" s="48"/>
      <c r="B49" s="1255"/>
      <c r="C49" s="1256"/>
      <c r="D49" s="62"/>
      <c r="E49" s="1261" t="s">
        <v>16</v>
      </c>
      <c r="F49" s="1261"/>
      <c r="G49" s="1261"/>
      <c r="H49" s="1261"/>
      <c r="I49" s="1261"/>
      <c r="J49" s="1262"/>
      <c r="K49" s="63" t="s">
        <v>508</v>
      </c>
      <c r="L49" s="64" t="s">
        <v>508</v>
      </c>
      <c r="M49" s="64" t="s">
        <v>508</v>
      </c>
      <c r="N49" s="64" t="s">
        <v>508</v>
      </c>
      <c r="O49" s="65" t="s">
        <v>508</v>
      </c>
      <c r="P49" s="48"/>
      <c r="Q49" s="48"/>
      <c r="R49" s="48"/>
      <c r="S49" s="48"/>
      <c r="T49" s="48"/>
      <c r="U49" s="48"/>
    </row>
    <row r="50" spans="1:21" ht="30.75" customHeight="1" x14ac:dyDescent="0.15">
      <c r="A50" s="48"/>
      <c r="B50" s="1255"/>
      <c r="C50" s="1256"/>
      <c r="D50" s="62"/>
      <c r="E50" s="1261" t="s">
        <v>17</v>
      </c>
      <c r="F50" s="1261"/>
      <c r="G50" s="1261"/>
      <c r="H50" s="1261"/>
      <c r="I50" s="1261"/>
      <c r="J50" s="1262"/>
      <c r="K50" s="63">
        <v>39</v>
      </c>
      <c r="L50" s="64">
        <v>35</v>
      </c>
      <c r="M50" s="64">
        <v>31</v>
      </c>
      <c r="N50" s="64">
        <v>31</v>
      </c>
      <c r="O50" s="65">
        <v>29</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508</v>
      </c>
      <c r="L51" s="64" t="s">
        <v>508</v>
      </c>
      <c r="M51" s="64" t="s">
        <v>508</v>
      </c>
      <c r="N51" s="64" t="s">
        <v>508</v>
      </c>
      <c r="O51" s="65" t="s">
        <v>508</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1689</v>
      </c>
      <c r="L52" s="64">
        <v>1734</v>
      </c>
      <c r="M52" s="64">
        <v>1656</v>
      </c>
      <c r="N52" s="64">
        <v>1620</v>
      </c>
      <c r="O52" s="65">
        <v>1594</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707</v>
      </c>
      <c r="L53" s="69">
        <v>730</v>
      </c>
      <c r="M53" s="69">
        <v>810</v>
      </c>
      <c r="N53" s="69">
        <v>846</v>
      </c>
      <c r="O53" s="70">
        <v>881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592</v>
      </c>
      <c r="L57" s="84" t="s">
        <v>594</v>
      </c>
      <c r="M57" s="84" t="s">
        <v>596</v>
      </c>
      <c r="N57" s="84" t="s">
        <v>598</v>
      </c>
      <c r="O57" s="85" t="s">
        <v>599</v>
      </c>
    </row>
    <row r="58" spans="1:21" ht="31.5" customHeight="1" thickBot="1" x14ac:dyDescent="0.2">
      <c r="B58" s="1271"/>
      <c r="C58" s="1272"/>
      <c r="D58" s="1276" t="s">
        <v>27</v>
      </c>
      <c r="E58" s="1277"/>
      <c r="F58" s="1277"/>
      <c r="G58" s="1277"/>
      <c r="H58" s="1277"/>
      <c r="I58" s="1277"/>
      <c r="J58" s="1278"/>
      <c r="K58" s="86" t="s">
        <v>593</v>
      </c>
      <c r="L58" s="87" t="s">
        <v>595</v>
      </c>
      <c r="M58" s="87" t="s">
        <v>597</v>
      </c>
      <c r="N58" s="87" t="s">
        <v>594</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mcY1iiKzPPQjh4Ux1dXpBBFBWxTuQFpI72CUpO/OJ3JgTCd3Mqo5VHfllr9SxpRv8gAGeiV4c6cFRuoLqDubg==" saltValue="Cd7GFNTiVsxGQwQ5iEWq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9" t="s">
        <v>30</v>
      </c>
      <c r="C41" s="1280"/>
      <c r="D41" s="102"/>
      <c r="E41" s="1285" t="s">
        <v>31</v>
      </c>
      <c r="F41" s="1285"/>
      <c r="G41" s="1285"/>
      <c r="H41" s="1286"/>
      <c r="I41" s="103">
        <v>21358</v>
      </c>
      <c r="J41" s="104">
        <v>22241</v>
      </c>
      <c r="K41" s="104">
        <v>21769</v>
      </c>
      <c r="L41" s="104">
        <v>21647</v>
      </c>
      <c r="M41" s="105">
        <v>21045</v>
      </c>
    </row>
    <row r="42" spans="2:13" ht="27.75" customHeight="1" x14ac:dyDescent="0.15">
      <c r="B42" s="1281"/>
      <c r="C42" s="1282"/>
      <c r="D42" s="106"/>
      <c r="E42" s="1287" t="s">
        <v>32</v>
      </c>
      <c r="F42" s="1287"/>
      <c r="G42" s="1287"/>
      <c r="H42" s="1288"/>
      <c r="I42" s="107">
        <v>126</v>
      </c>
      <c r="J42" s="108">
        <v>92</v>
      </c>
      <c r="K42" s="108">
        <v>61</v>
      </c>
      <c r="L42" s="108">
        <v>30</v>
      </c>
      <c r="M42" s="109" t="s">
        <v>508</v>
      </c>
    </row>
    <row r="43" spans="2:13" ht="27.75" customHeight="1" x14ac:dyDescent="0.15">
      <c r="B43" s="1281"/>
      <c r="C43" s="1282"/>
      <c r="D43" s="106"/>
      <c r="E43" s="1287" t="s">
        <v>33</v>
      </c>
      <c r="F43" s="1287"/>
      <c r="G43" s="1287"/>
      <c r="H43" s="1288"/>
      <c r="I43" s="107">
        <v>3747</v>
      </c>
      <c r="J43" s="108">
        <v>3904</v>
      </c>
      <c r="K43" s="108">
        <v>3781</v>
      </c>
      <c r="L43" s="108">
        <v>3610</v>
      </c>
      <c r="M43" s="109">
        <v>3637</v>
      </c>
    </row>
    <row r="44" spans="2:13" ht="27.75" customHeight="1" x14ac:dyDescent="0.15">
      <c r="B44" s="1281"/>
      <c r="C44" s="1282"/>
      <c r="D44" s="106"/>
      <c r="E44" s="1287" t="s">
        <v>34</v>
      </c>
      <c r="F44" s="1287"/>
      <c r="G44" s="1287"/>
      <c r="H44" s="1288"/>
      <c r="I44" s="107" t="s">
        <v>508</v>
      </c>
      <c r="J44" s="108" t="s">
        <v>508</v>
      </c>
      <c r="K44" s="108" t="s">
        <v>508</v>
      </c>
      <c r="L44" s="108" t="s">
        <v>508</v>
      </c>
      <c r="M44" s="109" t="s">
        <v>508</v>
      </c>
    </row>
    <row r="45" spans="2:13" ht="27.75" customHeight="1" x14ac:dyDescent="0.15">
      <c r="B45" s="1281"/>
      <c r="C45" s="1282"/>
      <c r="D45" s="106"/>
      <c r="E45" s="1287" t="s">
        <v>35</v>
      </c>
      <c r="F45" s="1287"/>
      <c r="G45" s="1287"/>
      <c r="H45" s="1288"/>
      <c r="I45" s="107">
        <v>3172</v>
      </c>
      <c r="J45" s="108">
        <v>3104</v>
      </c>
      <c r="K45" s="108">
        <v>2948</v>
      </c>
      <c r="L45" s="108">
        <v>2905</v>
      </c>
      <c r="M45" s="109">
        <v>2804</v>
      </c>
    </row>
    <row r="46" spans="2:13" ht="27.75" customHeight="1" x14ac:dyDescent="0.15">
      <c r="B46" s="1281"/>
      <c r="C46" s="1282"/>
      <c r="D46" s="110"/>
      <c r="E46" s="1287" t="s">
        <v>36</v>
      </c>
      <c r="F46" s="1287"/>
      <c r="G46" s="1287"/>
      <c r="H46" s="1288"/>
      <c r="I46" s="107">
        <v>109</v>
      </c>
      <c r="J46" s="108">
        <v>101</v>
      </c>
      <c r="K46" s="108">
        <v>126</v>
      </c>
      <c r="L46" s="108">
        <v>119</v>
      </c>
      <c r="M46" s="109">
        <v>115</v>
      </c>
    </row>
    <row r="47" spans="2:13" ht="27.75" customHeight="1" x14ac:dyDescent="0.15">
      <c r="B47" s="1281"/>
      <c r="C47" s="1282"/>
      <c r="D47" s="111"/>
      <c r="E47" s="1289" t="s">
        <v>37</v>
      </c>
      <c r="F47" s="1290"/>
      <c r="G47" s="1290"/>
      <c r="H47" s="1291"/>
      <c r="I47" s="107" t="s">
        <v>508</v>
      </c>
      <c r="J47" s="108" t="s">
        <v>508</v>
      </c>
      <c r="K47" s="108" t="s">
        <v>508</v>
      </c>
      <c r="L47" s="108" t="s">
        <v>508</v>
      </c>
      <c r="M47" s="109" t="s">
        <v>508</v>
      </c>
    </row>
    <row r="48" spans="2:13" ht="27.75" customHeight="1" x14ac:dyDescent="0.15">
      <c r="B48" s="1281"/>
      <c r="C48" s="1282"/>
      <c r="D48" s="106"/>
      <c r="E48" s="1287" t="s">
        <v>38</v>
      </c>
      <c r="F48" s="1287"/>
      <c r="G48" s="1287"/>
      <c r="H48" s="1288"/>
      <c r="I48" s="107" t="s">
        <v>508</v>
      </c>
      <c r="J48" s="108" t="s">
        <v>508</v>
      </c>
      <c r="K48" s="108" t="s">
        <v>508</v>
      </c>
      <c r="L48" s="108" t="s">
        <v>508</v>
      </c>
      <c r="M48" s="109" t="s">
        <v>508</v>
      </c>
    </row>
    <row r="49" spans="2:13" ht="27.75" customHeight="1" x14ac:dyDescent="0.15">
      <c r="B49" s="1283"/>
      <c r="C49" s="1284"/>
      <c r="D49" s="106"/>
      <c r="E49" s="1287" t="s">
        <v>39</v>
      </c>
      <c r="F49" s="1287"/>
      <c r="G49" s="1287"/>
      <c r="H49" s="1288"/>
      <c r="I49" s="107" t="s">
        <v>508</v>
      </c>
      <c r="J49" s="108" t="s">
        <v>508</v>
      </c>
      <c r="K49" s="108" t="s">
        <v>508</v>
      </c>
      <c r="L49" s="108" t="s">
        <v>508</v>
      </c>
      <c r="M49" s="109" t="s">
        <v>508</v>
      </c>
    </row>
    <row r="50" spans="2:13" ht="27.75" customHeight="1" x14ac:dyDescent="0.15">
      <c r="B50" s="1292" t="s">
        <v>40</v>
      </c>
      <c r="C50" s="1293"/>
      <c r="D50" s="112"/>
      <c r="E50" s="1287" t="s">
        <v>41</v>
      </c>
      <c r="F50" s="1287"/>
      <c r="G50" s="1287"/>
      <c r="H50" s="1288"/>
      <c r="I50" s="107">
        <v>5917</v>
      </c>
      <c r="J50" s="108">
        <v>6299</v>
      </c>
      <c r="K50" s="108">
        <v>7213</v>
      </c>
      <c r="L50" s="108">
        <v>6484</v>
      </c>
      <c r="M50" s="109">
        <v>6744</v>
      </c>
    </row>
    <row r="51" spans="2:13" ht="27.75" customHeight="1" x14ac:dyDescent="0.15">
      <c r="B51" s="1281"/>
      <c r="C51" s="1282"/>
      <c r="D51" s="106"/>
      <c r="E51" s="1287" t="s">
        <v>42</v>
      </c>
      <c r="F51" s="1287"/>
      <c r="G51" s="1287"/>
      <c r="H51" s="1288"/>
      <c r="I51" s="107">
        <v>836</v>
      </c>
      <c r="J51" s="108">
        <v>746</v>
      </c>
      <c r="K51" s="108">
        <v>681</v>
      </c>
      <c r="L51" s="108">
        <v>779</v>
      </c>
      <c r="M51" s="109">
        <v>739</v>
      </c>
    </row>
    <row r="52" spans="2:13" ht="27.75" customHeight="1" x14ac:dyDescent="0.15">
      <c r="B52" s="1283"/>
      <c r="C52" s="1284"/>
      <c r="D52" s="106"/>
      <c r="E52" s="1287" t="s">
        <v>43</v>
      </c>
      <c r="F52" s="1287"/>
      <c r="G52" s="1287"/>
      <c r="H52" s="1288"/>
      <c r="I52" s="107">
        <v>15825</v>
      </c>
      <c r="J52" s="108">
        <v>16140</v>
      </c>
      <c r="K52" s="108">
        <v>15466</v>
      </c>
      <c r="L52" s="108">
        <v>15084</v>
      </c>
      <c r="M52" s="109">
        <v>14566</v>
      </c>
    </row>
    <row r="53" spans="2:13" ht="27.75" customHeight="1" thickBot="1" x14ac:dyDescent="0.2">
      <c r="B53" s="1294" t="s">
        <v>44</v>
      </c>
      <c r="C53" s="1295"/>
      <c r="D53" s="113"/>
      <c r="E53" s="1296" t="s">
        <v>45</v>
      </c>
      <c r="F53" s="1296"/>
      <c r="G53" s="1296"/>
      <c r="H53" s="1297"/>
      <c r="I53" s="114">
        <v>5934</v>
      </c>
      <c r="J53" s="115">
        <v>6256</v>
      </c>
      <c r="K53" s="115">
        <v>5325</v>
      </c>
      <c r="L53" s="115">
        <v>5965</v>
      </c>
      <c r="M53" s="116">
        <v>5551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Z5ga0o8eApzPUvjfzB221gLvJZR/1PKgpDv34T14ESPED3cv7oDjl5weIvoLBE5G6sobXfIOKej+nCtzH/ytQ==" saltValue="Mb8je+5PN1t2eE7ykZL4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6" t="s">
        <v>48</v>
      </c>
      <c r="D55" s="1306"/>
      <c r="E55" s="1307"/>
      <c r="F55" s="128">
        <v>1808</v>
      </c>
      <c r="G55" s="128">
        <v>1782</v>
      </c>
      <c r="H55" s="129">
        <v>1783</v>
      </c>
    </row>
    <row r="56" spans="2:8" ht="52.5" customHeight="1" x14ac:dyDescent="0.15">
      <c r="B56" s="130"/>
      <c r="C56" s="1308" t="s">
        <v>49</v>
      </c>
      <c r="D56" s="1308"/>
      <c r="E56" s="1309"/>
      <c r="F56" s="131">
        <v>1540</v>
      </c>
      <c r="G56" s="131">
        <v>1385</v>
      </c>
      <c r="H56" s="132">
        <v>1413</v>
      </c>
    </row>
    <row r="57" spans="2:8" ht="53.25" customHeight="1" x14ac:dyDescent="0.15">
      <c r="B57" s="130"/>
      <c r="C57" s="1310" t="s">
        <v>50</v>
      </c>
      <c r="D57" s="1310"/>
      <c r="E57" s="1311"/>
      <c r="F57" s="133">
        <v>2995</v>
      </c>
      <c r="G57" s="133">
        <v>2479</v>
      </c>
      <c r="H57" s="134">
        <v>2709</v>
      </c>
    </row>
    <row r="58" spans="2:8" ht="45.75" customHeight="1" x14ac:dyDescent="0.15">
      <c r="B58" s="135"/>
      <c r="C58" s="1298" t="s">
        <v>601</v>
      </c>
      <c r="D58" s="1299"/>
      <c r="E58" s="1300"/>
      <c r="F58" s="136">
        <v>1208</v>
      </c>
      <c r="G58" s="388">
        <v>1160</v>
      </c>
      <c r="H58" s="137">
        <v>1110</v>
      </c>
    </row>
    <row r="59" spans="2:8" ht="45.75" customHeight="1" x14ac:dyDescent="0.15">
      <c r="B59" s="135"/>
      <c r="C59" s="1298" t="s">
        <v>602</v>
      </c>
      <c r="D59" s="1299"/>
      <c r="E59" s="1300"/>
      <c r="F59" s="136">
        <v>632</v>
      </c>
      <c r="G59" s="136">
        <v>721</v>
      </c>
      <c r="H59" s="137">
        <v>1081</v>
      </c>
    </row>
    <row r="60" spans="2:8" ht="45.75" customHeight="1" x14ac:dyDescent="0.15">
      <c r="B60" s="135"/>
      <c r="C60" s="1298" t="s">
        <v>603</v>
      </c>
      <c r="D60" s="1299"/>
      <c r="E60" s="1300"/>
      <c r="F60" s="136">
        <v>217</v>
      </c>
      <c r="G60" s="136">
        <v>217</v>
      </c>
      <c r="H60" s="137">
        <v>217</v>
      </c>
    </row>
    <row r="61" spans="2:8" ht="45.75" customHeight="1" x14ac:dyDescent="0.15">
      <c r="B61" s="135"/>
      <c r="C61" s="1298" t="s">
        <v>604</v>
      </c>
      <c r="D61" s="1299"/>
      <c r="E61" s="1300"/>
      <c r="F61" s="136">
        <v>57</v>
      </c>
      <c r="G61" s="136">
        <v>120</v>
      </c>
      <c r="H61" s="137">
        <v>183</v>
      </c>
    </row>
    <row r="62" spans="2:8" ht="45.75" customHeight="1" thickBot="1" x14ac:dyDescent="0.2">
      <c r="B62" s="138"/>
      <c r="C62" s="1301" t="s">
        <v>605</v>
      </c>
      <c r="D62" s="1302"/>
      <c r="E62" s="1303"/>
      <c r="F62" s="139">
        <v>51</v>
      </c>
      <c r="G62" s="139">
        <v>51</v>
      </c>
      <c r="H62" s="140">
        <v>51</v>
      </c>
    </row>
    <row r="63" spans="2:8" ht="52.5" customHeight="1" thickBot="1" x14ac:dyDescent="0.2">
      <c r="B63" s="141"/>
      <c r="C63" s="1304" t="s">
        <v>51</v>
      </c>
      <c r="D63" s="1304"/>
      <c r="E63" s="1305"/>
      <c r="F63" s="142">
        <v>6342</v>
      </c>
      <c r="G63" s="142">
        <v>5646</v>
      </c>
      <c r="H63" s="143">
        <v>5905</v>
      </c>
    </row>
    <row r="64" spans="2:8" ht="15" customHeight="1" x14ac:dyDescent="0.15"/>
  </sheetData>
  <sheetProtection algorithmName="SHA-512" hashValue="9kHT5Plhk/E7fJXlTeYBjg9HWmzjVX02lNSZkjhrka7N0RavsgalmTxC4K0Pxo/MNKKdPKY934gnGPvEPlmWtQ==" saltValue="RTE5wcDy2F+++eYQdOV2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70" fitToWidth="0" fitToHeight="0"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1" customWidth="1"/>
    <col min="2" max="107" width="2.5" style="391" customWidth="1"/>
    <col min="108" max="108" width="6.125" style="399" customWidth="1"/>
    <col min="109" max="109" width="5.875" style="398" customWidth="1"/>
    <col min="110" max="110" width="19.125" style="391" hidden="1"/>
    <col min="111" max="115" width="12.625" style="391" hidden="1"/>
    <col min="116" max="349" width="8.625" style="391" hidden="1"/>
    <col min="350" max="355" width="14.875" style="391" hidden="1"/>
    <col min="356" max="357" width="15.875" style="391" hidden="1"/>
    <col min="358" max="363" width="16.125" style="391" hidden="1"/>
    <col min="364" max="364" width="6.125" style="391" hidden="1"/>
    <col min="365" max="365" width="3" style="391" hidden="1"/>
    <col min="366" max="605" width="8.625" style="391" hidden="1"/>
    <col min="606" max="611" width="14.875" style="391" hidden="1"/>
    <col min="612" max="613" width="15.875" style="391" hidden="1"/>
    <col min="614" max="619" width="16.125" style="391" hidden="1"/>
    <col min="620" max="620" width="6.125" style="391" hidden="1"/>
    <col min="621" max="621" width="3" style="391" hidden="1"/>
    <col min="622" max="861" width="8.625" style="391" hidden="1"/>
    <col min="862" max="867" width="14.875" style="391" hidden="1"/>
    <col min="868" max="869" width="15.875" style="391" hidden="1"/>
    <col min="870" max="875" width="16.125" style="391" hidden="1"/>
    <col min="876" max="876" width="6.125" style="391" hidden="1"/>
    <col min="877" max="877" width="3" style="391" hidden="1"/>
    <col min="878" max="1117" width="8.625" style="391" hidden="1"/>
    <col min="1118" max="1123" width="14.875" style="391" hidden="1"/>
    <col min="1124" max="1125" width="15.875" style="391" hidden="1"/>
    <col min="1126" max="1131" width="16.125" style="391" hidden="1"/>
    <col min="1132" max="1132" width="6.125" style="391" hidden="1"/>
    <col min="1133" max="1133" width="3" style="391" hidden="1"/>
    <col min="1134" max="1373" width="8.625" style="391" hidden="1"/>
    <col min="1374" max="1379" width="14.875" style="391" hidden="1"/>
    <col min="1380" max="1381" width="15.875" style="391" hidden="1"/>
    <col min="1382" max="1387" width="16.125" style="391" hidden="1"/>
    <col min="1388" max="1388" width="6.125" style="391" hidden="1"/>
    <col min="1389" max="1389" width="3" style="391" hidden="1"/>
    <col min="1390" max="1629" width="8.625" style="391" hidden="1"/>
    <col min="1630" max="1635" width="14.875" style="391" hidden="1"/>
    <col min="1636" max="1637" width="15.875" style="391" hidden="1"/>
    <col min="1638" max="1643" width="16.125" style="391" hidden="1"/>
    <col min="1644" max="1644" width="6.125" style="391" hidden="1"/>
    <col min="1645" max="1645" width="3" style="391" hidden="1"/>
    <col min="1646" max="1885" width="8.625" style="391" hidden="1"/>
    <col min="1886" max="1891" width="14.875" style="391" hidden="1"/>
    <col min="1892" max="1893" width="15.875" style="391" hidden="1"/>
    <col min="1894" max="1899" width="16.125" style="391" hidden="1"/>
    <col min="1900" max="1900" width="6.125" style="391" hidden="1"/>
    <col min="1901" max="1901" width="3" style="391" hidden="1"/>
    <col min="1902" max="2141" width="8.625" style="391" hidden="1"/>
    <col min="2142" max="2147" width="14.875" style="391" hidden="1"/>
    <col min="2148" max="2149" width="15.875" style="391" hidden="1"/>
    <col min="2150" max="2155" width="16.125" style="391" hidden="1"/>
    <col min="2156" max="2156" width="6.125" style="391" hidden="1"/>
    <col min="2157" max="2157" width="3" style="391" hidden="1"/>
    <col min="2158" max="2397" width="8.625" style="391" hidden="1"/>
    <col min="2398" max="2403" width="14.875" style="391" hidden="1"/>
    <col min="2404" max="2405" width="15.875" style="391" hidden="1"/>
    <col min="2406" max="2411" width="16.125" style="391" hidden="1"/>
    <col min="2412" max="2412" width="6.125" style="391" hidden="1"/>
    <col min="2413" max="2413" width="3" style="391" hidden="1"/>
    <col min="2414" max="2653" width="8.625" style="391" hidden="1"/>
    <col min="2654" max="2659" width="14.875" style="391" hidden="1"/>
    <col min="2660" max="2661" width="15.875" style="391" hidden="1"/>
    <col min="2662" max="2667" width="16.125" style="391" hidden="1"/>
    <col min="2668" max="2668" width="6.125" style="391" hidden="1"/>
    <col min="2669" max="2669" width="3" style="391" hidden="1"/>
    <col min="2670" max="2909" width="8.625" style="391" hidden="1"/>
    <col min="2910" max="2915" width="14.875" style="391" hidden="1"/>
    <col min="2916" max="2917" width="15.875" style="391" hidden="1"/>
    <col min="2918" max="2923" width="16.125" style="391" hidden="1"/>
    <col min="2924" max="2924" width="6.125" style="391" hidden="1"/>
    <col min="2925" max="2925" width="3" style="391" hidden="1"/>
    <col min="2926" max="3165" width="8.625" style="391" hidden="1"/>
    <col min="3166" max="3171" width="14.875" style="391" hidden="1"/>
    <col min="3172" max="3173" width="15.875" style="391" hidden="1"/>
    <col min="3174" max="3179" width="16.125" style="391" hidden="1"/>
    <col min="3180" max="3180" width="6.125" style="391" hidden="1"/>
    <col min="3181" max="3181" width="3" style="391" hidden="1"/>
    <col min="3182" max="3421" width="8.625" style="391" hidden="1"/>
    <col min="3422" max="3427" width="14.875" style="391" hidden="1"/>
    <col min="3428" max="3429" width="15.875" style="391" hidden="1"/>
    <col min="3430" max="3435" width="16.125" style="391" hidden="1"/>
    <col min="3436" max="3436" width="6.125" style="391" hidden="1"/>
    <col min="3437" max="3437" width="3" style="391" hidden="1"/>
    <col min="3438" max="3677" width="8.625" style="391" hidden="1"/>
    <col min="3678" max="3683" width="14.875" style="391" hidden="1"/>
    <col min="3684" max="3685" width="15.875" style="391" hidden="1"/>
    <col min="3686" max="3691" width="16.125" style="391" hidden="1"/>
    <col min="3692" max="3692" width="6.125" style="391" hidden="1"/>
    <col min="3693" max="3693" width="3" style="391" hidden="1"/>
    <col min="3694" max="3933" width="8.625" style="391" hidden="1"/>
    <col min="3934" max="3939" width="14.875" style="391" hidden="1"/>
    <col min="3940" max="3941" width="15.875" style="391" hidden="1"/>
    <col min="3942" max="3947" width="16.125" style="391" hidden="1"/>
    <col min="3948" max="3948" width="6.125" style="391" hidden="1"/>
    <col min="3949" max="3949" width="3" style="391" hidden="1"/>
    <col min="3950" max="4189" width="8.625" style="391" hidden="1"/>
    <col min="4190" max="4195" width="14.875" style="391" hidden="1"/>
    <col min="4196" max="4197" width="15.875" style="391" hidden="1"/>
    <col min="4198" max="4203" width="16.125" style="391" hidden="1"/>
    <col min="4204" max="4204" width="6.125" style="391" hidden="1"/>
    <col min="4205" max="4205" width="3" style="391" hidden="1"/>
    <col min="4206" max="4445" width="8.625" style="391" hidden="1"/>
    <col min="4446" max="4451" width="14.875" style="391" hidden="1"/>
    <col min="4452" max="4453" width="15.875" style="391" hidden="1"/>
    <col min="4454" max="4459" width="16.125" style="391" hidden="1"/>
    <col min="4460" max="4460" width="6.125" style="391" hidden="1"/>
    <col min="4461" max="4461" width="3" style="391" hidden="1"/>
    <col min="4462" max="4701" width="8.625" style="391" hidden="1"/>
    <col min="4702" max="4707" width="14.875" style="391" hidden="1"/>
    <col min="4708" max="4709" width="15.875" style="391" hidden="1"/>
    <col min="4710" max="4715" width="16.125" style="391" hidden="1"/>
    <col min="4716" max="4716" width="6.125" style="391" hidden="1"/>
    <col min="4717" max="4717" width="3" style="391" hidden="1"/>
    <col min="4718" max="4957" width="8.625" style="391" hidden="1"/>
    <col min="4958" max="4963" width="14.875" style="391" hidden="1"/>
    <col min="4964" max="4965" width="15.875" style="391" hidden="1"/>
    <col min="4966" max="4971" width="16.125" style="391" hidden="1"/>
    <col min="4972" max="4972" width="6.125" style="391" hidden="1"/>
    <col min="4973" max="4973" width="3" style="391" hidden="1"/>
    <col min="4974" max="5213" width="8.625" style="391" hidden="1"/>
    <col min="5214" max="5219" width="14.875" style="391" hidden="1"/>
    <col min="5220" max="5221" width="15.875" style="391" hidden="1"/>
    <col min="5222" max="5227" width="16.125" style="391" hidden="1"/>
    <col min="5228" max="5228" width="6.125" style="391" hidden="1"/>
    <col min="5229" max="5229" width="3" style="391" hidden="1"/>
    <col min="5230" max="5469" width="8.625" style="391" hidden="1"/>
    <col min="5470" max="5475" width="14.875" style="391" hidden="1"/>
    <col min="5476" max="5477" width="15.875" style="391" hidden="1"/>
    <col min="5478" max="5483" width="16.125" style="391" hidden="1"/>
    <col min="5484" max="5484" width="6.125" style="391" hidden="1"/>
    <col min="5485" max="5485" width="3" style="391" hidden="1"/>
    <col min="5486" max="5725" width="8.625" style="391" hidden="1"/>
    <col min="5726" max="5731" width="14.875" style="391" hidden="1"/>
    <col min="5732" max="5733" width="15.875" style="391" hidden="1"/>
    <col min="5734" max="5739" width="16.125" style="391" hidden="1"/>
    <col min="5740" max="5740" width="6.125" style="391" hidden="1"/>
    <col min="5741" max="5741" width="3" style="391" hidden="1"/>
    <col min="5742" max="5981" width="8.625" style="391" hidden="1"/>
    <col min="5982" max="5987" width="14.875" style="391" hidden="1"/>
    <col min="5988" max="5989" width="15.875" style="391" hidden="1"/>
    <col min="5990" max="5995" width="16.125" style="391" hidden="1"/>
    <col min="5996" max="5996" width="6.125" style="391" hidden="1"/>
    <col min="5997" max="5997" width="3" style="391" hidden="1"/>
    <col min="5998" max="6237" width="8.625" style="391" hidden="1"/>
    <col min="6238" max="6243" width="14.875" style="391" hidden="1"/>
    <col min="6244" max="6245" width="15.875" style="391" hidden="1"/>
    <col min="6246" max="6251" width="16.125" style="391" hidden="1"/>
    <col min="6252" max="6252" width="6.125" style="391" hidden="1"/>
    <col min="6253" max="6253" width="3" style="391" hidden="1"/>
    <col min="6254" max="6493" width="8.625" style="391" hidden="1"/>
    <col min="6494" max="6499" width="14.875" style="391" hidden="1"/>
    <col min="6500" max="6501" width="15.875" style="391" hidden="1"/>
    <col min="6502" max="6507" width="16.125" style="391" hidden="1"/>
    <col min="6508" max="6508" width="6.125" style="391" hidden="1"/>
    <col min="6509" max="6509" width="3" style="391" hidden="1"/>
    <col min="6510" max="6749" width="8.625" style="391" hidden="1"/>
    <col min="6750" max="6755" width="14.875" style="391" hidden="1"/>
    <col min="6756" max="6757" width="15.875" style="391" hidden="1"/>
    <col min="6758" max="6763" width="16.125" style="391" hidden="1"/>
    <col min="6764" max="6764" width="6.125" style="391" hidden="1"/>
    <col min="6765" max="6765" width="3" style="391" hidden="1"/>
    <col min="6766" max="7005" width="8.625" style="391" hidden="1"/>
    <col min="7006" max="7011" width="14.875" style="391" hidden="1"/>
    <col min="7012" max="7013" width="15.875" style="391" hidden="1"/>
    <col min="7014" max="7019" width="16.125" style="391" hidden="1"/>
    <col min="7020" max="7020" width="6.125" style="391" hidden="1"/>
    <col min="7021" max="7021" width="3" style="391" hidden="1"/>
    <col min="7022" max="7261" width="8.625" style="391" hidden="1"/>
    <col min="7262" max="7267" width="14.875" style="391" hidden="1"/>
    <col min="7268" max="7269" width="15.875" style="391" hidden="1"/>
    <col min="7270" max="7275" width="16.125" style="391" hidden="1"/>
    <col min="7276" max="7276" width="6.125" style="391" hidden="1"/>
    <col min="7277" max="7277" width="3" style="391" hidden="1"/>
    <col min="7278" max="7517" width="8.625" style="391" hidden="1"/>
    <col min="7518" max="7523" width="14.875" style="391" hidden="1"/>
    <col min="7524" max="7525" width="15.875" style="391" hidden="1"/>
    <col min="7526" max="7531" width="16.125" style="391" hidden="1"/>
    <col min="7532" max="7532" width="6.125" style="391" hidden="1"/>
    <col min="7533" max="7533" width="3" style="391" hidden="1"/>
    <col min="7534" max="7773" width="8.625" style="391" hidden="1"/>
    <col min="7774" max="7779" width="14.875" style="391" hidden="1"/>
    <col min="7780" max="7781" width="15.875" style="391" hidden="1"/>
    <col min="7782" max="7787" width="16.125" style="391" hidden="1"/>
    <col min="7788" max="7788" width="6.125" style="391" hidden="1"/>
    <col min="7789" max="7789" width="3" style="391" hidden="1"/>
    <col min="7790" max="8029" width="8.625" style="391" hidden="1"/>
    <col min="8030" max="8035" width="14.875" style="391" hidden="1"/>
    <col min="8036" max="8037" width="15.875" style="391" hidden="1"/>
    <col min="8038" max="8043" width="16.125" style="391" hidden="1"/>
    <col min="8044" max="8044" width="6.125" style="391" hidden="1"/>
    <col min="8045" max="8045" width="3" style="391" hidden="1"/>
    <col min="8046" max="8285" width="8.625" style="391" hidden="1"/>
    <col min="8286" max="8291" width="14.875" style="391" hidden="1"/>
    <col min="8292" max="8293" width="15.875" style="391" hidden="1"/>
    <col min="8294" max="8299" width="16.125" style="391" hidden="1"/>
    <col min="8300" max="8300" width="6.125" style="391" hidden="1"/>
    <col min="8301" max="8301" width="3" style="391" hidden="1"/>
    <col min="8302" max="8541" width="8.625" style="391" hidden="1"/>
    <col min="8542" max="8547" width="14.875" style="391" hidden="1"/>
    <col min="8548" max="8549" width="15.875" style="391" hidden="1"/>
    <col min="8550" max="8555" width="16.125" style="391" hidden="1"/>
    <col min="8556" max="8556" width="6.125" style="391" hidden="1"/>
    <col min="8557" max="8557" width="3" style="391" hidden="1"/>
    <col min="8558" max="8797" width="8.625" style="391" hidden="1"/>
    <col min="8798" max="8803" width="14.875" style="391" hidden="1"/>
    <col min="8804" max="8805" width="15.875" style="391" hidden="1"/>
    <col min="8806" max="8811" width="16.125" style="391" hidden="1"/>
    <col min="8812" max="8812" width="6.125" style="391" hidden="1"/>
    <col min="8813" max="8813" width="3" style="391" hidden="1"/>
    <col min="8814" max="9053" width="8.625" style="391" hidden="1"/>
    <col min="9054" max="9059" width="14.875" style="391" hidden="1"/>
    <col min="9060" max="9061" width="15.875" style="391" hidden="1"/>
    <col min="9062" max="9067" width="16.125" style="391" hidden="1"/>
    <col min="9068" max="9068" width="6.125" style="391" hidden="1"/>
    <col min="9069" max="9069" width="3" style="391" hidden="1"/>
    <col min="9070" max="9309" width="8.625" style="391" hidden="1"/>
    <col min="9310" max="9315" width="14.875" style="391" hidden="1"/>
    <col min="9316" max="9317" width="15.875" style="391" hidden="1"/>
    <col min="9318" max="9323" width="16.125" style="391" hidden="1"/>
    <col min="9324" max="9324" width="6.125" style="391" hidden="1"/>
    <col min="9325" max="9325" width="3" style="391" hidden="1"/>
    <col min="9326" max="9565" width="8.625" style="391" hidden="1"/>
    <col min="9566" max="9571" width="14.875" style="391" hidden="1"/>
    <col min="9572" max="9573" width="15.875" style="391" hidden="1"/>
    <col min="9574" max="9579" width="16.125" style="391" hidden="1"/>
    <col min="9580" max="9580" width="6.125" style="391" hidden="1"/>
    <col min="9581" max="9581" width="3" style="391" hidden="1"/>
    <col min="9582" max="9821" width="8.625" style="391" hidden="1"/>
    <col min="9822" max="9827" width="14.875" style="391" hidden="1"/>
    <col min="9828" max="9829" width="15.875" style="391" hidden="1"/>
    <col min="9830" max="9835" width="16.125" style="391" hidden="1"/>
    <col min="9836" max="9836" width="6.125" style="391" hidden="1"/>
    <col min="9837" max="9837" width="3" style="391" hidden="1"/>
    <col min="9838" max="10077" width="8.625" style="391" hidden="1"/>
    <col min="10078" max="10083" width="14.875" style="391" hidden="1"/>
    <col min="10084" max="10085" width="15.875" style="391" hidden="1"/>
    <col min="10086" max="10091" width="16.125" style="391" hidden="1"/>
    <col min="10092" max="10092" width="6.125" style="391" hidden="1"/>
    <col min="10093" max="10093" width="3" style="391" hidden="1"/>
    <col min="10094" max="10333" width="8.625" style="391" hidden="1"/>
    <col min="10334" max="10339" width="14.875" style="391" hidden="1"/>
    <col min="10340" max="10341" width="15.875" style="391" hidden="1"/>
    <col min="10342" max="10347" width="16.125" style="391" hidden="1"/>
    <col min="10348" max="10348" width="6.125" style="391" hidden="1"/>
    <col min="10349" max="10349" width="3" style="391" hidden="1"/>
    <col min="10350" max="10589" width="8.625" style="391" hidden="1"/>
    <col min="10590" max="10595" width="14.875" style="391" hidden="1"/>
    <col min="10596" max="10597" width="15.875" style="391" hidden="1"/>
    <col min="10598" max="10603" width="16.125" style="391" hidden="1"/>
    <col min="10604" max="10604" width="6.125" style="391" hidden="1"/>
    <col min="10605" max="10605" width="3" style="391" hidden="1"/>
    <col min="10606" max="10845" width="8.625" style="391" hidden="1"/>
    <col min="10846" max="10851" width="14.875" style="391" hidden="1"/>
    <col min="10852" max="10853" width="15.875" style="391" hidden="1"/>
    <col min="10854" max="10859" width="16.125" style="391" hidden="1"/>
    <col min="10860" max="10860" width="6.125" style="391" hidden="1"/>
    <col min="10861" max="10861" width="3" style="391" hidden="1"/>
    <col min="10862" max="11101" width="8.625" style="391" hidden="1"/>
    <col min="11102" max="11107" width="14.875" style="391" hidden="1"/>
    <col min="11108" max="11109" width="15.875" style="391" hidden="1"/>
    <col min="11110" max="11115" width="16.125" style="391" hidden="1"/>
    <col min="11116" max="11116" width="6.125" style="391" hidden="1"/>
    <col min="11117" max="11117" width="3" style="391" hidden="1"/>
    <col min="11118" max="11357" width="8.625" style="391" hidden="1"/>
    <col min="11358" max="11363" width="14.875" style="391" hidden="1"/>
    <col min="11364" max="11365" width="15.875" style="391" hidden="1"/>
    <col min="11366" max="11371" width="16.125" style="391" hidden="1"/>
    <col min="11372" max="11372" width="6.125" style="391" hidden="1"/>
    <col min="11373" max="11373" width="3" style="391" hidden="1"/>
    <col min="11374" max="11613" width="8.625" style="391" hidden="1"/>
    <col min="11614" max="11619" width="14.875" style="391" hidden="1"/>
    <col min="11620" max="11621" width="15.875" style="391" hidden="1"/>
    <col min="11622" max="11627" width="16.125" style="391" hidden="1"/>
    <col min="11628" max="11628" width="6.125" style="391" hidden="1"/>
    <col min="11629" max="11629" width="3" style="391" hidden="1"/>
    <col min="11630" max="11869" width="8.625" style="391" hidden="1"/>
    <col min="11870" max="11875" width="14.875" style="391" hidden="1"/>
    <col min="11876" max="11877" width="15.875" style="391" hidden="1"/>
    <col min="11878" max="11883" width="16.125" style="391" hidden="1"/>
    <col min="11884" max="11884" width="6.125" style="391" hidden="1"/>
    <col min="11885" max="11885" width="3" style="391" hidden="1"/>
    <col min="11886" max="12125" width="8.625" style="391" hidden="1"/>
    <col min="12126" max="12131" width="14.875" style="391" hidden="1"/>
    <col min="12132" max="12133" width="15.875" style="391" hidden="1"/>
    <col min="12134" max="12139" width="16.125" style="391" hidden="1"/>
    <col min="12140" max="12140" width="6.125" style="391" hidden="1"/>
    <col min="12141" max="12141" width="3" style="391" hidden="1"/>
    <col min="12142" max="12381" width="8.625" style="391" hidden="1"/>
    <col min="12382" max="12387" width="14.875" style="391" hidden="1"/>
    <col min="12388" max="12389" width="15.875" style="391" hidden="1"/>
    <col min="12390" max="12395" width="16.125" style="391" hidden="1"/>
    <col min="12396" max="12396" width="6.125" style="391" hidden="1"/>
    <col min="12397" max="12397" width="3" style="391" hidden="1"/>
    <col min="12398" max="12637" width="8.625" style="391" hidden="1"/>
    <col min="12638" max="12643" width="14.875" style="391" hidden="1"/>
    <col min="12644" max="12645" width="15.875" style="391" hidden="1"/>
    <col min="12646" max="12651" width="16.125" style="391" hidden="1"/>
    <col min="12652" max="12652" width="6.125" style="391" hidden="1"/>
    <col min="12653" max="12653" width="3" style="391" hidden="1"/>
    <col min="12654" max="12893" width="8.625" style="391" hidden="1"/>
    <col min="12894" max="12899" width="14.875" style="391" hidden="1"/>
    <col min="12900" max="12901" width="15.875" style="391" hidden="1"/>
    <col min="12902" max="12907" width="16.125" style="391" hidden="1"/>
    <col min="12908" max="12908" width="6.125" style="391" hidden="1"/>
    <col min="12909" max="12909" width="3" style="391" hidden="1"/>
    <col min="12910" max="13149" width="8.625" style="391" hidden="1"/>
    <col min="13150" max="13155" width="14.875" style="391" hidden="1"/>
    <col min="13156" max="13157" width="15.875" style="391" hidden="1"/>
    <col min="13158" max="13163" width="16.125" style="391" hidden="1"/>
    <col min="13164" max="13164" width="6.125" style="391" hidden="1"/>
    <col min="13165" max="13165" width="3" style="391" hidden="1"/>
    <col min="13166" max="13405" width="8.625" style="391" hidden="1"/>
    <col min="13406" max="13411" width="14.875" style="391" hidden="1"/>
    <col min="13412" max="13413" width="15.875" style="391" hidden="1"/>
    <col min="13414" max="13419" width="16.125" style="391" hidden="1"/>
    <col min="13420" max="13420" width="6.125" style="391" hidden="1"/>
    <col min="13421" max="13421" width="3" style="391" hidden="1"/>
    <col min="13422" max="13661" width="8.625" style="391" hidden="1"/>
    <col min="13662" max="13667" width="14.875" style="391" hidden="1"/>
    <col min="13668" max="13669" width="15.875" style="391" hidden="1"/>
    <col min="13670" max="13675" width="16.125" style="391" hidden="1"/>
    <col min="13676" max="13676" width="6.125" style="391" hidden="1"/>
    <col min="13677" max="13677" width="3" style="391" hidden="1"/>
    <col min="13678" max="13917" width="8.625" style="391" hidden="1"/>
    <col min="13918" max="13923" width="14.875" style="391" hidden="1"/>
    <col min="13924" max="13925" width="15.875" style="391" hidden="1"/>
    <col min="13926" max="13931" width="16.125" style="391" hidden="1"/>
    <col min="13932" max="13932" width="6.125" style="391" hidden="1"/>
    <col min="13933" max="13933" width="3" style="391" hidden="1"/>
    <col min="13934" max="14173" width="8.625" style="391" hidden="1"/>
    <col min="14174" max="14179" width="14.875" style="391" hidden="1"/>
    <col min="14180" max="14181" width="15.875" style="391" hidden="1"/>
    <col min="14182" max="14187" width="16.125" style="391" hidden="1"/>
    <col min="14188" max="14188" width="6.125" style="391" hidden="1"/>
    <col min="14189" max="14189" width="3" style="391" hidden="1"/>
    <col min="14190" max="14429" width="8.625" style="391" hidden="1"/>
    <col min="14430" max="14435" width="14.875" style="391" hidden="1"/>
    <col min="14436" max="14437" width="15.875" style="391" hidden="1"/>
    <col min="14438" max="14443" width="16.125" style="391" hidden="1"/>
    <col min="14444" max="14444" width="6.125" style="391" hidden="1"/>
    <col min="14445" max="14445" width="3" style="391" hidden="1"/>
    <col min="14446" max="14685" width="8.625" style="391" hidden="1"/>
    <col min="14686" max="14691" width="14.875" style="391" hidden="1"/>
    <col min="14692" max="14693" width="15.875" style="391" hidden="1"/>
    <col min="14694" max="14699" width="16.125" style="391" hidden="1"/>
    <col min="14700" max="14700" width="6.125" style="391" hidden="1"/>
    <col min="14701" max="14701" width="3" style="391" hidden="1"/>
    <col min="14702" max="14941" width="8.625" style="391" hidden="1"/>
    <col min="14942" max="14947" width="14.875" style="391" hidden="1"/>
    <col min="14948" max="14949" width="15.875" style="391" hidden="1"/>
    <col min="14950" max="14955" width="16.125" style="391" hidden="1"/>
    <col min="14956" max="14956" width="6.125" style="391" hidden="1"/>
    <col min="14957" max="14957" width="3" style="391" hidden="1"/>
    <col min="14958" max="15197" width="8.625" style="391" hidden="1"/>
    <col min="15198" max="15203" width="14.875" style="391" hidden="1"/>
    <col min="15204" max="15205" width="15.875" style="391" hidden="1"/>
    <col min="15206" max="15211" width="16.125" style="391" hidden="1"/>
    <col min="15212" max="15212" width="6.125" style="391" hidden="1"/>
    <col min="15213" max="15213" width="3" style="391" hidden="1"/>
    <col min="15214" max="15453" width="8.625" style="391" hidden="1"/>
    <col min="15454" max="15459" width="14.875" style="391" hidden="1"/>
    <col min="15460" max="15461" width="15.875" style="391" hidden="1"/>
    <col min="15462" max="15467" width="16.125" style="391" hidden="1"/>
    <col min="15468" max="15468" width="6.125" style="391" hidden="1"/>
    <col min="15469" max="15469" width="3" style="391" hidden="1"/>
    <col min="15470" max="15709" width="8.625" style="391" hidden="1"/>
    <col min="15710" max="15715" width="14.875" style="391" hidden="1"/>
    <col min="15716" max="15717" width="15.875" style="391" hidden="1"/>
    <col min="15718" max="15723" width="16.125" style="391" hidden="1"/>
    <col min="15724" max="15724" width="6.125" style="391" hidden="1"/>
    <col min="15725" max="15725" width="3" style="391" hidden="1"/>
    <col min="15726" max="15965" width="8.625" style="391" hidden="1"/>
    <col min="15966" max="15971" width="14.875" style="391" hidden="1"/>
    <col min="15972" max="15973" width="15.875" style="391" hidden="1"/>
    <col min="15974" max="15979" width="16.125" style="391" hidden="1"/>
    <col min="15980" max="15980" width="6.125" style="391" hidden="1"/>
    <col min="15981" max="15981" width="3" style="391" hidden="1"/>
    <col min="15982" max="16221" width="8.625" style="391" hidden="1"/>
    <col min="16222" max="16227" width="14.875" style="391" hidden="1"/>
    <col min="16228" max="16229" width="15.875" style="391" hidden="1"/>
    <col min="16230" max="16235" width="16.125" style="391" hidden="1"/>
    <col min="16236" max="16236" width="6.125" style="391" hidden="1"/>
    <col min="16237" max="16237" width="3" style="391" hidden="1"/>
    <col min="16238" max="16384" width="8.625" style="391" hidden="1"/>
  </cols>
  <sheetData>
    <row r="1" spans="1:143" ht="42.75" customHeight="1" x14ac:dyDescent="0.15">
      <c r="A1" s="389"/>
      <c r="B1" s="390"/>
      <c r="DD1" s="391"/>
      <c r="DE1" s="391"/>
    </row>
    <row r="2" spans="1:143" ht="25.5" customHeight="1" x14ac:dyDescent="0.15">
      <c r="A2" s="392"/>
      <c r="C2" s="392"/>
      <c r="O2" s="392"/>
      <c r="P2" s="392"/>
      <c r="Q2" s="392"/>
      <c r="R2" s="392"/>
      <c r="S2" s="392"/>
      <c r="T2" s="392"/>
      <c r="U2" s="392"/>
      <c r="V2" s="392"/>
      <c r="W2" s="392"/>
      <c r="X2" s="392"/>
      <c r="Y2" s="392"/>
      <c r="Z2" s="392"/>
      <c r="AA2" s="392"/>
      <c r="AB2" s="392"/>
      <c r="AC2" s="392"/>
      <c r="AD2" s="392"/>
      <c r="AE2" s="392"/>
      <c r="AF2" s="392"/>
      <c r="AG2" s="392"/>
      <c r="AH2" s="392"/>
      <c r="AI2" s="392"/>
      <c r="AU2" s="392"/>
      <c r="BG2" s="392"/>
      <c r="BS2" s="392"/>
      <c r="CE2" s="392"/>
      <c r="CQ2" s="392"/>
      <c r="DD2" s="391"/>
      <c r="DE2" s="391"/>
    </row>
    <row r="3" spans="1:143" ht="25.5" customHeight="1" x14ac:dyDescent="0.15">
      <c r="A3" s="392"/>
      <c r="C3" s="392"/>
      <c r="O3" s="392"/>
      <c r="P3" s="392"/>
      <c r="Q3" s="392"/>
      <c r="R3" s="392"/>
      <c r="S3" s="392"/>
      <c r="T3" s="392"/>
      <c r="U3" s="392"/>
      <c r="V3" s="392"/>
      <c r="W3" s="392"/>
      <c r="X3" s="392"/>
      <c r="Y3" s="392"/>
      <c r="Z3" s="392"/>
      <c r="AA3" s="392"/>
      <c r="AB3" s="392"/>
      <c r="AC3" s="392"/>
      <c r="AD3" s="392"/>
      <c r="AE3" s="392"/>
      <c r="AF3" s="392"/>
      <c r="AG3" s="392"/>
      <c r="AH3" s="392"/>
      <c r="AI3" s="392"/>
      <c r="AU3" s="392"/>
      <c r="BG3" s="392"/>
      <c r="BS3" s="392"/>
      <c r="CE3" s="392"/>
      <c r="CQ3" s="392"/>
      <c r="DD3" s="391"/>
      <c r="DE3" s="391"/>
    </row>
    <row r="4" spans="1:143" s="292" customFormat="1" x14ac:dyDescent="0.15">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2"/>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2"/>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1"/>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1"/>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1"/>
      <c r="DE19" s="391"/>
    </row>
    <row r="20" spans="1:351" x14ac:dyDescent="0.15">
      <c r="DD20" s="391"/>
      <c r="DE20" s="391"/>
    </row>
    <row r="21" spans="1:351" ht="17.25" x14ac:dyDescent="0.15">
      <c r="B21" s="393"/>
      <c r="C21" s="394"/>
      <c r="D21" s="394"/>
      <c r="E21" s="394"/>
      <c r="F21" s="394"/>
      <c r="G21" s="394"/>
      <c r="H21" s="394"/>
      <c r="I21" s="394"/>
      <c r="J21" s="394"/>
      <c r="K21" s="394"/>
      <c r="L21" s="394"/>
      <c r="M21" s="394"/>
      <c r="N21" s="395"/>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4"/>
      <c r="AV21" s="394"/>
      <c r="AW21" s="394"/>
      <c r="AX21" s="394"/>
      <c r="AY21" s="394"/>
      <c r="AZ21" s="394"/>
      <c r="BA21" s="394"/>
      <c r="BB21" s="394"/>
      <c r="BC21" s="394"/>
      <c r="BD21" s="394"/>
      <c r="BE21" s="394"/>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5"/>
      <c r="CE21" s="394"/>
      <c r="CF21" s="394"/>
      <c r="CG21" s="394"/>
      <c r="CH21" s="394"/>
      <c r="CI21" s="394"/>
      <c r="CJ21" s="394"/>
      <c r="CK21" s="394"/>
      <c r="CL21" s="394"/>
      <c r="CM21" s="394"/>
      <c r="CN21" s="394"/>
      <c r="CO21" s="394"/>
      <c r="CP21" s="395"/>
      <c r="CQ21" s="394"/>
      <c r="CR21" s="394"/>
      <c r="CS21" s="394"/>
      <c r="CT21" s="394"/>
      <c r="CU21" s="394"/>
      <c r="CV21" s="394"/>
      <c r="CW21" s="394"/>
      <c r="CX21" s="394"/>
      <c r="CY21" s="394"/>
      <c r="CZ21" s="394"/>
      <c r="DA21" s="394"/>
      <c r="DB21" s="395"/>
      <c r="DC21" s="394"/>
      <c r="DD21" s="396"/>
      <c r="DE21" s="391"/>
      <c r="MM21" s="397"/>
    </row>
    <row r="22" spans="1:351" ht="17.25" x14ac:dyDescent="0.15">
      <c r="B22" s="398"/>
      <c r="MM22" s="397"/>
    </row>
    <row r="23" spans="1:351" x14ac:dyDescent="0.15">
      <c r="B23" s="398"/>
    </row>
    <row r="24" spans="1:351" x14ac:dyDescent="0.15">
      <c r="B24" s="398"/>
    </row>
    <row r="25" spans="1:351" x14ac:dyDescent="0.15">
      <c r="B25" s="398"/>
    </row>
    <row r="26" spans="1:351" x14ac:dyDescent="0.15">
      <c r="B26" s="398"/>
    </row>
    <row r="27" spans="1:351" x14ac:dyDescent="0.15">
      <c r="B27" s="398"/>
    </row>
    <row r="28" spans="1:351" x14ac:dyDescent="0.15">
      <c r="B28" s="398"/>
    </row>
    <row r="29" spans="1:351" x14ac:dyDescent="0.15">
      <c r="B29" s="398"/>
    </row>
    <row r="30" spans="1:351" x14ac:dyDescent="0.15">
      <c r="B30" s="398"/>
    </row>
    <row r="31" spans="1:351" x14ac:dyDescent="0.15">
      <c r="B31" s="398"/>
    </row>
    <row r="32" spans="1:351" x14ac:dyDescent="0.15">
      <c r="B32" s="398"/>
    </row>
    <row r="33" spans="2:109" x14ac:dyDescent="0.15">
      <c r="B33" s="398"/>
    </row>
    <row r="34" spans="2:109" x14ac:dyDescent="0.15">
      <c r="B34" s="398"/>
    </row>
    <row r="35" spans="2:109" x14ac:dyDescent="0.15">
      <c r="B35" s="398"/>
    </row>
    <row r="36" spans="2:109" x14ac:dyDescent="0.15">
      <c r="B36" s="398"/>
    </row>
    <row r="37" spans="2:109" x14ac:dyDescent="0.15">
      <c r="B37" s="398"/>
    </row>
    <row r="38" spans="2:109" x14ac:dyDescent="0.15">
      <c r="B38" s="398"/>
    </row>
    <row r="39" spans="2:109" x14ac:dyDescent="0.15">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2"/>
    </row>
    <row r="40" spans="2:109" x14ac:dyDescent="0.15">
      <c r="B40" s="403"/>
      <c r="DD40" s="403"/>
      <c r="DE40" s="391"/>
    </row>
    <row r="41" spans="2:109" ht="17.25" x14ac:dyDescent="0.15">
      <c r="B41" s="404" t="s">
        <v>607</v>
      </c>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6"/>
    </row>
    <row r="42" spans="2:109" x14ac:dyDescent="0.15">
      <c r="B42" s="398"/>
      <c r="G42" s="405"/>
      <c r="I42" s="406"/>
      <c r="J42" s="406"/>
      <c r="K42" s="406"/>
      <c r="AM42" s="405"/>
      <c r="AN42" s="405" t="s">
        <v>608</v>
      </c>
      <c r="AP42" s="406"/>
      <c r="AQ42" s="406"/>
      <c r="AR42" s="406"/>
      <c r="AY42" s="405"/>
      <c r="BA42" s="406"/>
      <c r="BB42" s="406"/>
      <c r="BC42" s="406"/>
      <c r="BK42" s="405"/>
      <c r="BM42" s="406"/>
      <c r="BN42" s="406"/>
      <c r="BO42" s="406"/>
      <c r="BW42" s="405"/>
      <c r="BY42" s="406"/>
      <c r="BZ42" s="406"/>
      <c r="CA42" s="406"/>
      <c r="CI42" s="405"/>
      <c r="CK42" s="406"/>
      <c r="CL42" s="406"/>
      <c r="CM42" s="406"/>
      <c r="CU42" s="405"/>
      <c r="CW42" s="406"/>
      <c r="CX42" s="406"/>
      <c r="CY42" s="406"/>
    </row>
    <row r="43" spans="2:109" ht="13.5" customHeight="1" x14ac:dyDescent="0.15">
      <c r="B43" s="398"/>
      <c r="AN43" s="1324" t="s">
        <v>609</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8"/>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8"/>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8"/>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8"/>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8"/>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x14ac:dyDescent="0.15">
      <c r="B49" s="398"/>
      <c r="AN49" s="391" t="s">
        <v>610</v>
      </c>
    </row>
    <row r="50" spans="1:109" x14ac:dyDescent="0.15">
      <c r="B50" s="398"/>
      <c r="G50" s="1318"/>
      <c r="H50" s="1318"/>
      <c r="I50" s="1318"/>
      <c r="J50" s="1318"/>
      <c r="K50" s="408"/>
      <c r="L50" s="408"/>
      <c r="M50" s="409"/>
      <c r="N50" s="409"/>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549</v>
      </c>
      <c r="BQ50" s="1317"/>
      <c r="BR50" s="1317"/>
      <c r="BS50" s="1317"/>
      <c r="BT50" s="1317"/>
      <c r="BU50" s="1317"/>
      <c r="BV50" s="1317"/>
      <c r="BW50" s="1317"/>
      <c r="BX50" s="1317" t="s">
        <v>550</v>
      </c>
      <c r="BY50" s="1317"/>
      <c r="BZ50" s="1317"/>
      <c r="CA50" s="1317"/>
      <c r="CB50" s="1317"/>
      <c r="CC50" s="1317"/>
      <c r="CD50" s="1317"/>
      <c r="CE50" s="1317"/>
      <c r="CF50" s="1317" t="s">
        <v>551</v>
      </c>
      <c r="CG50" s="1317"/>
      <c r="CH50" s="1317"/>
      <c r="CI50" s="1317"/>
      <c r="CJ50" s="1317"/>
      <c r="CK50" s="1317"/>
      <c r="CL50" s="1317"/>
      <c r="CM50" s="1317"/>
      <c r="CN50" s="1317" t="s">
        <v>552</v>
      </c>
      <c r="CO50" s="1317"/>
      <c r="CP50" s="1317"/>
      <c r="CQ50" s="1317"/>
      <c r="CR50" s="1317"/>
      <c r="CS50" s="1317"/>
      <c r="CT50" s="1317"/>
      <c r="CU50" s="1317"/>
      <c r="CV50" s="1317" t="s">
        <v>553</v>
      </c>
      <c r="CW50" s="1317"/>
      <c r="CX50" s="1317"/>
      <c r="CY50" s="1317"/>
      <c r="CZ50" s="1317"/>
      <c r="DA50" s="1317"/>
      <c r="DB50" s="1317"/>
      <c r="DC50" s="1317"/>
    </row>
    <row r="51" spans="1:109" ht="13.5" customHeight="1" x14ac:dyDescent="0.15">
      <c r="B51" s="398"/>
      <c r="G51" s="1320"/>
      <c r="H51" s="1320"/>
      <c r="I51" s="1333"/>
      <c r="J51" s="1333"/>
      <c r="K51" s="1319"/>
      <c r="L51" s="1319"/>
      <c r="M51" s="1319"/>
      <c r="N51" s="1319"/>
      <c r="AM51" s="407"/>
      <c r="AN51" s="1315" t="s">
        <v>611</v>
      </c>
      <c r="AO51" s="1315"/>
      <c r="AP51" s="1315"/>
      <c r="AQ51" s="1315"/>
      <c r="AR51" s="1315"/>
      <c r="AS51" s="1315"/>
      <c r="AT51" s="1315"/>
      <c r="AU51" s="1315"/>
      <c r="AV51" s="1315"/>
      <c r="AW51" s="1315"/>
      <c r="AX51" s="1315"/>
      <c r="AY51" s="1315"/>
      <c r="AZ51" s="1315"/>
      <c r="BA51" s="1315"/>
      <c r="BB51" s="1315" t="s">
        <v>612</v>
      </c>
      <c r="BC51" s="1315"/>
      <c r="BD51" s="1315"/>
      <c r="BE51" s="1315"/>
      <c r="BF51" s="1315"/>
      <c r="BG51" s="1315"/>
      <c r="BH51" s="1315"/>
      <c r="BI51" s="1315"/>
      <c r="BJ51" s="1315"/>
      <c r="BK51" s="1315"/>
      <c r="BL51" s="1315"/>
      <c r="BM51" s="1315"/>
      <c r="BN51" s="1315"/>
      <c r="BO51" s="1315"/>
      <c r="BP51" s="1312">
        <v>82.5</v>
      </c>
      <c r="BQ51" s="1312"/>
      <c r="BR51" s="1312"/>
      <c r="BS51" s="1312"/>
      <c r="BT51" s="1312"/>
      <c r="BU51" s="1312"/>
      <c r="BV51" s="1312"/>
      <c r="BW51" s="1312"/>
      <c r="BX51" s="1312">
        <v>87</v>
      </c>
      <c r="BY51" s="1312"/>
      <c r="BZ51" s="1312"/>
      <c r="CA51" s="1312"/>
      <c r="CB51" s="1312"/>
      <c r="CC51" s="1312"/>
      <c r="CD51" s="1312"/>
      <c r="CE51" s="1312"/>
      <c r="CF51" s="1312">
        <v>74</v>
      </c>
      <c r="CG51" s="1312"/>
      <c r="CH51" s="1312"/>
      <c r="CI51" s="1312"/>
      <c r="CJ51" s="1312"/>
      <c r="CK51" s="1312"/>
      <c r="CL51" s="1312"/>
      <c r="CM51" s="1312"/>
      <c r="CN51" s="1312">
        <v>83.4</v>
      </c>
      <c r="CO51" s="1312"/>
      <c r="CP51" s="1312"/>
      <c r="CQ51" s="1312"/>
      <c r="CR51" s="1312"/>
      <c r="CS51" s="1312"/>
      <c r="CT51" s="1312"/>
      <c r="CU51" s="1312"/>
      <c r="CV51" s="1312">
        <v>75.400000000000006</v>
      </c>
      <c r="CW51" s="1312"/>
      <c r="CX51" s="1312"/>
      <c r="CY51" s="1312"/>
      <c r="CZ51" s="1312"/>
      <c r="DA51" s="1312"/>
      <c r="DB51" s="1312"/>
      <c r="DC51" s="1312"/>
    </row>
    <row r="52" spans="1:109" x14ac:dyDescent="0.15">
      <c r="B52" s="398"/>
      <c r="G52" s="1320"/>
      <c r="H52" s="1320"/>
      <c r="I52" s="1333"/>
      <c r="J52" s="1333"/>
      <c r="K52" s="1319"/>
      <c r="L52" s="1319"/>
      <c r="M52" s="1319"/>
      <c r="N52" s="1319"/>
      <c r="AM52" s="407"/>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6"/>
      <c r="B53" s="398"/>
      <c r="G53" s="1320"/>
      <c r="H53" s="1320"/>
      <c r="I53" s="1318"/>
      <c r="J53" s="1318"/>
      <c r="K53" s="1319"/>
      <c r="L53" s="1319"/>
      <c r="M53" s="1319"/>
      <c r="N53" s="1319"/>
      <c r="AM53" s="407"/>
      <c r="AN53" s="1315"/>
      <c r="AO53" s="1315"/>
      <c r="AP53" s="1315"/>
      <c r="AQ53" s="1315"/>
      <c r="AR53" s="1315"/>
      <c r="AS53" s="1315"/>
      <c r="AT53" s="1315"/>
      <c r="AU53" s="1315"/>
      <c r="AV53" s="1315"/>
      <c r="AW53" s="1315"/>
      <c r="AX53" s="1315"/>
      <c r="AY53" s="1315"/>
      <c r="AZ53" s="1315"/>
      <c r="BA53" s="1315"/>
      <c r="BB53" s="1315" t="s">
        <v>613</v>
      </c>
      <c r="BC53" s="1315"/>
      <c r="BD53" s="1315"/>
      <c r="BE53" s="1315"/>
      <c r="BF53" s="1315"/>
      <c r="BG53" s="1315"/>
      <c r="BH53" s="1315"/>
      <c r="BI53" s="1315"/>
      <c r="BJ53" s="1315"/>
      <c r="BK53" s="1315"/>
      <c r="BL53" s="1315"/>
      <c r="BM53" s="1315"/>
      <c r="BN53" s="1315"/>
      <c r="BO53" s="1315"/>
      <c r="BP53" s="1312">
        <v>58.4</v>
      </c>
      <c r="BQ53" s="1312"/>
      <c r="BR53" s="1312"/>
      <c r="BS53" s="1312"/>
      <c r="BT53" s="1312"/>
      <c r="BU53" s="1312"/>
      <c r="BV53" s="1312"/>
      <c r="BW53" s="1312"/>
      <c r="BX53" s="1312">
        <v>57</v>
      </c>
      <c r="BY53" s="1312"/>
      <c r="BZ53" s="1312"/>
      <c r="CA53" s="1312"/>
      <c r="CB53" s="1312"/>
      <c r="CC53" s="1312"/>
      <c r="CD53" s="1312"/>
      <c r="CE53" s="1312"/>
      <c r="CF53" s="1312">
        <v>58.6</v>
      </c>
      <c r="CG53" s="1312"/>
      <c r="CH53" s="1312"/>
      <c r="CI53" s="1312"/>
      <c r="CJ53" s="1312"/>
      <c r="CK53" s="1312"/>
      <c r="CL53" s="1312"/>
      <c r="CM53" s="1312"/>
      <c r="CN53" s="1312">
        <v>60.2</v>
      </c>
      <c r="CO53" s="1312"/>
      <c r="CP53" s="1312"/>
      <c r="CQ53" s="1312"/>
      <c r="CR53" s="1312"/>
      <c r="CS53" s="1312"/>
      <c r="CT53" s="1312"/>
      <c r="CU53" s="1312"/>
      <c r="CV53" s="1312">
        <v>59.3</v>
      </c>
      <c r="CW53" s="1312"/>
      <c r="CX53" s="1312"/>
      <c r="CY53" s="1312"/>
      <c r="CZ53" s="1312"/>
      <c r="DA53" s="1312"/>
      <c r="DB53" s="1312"/>
      <c r="DC53" s="1312"/>
    </row>
    <row r="54" spans="1:109" x14ac:dyDescent="0.15">
      <c r="A54" s="406"/>
      <c r="B54" s="398"/>
      <c r="G54" s="1320"/>
      <c r="H54" s="1320"/>
      <c r="I54" s="1318"/>
      <c r="J54" s="1318"/>
      <c r="K54" s="1319"/>
      <c r="L54" s="1319"/>
      <c r="M54" s="1319"/>
      <c r="N54" s="1319"/>
      <c r="AM54" s="407"/>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6"/>
      <c r="B55" s="398"/>
      <c r="G55" s="1318"/>
      <c r="H55" s="1318"/>
      <c r="I55" s="1318"/>
      <c r="J55" s="1318"/>
      <c r="K55" s="1319"/>
      <c r="L55" s="1319"/>
      <c r="M55" s="1319"/>
      <c r="N55" s="1319"/>
      <c r="AN55" s="1317" t="s">
        <v>614</v>
      </c>
      <c r="AO55" s="1317"/>
      <c r="AP55" s="1317"/>
      <c r="AQ55" s="1317"/>
      <c r="AR55" s="1317"/>
      <c r="AS55" s="1317"/>
      <c r="AT55" s="1317"/>
      <c r="AU55" s="1317"/>
      <c r="AV55" s="1317"/>
      <c r="AW55" s="1317"/>
      <c r="AX55" s="1317"/>
      <c r="AY55" s="1317"/>
      <c r="AZ55" s="1317"/>
      <c r="BA55" s="1317"/>
      <c r="BB55" s="1315" t="s">
        <v>612</v>
      </c>
      <c r="BC55" s="1315"/>
      <c r="BD55" s="1315"/>
      <c r="BE55" s="1315"/>
      <c r="BF55" s="1315"/>
      <c r="BG55" s="1315"/>
      <c r="BH55" s="1315"/>
      <c r="BI55" s="1315"/>
      <c r="BJ55" s="1315"/>
      <c r="BK55" s="1315"/>
      <c r="BL55" s="1315"/>
      <c r="BM55" s="1315"/>
      <c r="BN55" s="1315"/>
      <c r="BO55" s="1315"/>
      <c r="BP55" s="1312">
        <v>36.6</v>
      </c>
      <c r="BQ55" s="1312"/>
      <c r="BR55" s="1312"/>
      <c r="BS55" s="1312"/>
      <c r="BT55" s="1312"/>
      <c r="BU55" s="1312"/>
      <c r="BV55" s="1312"/>
      <c r="BW55" s="1312"/>
      <c r="BX55" s="1312">
        <v>37.700000000000003</v>
      </c>
      <c r="BY55" s="1312"/>
      <c r="BZ55" s="1312"/>
      <c r="CA55" s="1312"/>
      <c r="CB55" s="1312"/>
      <c r="CC55" s="1312"/>
      <c r="CD55" s="1312"/>
      <c r="CE55" s="1312"/>
      <c r="CF55" s="1312">
        <v>37.9</v>
      </c>
      <c r="CG55" s="1312"/>
      <c r="CH55" s="1312"/>
      <c r="CI55" s="1312"/>
      <c r="CJ55" s="1312"/>
      <c r="CK55" s="1312"/>
      <c r="CL55" s="1312"/>
      <c r="CM55" s="1312"/>
      <c r="CN55" s="1312">
        <v>38.700000000000003</v>
      </c>
      <c r="CO55" s="1312"/>
      <c r="CP55" s="1312"/>
      <c r="CQ55" s="1312"/>
      <c r="CR55" s="1312"/>
      <c r="CS55" s="1312"/>
      <c r="CT55" s="1312"/>
      <c r="CU55" s="1312"/>
      <c r="CV55" s="1312">
        <v>32.5</v>
      </c>
      <c r="CW55" s="1312"/>
      <c r="CX55" s="1312"/>
      <c r="CY55" s="1312"/>
      <c r="CZ55" s="1312"/>
      <c r="DA55" s="1312"/>
      <c r="DB55" s="1312"/>
      <c r="DC55" s="1312"/>
    </row>
    <row r="56" spans="1:109" x14ac:dyDescent="0.15">
      <c r="A56" s="406"/>
      <c r="B56" s="398"/>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6" customFormat="1" x14ac:dyDescent="0.15">
      <c r="B57" s="410"/>
      <c r="G57" s="1318"/>
      <c r="H57" s="1318"/>
      <c r="I57" s="1313"/>
      <c r="J57" s="1313"/>
      <c r="K57" s="1319"/>
      <c r="L57" s="1319"/>
      <c r="M57" s="1319"/>
      <c r="N57" s="1319"/>
      <c r="AM57" s="391"/>
      <c r="AN57" s="1317"/>
      <c r="AO57" s="1317"/>
      <c r="AP57" s="1317"/>
      <c r="AQ57" s="1317"/>
      <c r="AR57" s="1317"/>
      <c r="AS57" s="1317"/>
      <c r="AT57" s="1317"/>
      <c r="AU57" s="1317"/>
      <c r="AV57" s="1317"/>
      <c r="AW57" s="1317"/>
      <c r="AX57" s="1317"/>
      <c r="AY57" s="1317"/>
      <c r="AZ57" s="1317"/>
      <c r="BA57" s="1317"/>
      <c r="BB57" s="1315" t="s">
        <v>613</v>
      </c>
      <c r="BC57" s="1315"/>
      <c r="BD57" s="1315"/>
      <c r="BE57" s="1315"/>
      <c r="BF57" s="1315"/>
      <c r="BG57" s="1315"/>
      <c r="BH57" s="1315"/>
      <c r="BI57" s="1315"/>
      <c r="BJ57" s="1315"/>
      <c r="BK57" s="1315"/>
      <c r="BL57" s="1315"/>
      <c r="BM57" s="1315"/>
      <c r="BN57" s="1315"/>
      <c r="BO57" s="1315"/>
      <c r="BP57" s="1312">
        <v>58.8</v>
      </c>
      <c r="BQ57" s="1312"/>
      <c r="BR57" s="1312"/>
      <c r="BS57" s="1312"/>
      <c r="BT57" s="1312"/>
      <c r="BU57" s="1312"/>
      <c r="BV57" s="1312"/>
      <c r="BW57" s="1312"/>
      <c r="BX57" s="1312">
        <v>59.4</v>
      </c>
      <c r="BY57" s="1312"/>
      <c r="BZ57" s="1312"/>
      <c r="CA57" s="1312"/>
      <c r="CB57" s="1312"/>
      <c r="CC57" s="1312"/>
      <c r="CD57" s="1312"/>
      <c r="CE57" s="1312"/>
      <c r="CF57" s="1312">
        <v>60.7</v>
      </c>
      <c r="CG57" s="1312"/>
      <c r="CH57" s="1312"/>
      <c r="CI57" s="1312"/>
      <c r="CJ57" s="1312"/>
      <c r="CK57" s="1312"/>
      <c r="CL57" s="1312"/>
      <c r="CM57" s="1312"/>
      <c r="CN57" s="1312">
        <v>61.3</v>
      </c>
      <c r="CO57" s="1312"/>
      <c r="CP57" s="1312"/>
      <c r="CQ57" s="1312"/>
      <c r="CR57" s="1312"/>
      <c r="CS57" s="1312"/>
      <c r="CT57" s="1312"/>
      <c r="CU57" s="1312"/>
      <c r="CV57" s="1312">
        <v>62.5</v>
      </c>
      <c r="CW57" s="1312"/>
      <c r="CX57" s="1312"/>
      <c r="CY57" s="1312"/>
      <c r="CZ57" s="1312"/>
      <c r="DA57" s="1312"/>
      <c r="DB57" s="1312"/>
      <c r="DC57" s="1312"/>
      <c r="DD57" s="411"/>
      <c r="DE57" s="410"/>
    </row>
    <row r="58" spans="1:109" s="406" customFormat="1" x14ac:dyDescent="0.15">
      <c r="A58" s="391"/>
      <c r="B58" s="410"/>
      <c r="G58" s="1318"/>
      <c r="H58" s="1318"/>
      <c r="I58" s="1313"/>
      <c r="J58" s="1313"/>
      <c r="K58" s="1319"/>
      <c r="L58" s="1319"/>
      <c r="M58" s="1319"/>
      <c r="N58" s="1319"/>
      <c r="AM58" s="391"/>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1"/>
      <c r="DE58" s="410"/>
    </row>
    <row r="59" spans="1:109" s="406" customFormat="1" x14ac:dyDescent="0.15">
      <c r="A59" s="391"/>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6" customFormat="1" x14ac:dyDescent="0.15">
      <c r="A60" s="391"/>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6" customFormat="1" x14ac:dyDescent="0.15">
      <c r="A61" s="391"/>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x14ac:dyDescent="0.15">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91"/>
    </row>
    <row r="63" spans="1:109" ht="17.25" x14ac:dyDescent="0.15">
      <c r="B63" s="417" t="s">
        <v>615</v>
      </c>
    </row>
    <row r="64" spans="1:109" x14ac:dyDescent="0.15">
      <c r="B64" s="398"/>
      <c r="G64" s="405"/>
      <c r="I64" s="418"/>
      <c r="J64" s="418"/>
      <c r="K64" s="418"/>
      <c r="L64" s="418"/>
      <c r="M64" s="418"/>
      <c r="N64" s="419"/>
      <c r="AM64" s="405"/>
      <c r="AN64" s="405" t="s">
        <v>608</v>
      </c>
      <c r="AP64" s="406"/>
      <c r="AQ64" s="406"/>
      <c r="AR64" s="406"/>
      <c r="AY64" s="405"/>
      <c r="BA64" s="406"/>
      <c r="BB64" s="406"/>
      <c r="BC64" s="406"/>
      <c r="BK64" s="405"/>
      <c r="BM64" s="406"/>
      <c r="BN64" s="406"/>
      <c r="BO64" s="406"/>
      <c r="BW64" s="405"/>
      <c r="BY64" s="406"/>
      <c r="BZ64" s="406"/>
      <c r="CA64" s="406"/>
      <c r="CI64" s="405"/>
      <c r="CK64" s="406"/>
      <c r="CL64" s="406"/>
      <c r="CM64" s="406"/>
      <c r="CU64" s="405"/>
      <c r="CW64" s="406"/>
      <c r="CX64" s="406"/>
      <c r="CY64" s="406"/>
    </row>
    <row r="65" spans="2:107" x14ac:dyDescent="0.15">
      <c r="B65" s="398"/>
      <c r="AN65" s="1324" t="s">
        <v>616</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8"/>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8"/>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8"/>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8"/>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8"/>
      <c r="H70" s="420"/>
      <c r="I70" s="420"/>
      <c r="J70" s="421"/>
      <c r="K70" s="421"/>
      <c r="L70" s="422"/>
      <c r="M70" s="421"/>
      <c r="N70" s="422"/>
      <c r="AN70" s="407"/>
      <c r="AO70" s="407"/>
      <c r="AP70" s="407"/>
      <c r="AZ70" s="407"/>
      <c r="BA70" s="407"/>
      <c r="BB70" s="407"/>
      <c r="BL70" s="407"/>
      <c r="BM70" s="407"/>
      <c r="BN70" s="407"/>
      <c r="BX70" s="407"/>
      <c r="BY70" s="407"/>
      <c r="BZ70" s="407"/>
      <c r="CJ70" s="407"/>
      <c r="CK70" s="407"/>
      <c r="CL70" s="407"/>
      <c r="CV70" s="407"/>
      <c r="CW70" s="407"/>
      <c r="CX70" s="407"/>
    </row>
    <row r="71" spans="2:107" x14ac:dyDescent="0.15">
      <c r="B71" s="398"/>
      <c r="G71" s="423"/>
      <c r="I71" s="424"/>
      <c r="J71" s="421"/>
      <c r="K71" s="421"/>
      <c r="L71" s="422"/>
      <c r="M71" s="421"/>
      <c r="N71" s="422"/>
      <c r="AM71" s="423"/>
      <c r="AN71" s="391" t="s">
        <v>610</v>
      </c>
    </row>
    <row r="72" spans="2:107" x14ac:dyDescent="0.15">
      <c r="B72" s="398"/>
      <c r="G72" s="1318"/>
      <c r="H72" s="1318"/>
      <c r="I72" s="1318"/>
      <c r="J72" s="1318"/>
      <c r="K72" s="408"/>
      <c r="L72" s="408"/>
      <c r="M72" s="409"/>
      <c r="N72" s="409"/>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549</v>
      </c>
      <c r="BQ72" s="1317"/>
      <c r="BR72" s="1317"/>
      <c r="BS72" s="1317"/>
      <c r="BT72" s="1317"/>
      <c r="BU72" s="1317"/>
      <c r="BV72" s="1317"/>
      <c r="BW72" s="1317"/>
      <c r="BX72" s="1317" t="s">
        <v>550</v>
      </c>
      <c r="BY72" s="1317"/>
      <c r="BZ72" s="1317"/>
      <c r="CA72" s="1317"/>
      <c r="CB72" s="1317"/>
      <c r="CC72" s="1317"/>
      <c r="CD72" s="1317"/>
      <c r="CE72" s="1317"/>
      <c r="CF72" s="1317" t="s">
        <v>551</v>
      </c>
      <c r="CG72" s="1317"/>
      <c r="CH72" s="1317"/>
      <c r="CI72" s="1317"/>
      <c r="CJ72" s="1317"/>
      <c r="CK72" s="1317"/>
      <c r="CL72" s="1317"/>
      <c r="CM72" s="1317"/>
      <c r="CN72" s="1317" t="s">
        <v>552</v>
      </c>
      <c r="CO72" s="1317"/>
      <c r="CP72" s="1317"/>
      <c r="CQ72" s="1317"/>
      <c r="CR72" s="1317"/>
      <c r="CS72" s="1317"/>
      <c r="CT72" s="1317"/>
      <c r="CU72" s="1317"/>
      <c r="CV72" s="1317" t="s">
        <v>553</v>
      </c>
      <c r="CW72" s="1317"/>
      <c r="CX72" s="1317"/>
      <c r="CY72" s="1317"/>
      <c r="CZ72" s="1317"/>
      <c r="DA72" s="1317"/>
      <c r="DB72" s="1317"/>
      <c r="DC72" s="1317"/>
    </row>
    <row r="73" spans="2:107" x14ac:dyDescent="0.15">
      <c r="B73" s="398"/>
      <c r="G73" s="1320"/>
      <c r="H73" s="1320"/>
      <c r="I73" s="1320"/>
      <c r="J73" s="1320"/>
      <c r="K73" s="1316"/>
      <c r="L73" s="1316"/>
      <c r="M73" s="1316"/>
      <c r="N73" s="1316"/>
      <c r="AM73" s="407"/>
      <c r="AN73" s="1315" t="s">
        <v>611</v>
      </c>
      <c r="AO73" s="1315"/>
      <c r="AP73" s="1315"/>
      <c r="AQ73" s="1315"/>
      <c r="AR73" s="1315"/>
      <c r="AS73" s="1315"/>
      <c r="AT73" s="1315"/>
      <c r="AU73" s="1315"/>
      <c r="AV73" s="1315"/>
      <c r="AW73" s="1315"/>
      <c r="AX73" s="1315"/>
      <c r="AY73" s="1315"/>
      <c r="AZ73" s="1315"/>
      <c r="BA73" s="1315"/>
      <c r="BB73" s="1315" t="s">
        <v>612</v>
      </c>
      <c r="BC73" s="1315"/>
      <c r="BD73" s="1315"/>
      <c r="BE73" s="1315"/>
      <c r="BF73" s="1315"/>
      <c r="BG73" s="1315"/>
      <c r="BH73" s="1315"/>
      <c r="BI73" s="1315"/>
      <c r="BJ73" s="1315"/>
      <c r="BK73" s="1315"/>
      <c r="BL73" s="1315"/>
      <c r="BM73" s="1315"/>
      <c r="BN73" s="1315"/>
      <c r="BO73" s="1315"/>
      <c r="BP73" s="1312">
        <v>82.5</v>
      </c>
      <c r="BQ73" s="1312"/>
      <c r="BR73" s="1312"/>
      <c r="BS73" s="1312"/>
      <c r="BT73" s="1312"/>
      <c r="BU73" s="1312"/>
      <c r="BV73" s="1312"/>
      <c r="BW73" s="1312"/>
      <c r="BX73" s="1312">
        <v>87</v>
      </c>
      <c r="BY73" s="1312"/>
      <c r="BZ73" s="1312"/>
      <c r="CA73" s="1312"/>
      <c r="CB73" s="1312"/>
      <c r="CC73" s="1312"/>
      <c r="CD73" s="1312"/>
      <c r="CE73" s="1312"/>
      <c r="CF73" s="1312">
        <v>74</v>
      </c>
      <c r="CG73" s="1312"/>
      <c r="CH73" s="1312"/>
      <c r="CI73" s="1312"/>
      <c r="CJ73" s="1312"/>
      <c r="CK73" s="1312"/>
      <c r="CL73" s="1312"/>
      <c r="CM73" s="1312"/>
      <c r="CN73" s="1312">
        <v>83.4</v>
      </c>
      <c r="CO73" s="1312"/>
      <c r="CP73" s="1312"/>
      <c r="CQ73" s="1312"/>
      <c r="CR73" s="1312"/>
      <c r="CS73" s="1312"/>
      <c r="CT73" s="1312"/>
      <c r="CU73" s="1312"/>
      <c r="CV73" s="1312">
        <v>75.400000000000006</v>
      </c>
      <c r="CW73" s="1312"/>
      <c r="CX73" s="1312"/>
      <c r="CY73" s="1312"/>
      <c r="CZ73" s="1312"/>
      <c r="DA73" s="1312"/>
      <c r="DB73" s="1312"/>
      <c r="DC73" s="1312"/>
    </row>
    <row r="74" spans="2:107" x14ac:dyDescent="0.15">
      <c r="B74" s="398"/>
      <c r="G74" s="1320"/>
      <c r="H74" s="1320"/>
      <c r="I74" s="1320"/>
      <c r="J74" s="1320"/>
      <c r="K74" s="1316"/>
      <c r="L74" s="1316"/>
      <c r="M74" s="1316"/>
      <c r="N74" s="1316"/>
      <c r="AM74" s="407"/>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8"/>
      <c r="G75" s="1320"/>
      <c r="H75" s="1320"/>
      <c r="I75" s="1318"/>
      <c r="J75" s="1318"/>
      <c r="K75" s="1319"/>
      <c r="L75" s="1319"/>
      <c r="M75" s="1319"/>
      <c r="N75" s="1319"/>
      <c r="AM75" s="407"/>
      <c r="AN75" s="1315"/>
      <c r="AO75" s="1315"/>
      <c r="AP75" s="1315"/>
      <c r="AQ75" s="1315"/>
      <c r="AR75" s="1315"/>
      <c r="AS75" s="1315"/>
      <c r="AT75" s="1315"/>
      <c r="AU75" s="1315"/>
      <c r="AV75" s="1315"/>
      <c r="AW75" s="1315"/>
      <c r="AX75" s="1315"/>
      <c r="AY75" s="1315"/>
      <c r="AZ75" s="1315"/>
      <c r="BA75" s="1315"/>
      <c r="BB75" s="1315" t="s">
        <v>617</v>
      </c>
      <c r="BC75" s="1315"/>
      <c r="BD75" s="1315"/>
      <c r="BE75" s="1315"/>
      <c r="BF75" s="1315"/>
      <c r="BG75" s="1315"/>
      <c r="BH75" s="1315"/>
      <c r="BI75" s="1315"/>
      <c r="BJ75" s="1315"/>
      <c r="BK75" s="1315"/>
      <c r="BL75" s="1315"/>
      <c r="BM75" s="1315"/>
      <c r="BN75" s="1315"/>
      <c r="BO75" s="1315"/>
      <c r="BP75" s="1312">
        <v>9.5</v>
      </c>
      <c r="BQ75" s="1312"/>
      <c r="BR75" s="1312"/>
      <c r="BS75" s="1312"/>
      <c r="BT75" s="1312"/>
      <c r="BU75" s="1312"/>
      <c r="BV75" s="1312"/>
      <c r="BW75" s="1312"/>
      <c r="BX75" s="1312">
        <v>9.9</v>
      </c>
      <c r="BY75" s="1312"/>
      <c r="BZ75" s="1312"/>
      <c r="CA75" s="1312"/>
      <c r="CB75" s="1312"/>
      <c r="CC75" s="1312"/>
      <c r="CD75" s="1312"/>
      <c r="CE75" s="1312"/>
      <c r="CF75" s="1312">
        <v>10.4</v>
      </c>
      <c r="CG75" s="1312"/>
      <c r="CH75" s="1312"/>
      <c r="CI75" s="1312"/>
      <c r="CJ75" s="1312"/>
      <c r="CK75" s="1312"/>
      <c r="CL75" s="1312"/>
      <c r="CM75" s="1312"/>
      <c r="CN75" s="1312">
        <v>11</v>
      </c>
      <c r="CO75" s="1312"/>
      <c r="CP75" s="1312"/>
      <c r="CQ75" s="1312"/>
      <c r="CR75" s="1312"/>
      <c r="CS75" s="1312"/>
      <c r="CT75" s="1312"/>
      <c r="CU75" s="1312"/>
      <c r="CV75" s="1312">
        <v>11.6</v>
      </c>
      <c r="CW75" s="1312"/>
      <c r="CX75" s="1312"/>
      <c r="CY75" s="1312"/>
      <c r="CZ75" s="1312"/>
      <c r="DA75" s="1312"/>
      <c r="DB75" s="1312"/>
      <c r="DC75" s="1312"/>
    </row>
    <row r="76" spans="2:107" x14ac:dyDescent="0.15">
      <c r="B76" s="398"/>
      <c r="G76" s="1320"/>
      <c r="H76" s="1320"/>
      <c r="I76" s="1318"/>
      <c r="J76" s="1318"/>
      <c r="K76" s="1319"/>
      <c r="L76" s="1319"/>
      <c r="M76" s="1319"/>
      <c r="N76" s="1319"/>
      <c r="AM76" s="407"/>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8"/>
      <c r="G77" s="1318"/>
      <c r="H77" s="1318"/>
      <c r="I77" s="1318"/>
      <c r="J77" s="1318"/>
      <c r="K77" s="1316"/>
      <c r="L77" s="1316"/>
      <c r="M77" s="1316"/>
      <c r="N77" s="1316"/>
      <c r="AN77" s="1317" t="s">
        <v>614</v>
      </c>
      <c r="AO77" s="1317"/>
      <c r="AP77" s="1317"/>
      <c r="AQ77" s="1317"/>
      <c r="AR77" s="1317"/>
      <c r="AS77" s="1317"/>
      <c r="AT77" s="1317"/>
      <c r="AU77" s="1317"/>
      <c r="AV77" s="1317"/>
      <c r="AW77" s="1317"/>
      <c r="AX77" s="1317"/>
      <c r="AY77" s="1317"/>
      <c r="AZ77" s="1317"/>
      <c r="BA77" s="1317"/>
      <c r="BB77" s="1315" t="s">
        <v>612</v>
      </c>
      <c r="BC77" s="1315"/>
      <c r="BD77" s="1315"/>
      <c r="BE77" s="1315"/>
      <c r="BF77" s="1315"/>
      <c r="BG77" s="1315"/>
      <c r="BH77" s="1315"/>
      <c r="BI77" s="1315"/>
      <c r="BJ77" s="1315"/>
      <c r="BK77" s="1315"/>
      <c r="BL77" s="1315"/>
      <c r="BM77" s="1315"/>
      <c r="BN77" s="1315"/>
      <c r="BO77" s="1315"/>
      <c r="BP77" s="1312">
        <v>36.6</v>
      </c>
      <c r="BQ77" s="1312"/>
      <c r="BR77" s="1312"/>
      <c r="BS77" s="1312"/>
      <c r="BT77" s="1312"/>
      <c r="BU77" s="1312"/>
      <c r="BV77" s="1312"/>
      <c r="BW77" s="1312"/>
      <c r="BX77" s="1312">
        <v>37.700000000000003</v>
      </c>
      <c r="BY77" s="1312"/>
      <c r="BZ77" s="1312"/>
      <c r="CA77" s="1312"/>
      <c r="CB77" s="1312"/>
      <c r="CC77" s="1312"/>
      <c r="CD77" s="1312"/>
      <c r="CE77" s="1312"/>
      <c r="CF77" s="1312">
        <v>37.9</v>
      </c>
      <c r="CG77" s="1312"/>
      <c r="CH77" s="1312"/>
      <c r="CI77" s="1312"/>
      <c r="CJ77" s="1312"/>
      <c r="CK77" s="1312"/>
      <c r="CL77" s="1312"/>
      <c r="CM77" s="1312"/>
      <c r="CN77" s="1312">
        <v>38.700000000000003</v>
      </c>
      <c r="CO77" s="1312"/>
      <c r="CP77" s="1312"/>
      <c r="CQ77" s="1312"/>
      <c r="CR77" s="1312"/>
      <c r="CS77" s="1312"/>
      <c r="CT77" s="1312"/>
      <c r="CU77" s="1312"/>
      <c r="CV77" s="1312">
        <v>32.5</v>
      </c>
      <c r="CW77" s="1312"/>
      <c r="CX77" s="1312"/>
      <c r="CY77" s="1312"/>
      <c r="CZ77" s="1312"/>
      <c r="DA77" s="1312"/>
      <c r="DB77" s="1312"/>
      <c r="DC77" s="1312"/>
    </row>
    <row r="78" spans="2:107" x14ac:dyDescent="0.15">
      <c r="B78" s="398"/>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8"/>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617</v>
      </c>
      <c r="BC79" s="1315"/>
      <c r="BD79" s="1315"/>
      <c r="BE79" s="1315"/>
      <c r="BF79" s="1315"/>
      <c r="BG79" s="1315"/>
      <c r="BH79" s="1315"/>
      <c r="BI79" s="1315"/>
      <c r="BJ79" s="1315"/>
      <c r="BK79" s="1315"/>
      <c r="BL79" s="1315"/>
      <c r="BM79" s="1315"/>
      <c r="BN79" s="1315"/>
      <c r="BO79" s="1315"/>
      <c r="BP79" s="1312">
        <v>9.1999999999999993</v>
      </c>
      <c r="BQ79" s="1312"/>
      <c r="BR79" s="1312"/>
      <c r="BS79" s="1312"/>
      <c r="BT79" s="1312"/>
      <c r="BU79" s="1312"/>
      <c r="BV79" s="1312"/>
      <c r="BW79" s="1312"/>
      <c r="BX79" s="1312">
        <v>8.9</v>
      </c>
      <c r="BY79" s="1312"/>
      <c r="BZ79" s="1312"/>
      <c r="CA79" s="1312"/>
      <c r="CB79" s="1312"/>
      <c r="CC79" s="1312"/>
      <c r="CD79" s="1312"/>
      <c r="CE79" s="1312"/>
      <c r="CF79" s="1312">
        <v>8.6999999999999993</v>
      </c>
      <c r="CG79" s="1312"/>
      <c r="CH79" s="1312"/>
      <c r="CI79" s="1312"/>
      <c r="CJ79" s="1312"/>
      <c r="CK79" s="1312"/>
      <c r="CL79" s="1312"/>
      <c r="CM79" s="1312"/>
      <c r="CN79" s="1312">
        <v>8.8000000000000007</v>
      </c>
      <c r="CO79" s="1312"/>
      <c r="CP79" s="1312"/>
      <c r="CQ79" s="1312"/>
      <c r="CR79" s="1312"/>
      <c r="CS79" s="1312"/>
      <c r="CT79" s="1312"/>
      <c r="CU79" s="1312"/>
      <c r="CV79" s="1312">
        <v>8.6999999999999993</v>
      </c>
      <c r="CW79" s="1312"/>
      <c r="CX79" s="1312"/>
      <c r="CY79" s="1312"/>
      <c r="CZ79" s="1312"/>
      <c r="DA79" s="1312"/>
      <c r="DB79" s="1312"/>
      <c r="DC79" s="1312"/>
    </row>
    <row r="80" spans="2:107" x14ac:dyDescent="0.15">
      <c r="B80" s="398"/>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8"/>
    </row>
    <row r="82" spans="2:109" ht="17.25" x14ac:dyDescent="0.15">
      <c r="B82" s="398"/>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x14ac:dyDescent="0.15">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2"/>
    </row>
    <row r="84" spans="2:109" x14ac:dyDescent="0.15">
      <c r="DD84" s="391"/>
      <c r="DE84" s="391"/>
    </row>
    <row r="85" spans="2:109" x14ac:dyDescent="0.15">
      <c r="DD85" s="391"/>
      <c r="DE85" s="391"/>
    </row>
    <row r="86" spans="2:109" hidden="1" x14ac:dyDescent="0.15">
      <c r="DD86" s="391"/>
      <c r="DE86" s="391"/>
    </row>
    <row r="87" spans="2:109" hidden="1" x14ac:dyDescent="0.15">
      <c r="K87" s="426"/>
      <c r="AQ87" s="426"/>
      <c r="BC87" s="426"/>
      <c r="BO87" s="426"/>
      <c r="CA87" s="426"/>
      <c r="CM87" s="426"/>
      <c r="CY87" s="426"/>
      <c r="DD87" s="391"/>
      <c r="DE87" s="391"/>
    </row>
    <row r="88" spans="2:109" hidden="1" x14ac:dyDescent="0.15">
      <c r="DD88" s="391"/>
      <c r="DE88" s="391"/>
    </row>
    <row r="89" spans="2:109" hidden="1" x14ac:dyDescent="0.15">
      <c r="DD89" s="391"/>
      <c r="DE89" s="391"/>
    </row>
    <row r="90" spans="2:109" hidden="1" x14ac:dyDescent="0.15">
      <c r="DD90" s="391"/>
      <c r="DE90" s="391"/>
    </row>
    <row r="91" spans="2:109" hidden="1" x14ac:dyDescent="0.15">
      <c r="DD91" s="391"/>
      <c r="DE91" s="391"/>
    </row>
    <row r="92" spans="2:109" ht="13.5" hidden="1" customHeight="1" x14ac:dyDescent="0.15">
      <c r="DD92" s="391"/>
      <c r="DE92" s="391"/>
    </row>
    <row r="93" spans="2:109" ht="13.5" hidden="1" customHeight="1" x14ac:dyDescent="0.15">
      <c r="DD93" s="391"/>
      <c r="DE93" s="391"/>
    </row>
    <row r="94" spans="2:109" ht="13.5" hidden="1" customHeight="1" x14ac:dyDescent="0.15">
      <c r="DD94" s="391"/>
      <c r="DE94" s="391"/>
    </row>
    <row r="95" spans="2:109" ht="13.5" hidden="1" customHeight="1" x14ac:dyDescent="0.15">
      <c r="DD95" s="391"/>
      <c r="DE95" s="391"/>
    </row>
    <row r="96" spans="2:109" ht="13.5" hidden="1" customHeight="1" x14ac:dyDescent="0.15">
      <c r="DD96" s="391"/>
      <c r="DE96" s="391"/>
    </row>
    <row r="97" s="391" customFormat="1" ht="13.5" hidden="1" customHeight="1" x14ac:dyDescent="0.15"/>
    <row r="98" s="391" customFormat="1" ht="13.5" hidden="1" customHeight="1" x14ac:dyDescent="0.15"/>
    <row r="99" s="391" customFormat="1" ht="13.5" hidden="1" customHeight="1" x14ac:dyDescent="0.15"/>
    <row r="100" s="391" customFormat="1" ht="13.5" hidden="1" customHeight="1" x14ac:dyDescent="0.15"/>
    <row r="101" s="391" customFormat="1" ht="13.5" hidden="1" customHeight="1" x14ac:dyDescent="0.15"/>
    <row r="102" s="391" customFormat="1" ht="13.5" hidden="1" customHeight="1" x14ac:dyDescent="0.15"/>
    <row r="103" s="391" customFormat="1" ht="13.5" hidden="1" customHeight="1" x14ac:dyDescent="0.15"/>
    <row r="104" s="391" customFormat="1" ht="13.5" hidden="1" customHeight="1" x14ac:dyDescent="0.15"/>
    <row r="105" s="391" customFormat="1" ht="13.5" hidden="1" customHeight="1" x14ac:dyDescent="0.15"/>
    <row r="106" s="391" customFormat="1" ht="13.5" hidden="1" customHeight="1" x14ac:dyDescent="0.15"/>
    <row r="107" s="391" customFormat="1" ht="13.5" hidden="1" customHeight="1" x14ac:dyDescent="0.15"/>
    <row r="108" s="391" customFormat="1" ht="13.5" hidden="1" customHeight="1" x14ac:dyDescent="0.15"/>
    <row r="109" s="391" customFormat="1" ht="13.5" hidden="1" customHeight="1" x14ac:dyDescent="0.15"/>
    <row r="110" s="391" customFormat="1" ht="13.5" hidden="1" customHeight="1" x14ac:dyDescent="0.15"/>
    <row r="111" s="391" customFormat="1" ht="13.5" hidden="1" customHeight="1" x14ac:dyDescent="0.15"/>
    <row r="112" s="391" customFormat="1" ht="13.5" hidden="1" customHeight="1" x14ac:dyDescent="0.15"/>
    <row r="113" s="391" customFormat="1" ht="13.5" hidden="1" customHeight="1" x14ac:dyDescent="0.15"/>
    <row r="114" s="391" customFormat="1" ht="13.5" hidden="1" customHeight="1" x14ac:dyDescent="0.15"/>
    <row r="115" s="391" customFormat="1" ht="13.5" hidden="1" customHeight="1" x14ac:dyDescent="0.15"/>
    <row r="116" s="391" customFormat="1" ht="13.5" hidden="1" customHeight="1" x14ac:dyDescent="0.15"/>
    <row r="117" s="391" customFormat="1" ht="13.5" hidden="1" customHeight="1" x14ac:dyDescent="0.15"/>
    <row r="118" s="391" customFormat="1" ht="13.5" hidden="1" customHeight="1" x14ac:dyDescent="0.15"/>
    <row r="119" s="391" customFormat="1" ht="13.5" hidden="1" customHeight="1" x14ac:dyDescent="0.15"/>
    <row r="120" s="391" customFormat="1" ht="13.5" hidden="1" customHeight="1" x14ac:dyDescent="0.15"/>
    <row r="121" s="391" customFormat="1" ht="13.5" hidden="1" customHeight="1" x14ac:dyDescent="0.15"/>
    <row r="122" s="391" customFormat="1" ht="13.5" hidden="1" customHeight="1" x14ac:dyDescent="0.15"/>
    <row r="123" s="391" customFormat="1" ht="13.5" hidden="1" customHeight="1" x14ac:dyDescent="0.15"/>
    <row r="124" s="391" customFormat="1" ht="13.5" hidden="1" customHeight="1" x14ac:dyDescent="0.15"/>
    <row r="125" s="391" customFormat="1" ht="13.5" hidden="1" customHeight="1" x14ac:dyDescent="0.15"/>
    <row r="126" s="391" customFormat="1" ht="13.5" hidden="1" customHeight="1" x14ac:dyDescent="0.15"/>
    <row r="127" s="391" customFormat="1" ht="13.5" hidden="1" customHeight="1" x14ac:dyDescent="0.15"/>
    <row r="128" s="391" customFormat="1" ht="13.5" hidden="1" customHeight="1" x14ac:dyDescent="0.15"/>
    <row r="129" s="391" customFormat="1" ht="13.5" hidden="1" customHeight="1" x14ac:dyDescent="0.15"/>
    <row r="130" s="391" customFormat="1" ht="13.5" hidden="1" customHeight="1" x14ac:dyDescent="0.15"/>
    <row r="131" s="391" customFormat="1" ht="13.5" hidden="1" customHeight="1" x14ac:dyDescent="0.15"/>
    <row r="132" s="391" customFormat="1" ht="13.5" hidden="1" customHeight="1" x14ac:dyDescent="0.15"/>
    <row r="133" s="391" customFormat="1" ht="13.5" hidden="1" customHeight="1" x14ac:dyDescent="0.15"/>
    <row r="134" s="391" customFormat="1" ht="13.5" hidden="1" customHeight="1" x14ac:dyDescent="0.15"/>
    <row r="135" s="391" customFormat="1" ht="13.5" hidden="1" customHeight="1" x14ac:dyDescent="0.15"/>
    <row r="136" s="391" customFormat="1" ht="13.5" hidden="1" customHeight="1" x14ac:dyDescent="0.15"/>
    <row r="137" s="391" customFormat="1" ht="13.5" hidden="1" customHeight="1" x14ac:dyDescent="0.15"/>
    <row r="138" s="391" customFormat="1" ht="13.5" hidden="1" customHeight="1" x14ac:dyDescent="0.15"/>
    <row r="139" s="391" customFormat="1" ht="13.5" hidden="1" customHeight="1" x14ac:dyDescent="0.15"/>
    <row r="140" s="391" customFormat="1" ht="13.5" hidden="1" customHeight="1" x14ac:dyDescent="0.15"/>
    <row r="141" s="391" customFormat="1" ht="13.5" hidden="1" customHeight="1" x14ac:dyDescent="0.15"/>
    <row r="142" s="391" customFormat="1" ht="13.5" hidden="1" customHeight="1" x14ac:dyDescent="0.15"/>
    <row r="143" s="391" customFormat="1" ht="13.5" hidden="1" customHeight="1" x14ac:dyDescent="0.15"/>
    <row r="144" s="391" customFormat="1" ht="13.5" hidden="1" customHeight="1" x14ac:dyDescent="0.15"/>
    <row r="145" s="391" customFormat="1" ht="13.5" hidden="1" customHeight="1" x14ac:dyDescent="0.15"/>
    <row r="146" s="391" customFormat="1" ht="13.5" hidden="1" customHeight="1" x14ac:dyDescent="0.15"/>
    <row r="147" s="391" customFormat="1" ht="13.5" hidden="1" customHeight="1" x14ac:dyDescent="0.15"/>
    <row r="148" s="391" customFormat="1" ht="13.5" hidden="1" customHeight="1" x14ac:dyDescent="0.15"/>
    <row r="149" s="391" customFormat="1" ht="13.5" hidden="1" customHeight="1" x14ac:dyDescent="0.15"/>
    <row r="150" s="391" customFormat="1" ht="13.5" hidden="1" customHeight="1" x14ac:dyDescent="0.15"/>
    <row r="151" s="391" customFormat="1" ht="13.5" hidden="1" customHeight="1" x14ac:dyDescent="0.15"/>
    <row r="152" s="391" customFormat="1" ht="13.5" hidden="1" customHeight="1" x14ac:dyDescent="0.15"/>
    <row r="153" s="391" customFormat="1" ht="13.5" hidden="1" customHeight="1" x14ac:dyDescent="0.15"/>
    <row r="154" s="391" customFormat="1" ht="13.5" hidden="1" customHeight="1" x14ac:dyDescent="0.15"/>
    <row r="155" s="391" customFormat="1" ht="13.5" hidden="1" customHeight="1" x14ac:dyDescent="0.15"/>
    <row r="156" s="391" customFormat="1" ht="13.5" hidden="1" customHeight="1" x14ac:dyDescent="0.15"/>
    <row r="157" s="391" customFormat="1" ht="13.5" hidden="1" customHeight="1" x14ac:dyDescent="0.15"/>
    <row r="158" s="391" customFormat="1" ht="13.5" hidden="1" customHeight="1" x14ac:dyDescent="0.15"/>
    <row r="159" s="391" customFormat="1" ht="13.5" hidden="1" customHeight="1" x14ac:dyDescent="0.15"/>
    <row r="160" s="391" customFormat="1" ht="13.5" hidden="1" customHeight="1" x14ac:dyDescent="0.15"/>
  </sheetData>
  <sheetProtection algorithmName="SHA-512" hashValue="injre21wETadKZzi0hK71+2iMT1q6SmHEIPWz/Rr3va2AJgZs/Ny8hjcCC6KhPK7cqg2w4CU/vZ9zFAPM4q8zw==" saltValue="riWt4WYn3RvYXJh9QBcLB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iDmXjBccE5UfniRNwsCR644oMGDNQvxJmn9D+B+vpjSQ7iAUptz9fR1+l1/4pMwu3FinmutddMPKhzE05ifIQg==" saltValue="IUrYFwCBlInSeiFBI7uL1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NvWz91BQd63dy/rW1CZ1SHORGrgFpvFZq0/cpfbNrsAGgPP7ACVvVeWHoTU2qHB1M9EtVez4hf3aLiicS0hPNw==" saltValue="IqD6TRPD/FgTSq0ljwRd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121572</v>
      </c>
      <c r="E3" s="162"/>
      <c r="F3" s="163">
        <v>66954</v>
      </c>
      <c r="G3" s="164"/>
      <c r="H3" s="165"/>
    </row>
    <row r="4" spans="1:8" x14ac:dyDescent="0.15">
      <c r="A4" s="166"/>
      <c r="B4" s="167"/>
      <c r="C4" s="168"/>
      <c r="D4" s="169">
        <v>65210</v>
      </c>
      <c r="E4" s="170"/>
      <c r="F4" s="171">
        <v>37305</v>
      </c>
      <c r="G4" s="172"/>
      <c r="H4" s="173"/>
    </row>
    <row r="5" spans="1:8" x14ac:dyDescent="0.15">
      <c r="A5" s="154" t="s">
        <v>541</v>
      </c>
      <c r="B5" s="159"/>
      <c r="C5" s="160"/>
      <c r="D5" s="161">
        <v>147914</v>
      </c>
      <c r="E5" s="162"/>
      <c r="F5" s="163">
        <v>72656</v>
      </c>
      <c r="G5" s="164"/>
      <c r="H5" s="165"/>
    </row>
    <row r="6" spans="1:8" x14ac:dyDescent="0.15">
      <c r="A6" s="166"/>
      <c r="B6" s="167"/>
      <c r="C6" s="168"/>
      <c r="D6" s="169">
        <v>55011</v>
      </c>
      <c r="E6" s="170"/>
      <c r="F6" s="171">
        <v>36448</v>
      </c>
      <c r="G6" s="172"/>
      <c r="H6" s="173"/>
    </row>
    <row r="7" spans="1:8" x14ac:dyDescent="0.15">
      <c r="A7" s="154" t="s">
        <v>542</v>
      </c>
      <c r="B7" s="159"/>
      <c r="C7" s="160"/>
      <c r="D7" s="161">
        <v>77804</v>
      </c>
      <c r="E7" s="162"/>
      <c r="F7" s="163">
        <v>65080</v>
      </c>
      <c r="G7" s="164"/>
      <c r="H7" s="165"/>
    </row>
    <row r="8" spans="1:8" x14ac:dyDescent="0.15">
      <c r="A8" s="166"/>
      <c r="B8" s="167"/>
      <c r="C8" s="168"/>
      <c r="D8" s="169">
        <v>53179</v>
      </c>
      <c r="E8" s="170"/>
      <c r="F8" s="171">
        <v>38201</v>
      </c>
      <c r="G8" s="172"/>
      <c r="H8" s="173"/>
    </row>
    <row r="9" spans="1:8" x14ac:dyDescent="0.15">
      <c r="A9" s="154" t="s">
        <v>543</v>
      </c>
      <c r="B9" s="159"/>
      <c r="C9" s="160"/>
      <c r="D9" s="161">
        <v>139015</v>
      </c>
      <c r="E9" s="162"/>
      <c r="F9" s="163">
        <v>79288</v>
      </c>
      <c r="G9" s="164"/>
      <c r="H9" s="165"/>
    </row>
    <row r="10" spans="1:8" x14ac:dyDescent="0.15">
      <c r="A10" s="166"/>
      <c r="B10" s="167"/>
      <c r="C10" s="168"/>
      <c r="D10" s="169">
        <v>108308</v>
      </c>
      <c r="E10" s="170"/>
      <c r="F10" s="171">
        <v>41870</v>
      </c>
      <c r="G10" s="172"/>
      <c r="H10" s="173"/>
    </row>
    <row r="11" spans="1:8" x14ac:dyDescent="0.15">
      <c r="A11" s="154" t="s">
        <v>544</v>
      </c>
      <c r="B11" s="159"/>
      <c r="C11" s="160"/>
      <c r="D11" s="161">
        <v>79602</v>
      </c>
      <c r="E11" s="162"/>
      <c r="F11" s="163">
        <v>84962</v>
      </c>
      <c r="G11" s="164"/>
      <c r="H11" s="165"/>
    </row>
    <row r="12" spans="1:8" x14ac:dyDescent="0.15">
      <c r="A12" s="166"/>
      <c r="B12" s="167"/>
      <c r="C12" s="174"/>
      <c r="D12" s="169">
        <v>55138</v>
      </c>
      <c r="E12" s="170"/>
      <c r="F12" s="171">
        <v>42793</v>
      </c>
      <c r="G12" s="172"/>
      <c r="H12" s="173"/>
    </row>
    <row r="13" spans="1:8" x14ac:dyDescent="0.15">
      <c r="A13" s="154"/>
      <c r="B13" s="159"/>
      <c r="C13" s="175"/>
      <c r="D13" s="176">
        <v>113181</v>
      </c>
      <c r="E13" s="177"/>
      <c r="F13" s="178">
        <v>73788</v>
      </c>
      <c r="G13" s="179"/>
      <c r="H13" s="165"/>
    </row>
    <row r="14" spans="1:8" x14ac:dyDescent="0.15">
      <c r="A14" s="166"/>
      <c r="B14" s="167"/>
      <c r="C14" s="168"/>
      <c r="D14" s="169">
        <v>67369</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6.31</v>
      </c>
      <c r="C19" s="180">
        <f>ROUND(VALUE(SUBSTITUTE(実質収支比率等に係る経年分析!G$48,"▲","-")),2)</f>
        <v>5.07</v>
      </c>
      <c r="D19" s="180">
        <f>ROUND(VALUE(SUBSTITUTE(実質収支比率等に係る経年分析!H$48,"▲","-")),2)</f>
        <v>3.93</v>
      </c>
      <c r="E19" s="180">
        <f>ROUND(VALUE(SUBSTITUTE(実質収支比率等に係る経年分析!I$48,"▲","-")),2)</f>
        <v>4.3</v>
      </c>
      <c r="F19" s="180">
        <f>ROUND(VALUE(SUBSTITUTE(実質収支比率等に係る経年分析!J$48,"▲","-")),2)</f>
        <v>6.77</v>
      </c>
    </row>
    <row r="20" spans="1:11" x14ac:dyDescent="0.15">
      <c r="A20" s="180" t="s">
        <v>55</v>
      </c>
      <c r="B20" s="180">
        <f>ROUND(VALUE(SUBSTITUTE(実質収支比率等に係る経年分析!F$47,"▲","-")),2)</f>
        <v>14.84</v>
      </c>
      <c r="C20" s="180">
        <f>ROUND(VALUE(SUBSTITUTE(実質収支比率等に係る経年分析!G$47,"▲","-")),2)</f>
        <v>18.63</v>
      </c>
      <c r="D20" s="180">
        <f>ROUND(VALUE(SUBSTITUTE(実質収支比率等に係る経年分析!H$47,"▲","-")),2)</f>
        <v>20.64</v>
      </c>
      <c r="E20" s="180">
        <f>ROUND(VALUE(SUBSTITUTE(実質収支比率等に係る経年分析!I$47,"▲","-")),2)</f>
        <v>20.54</v>
      </c>
      <c r="F20" s="180">
        <f>ROUND(VALUE(SUBSTITUTE(実質収支比率等に係る経年分析!J$47,"▲","-")),2)</f>
        <v>20.12</v>
      </c>
    </row>
    <row r="21" spans="1:11" x14ac:dyDescent="0.15">
      <c r="A21" s="180" t="s">
        <v>56</v>
      </c>
      <c r="B21" s="180">
        <f>IF(ISNUMBER(VALUE(SUBSTITUTE(実質収支比率等に係る経年分析!F$49,"▲","-"))),ROUND(VALUE(SUBSTITUTE(実質収支比率等に係る経年分析!F$49,"▲","-")),2),NA())</f>
        <v>3.73</v>
      </c>
      <c r="C21" s="180">
        <f>IF(ISNUMBER(VALUE(SUBSTITUTE(実質収支比率等に係る経年分析!G$49,"▲","-"))),ROUND(VALUE(SUBSTITUTE(実質収支比率等に係る経年分析!G$49,"▲","-")),2),NA())</f>
        <v>2.73</v>
      </c>
      <c r="D21" s="180">
        <f>IF(ISNUMBER(VALUE(SUBSTITUTE(実質収支比率等に係る経年分析!H$49,"▲","-"))),ROUND(VALUE(SUBSTITUTE(実質収支比率等に係る経年分析!H$49,"▲","-")),2),NA())</f>
        <v>0.79</v>
      </c>
      <c r="E21" s="180">
        <f>IF(ISNUMBER(VALUE(SUBSTITUTE(実質収支比率等に係る経年分析!I$49,"▲","-"))),ROUND(VALUE(SUBSTITUTE(実質収支比率等に係る経年分析!I$49,"▲","-")),2),NA())</f>
        <v>0.04</v>
      </c>
      <c r="F21" s="180">
        <f>IF(ISNUMBER(VALUE(SUBSTITUTE(実質収支比率等に係る経年分析!J$49,"▲","-"))),ROUND(VALUE(SUBSTITUTE(実質収支比率等に係る経年分析!J$49,"▲","-")),2),NA())</f>
        <v>2.57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地方卸売市場事業特別会計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下水道事業会計（漁業集落排水事業）</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0.97</v>
      </c>
    </row>
    <row r="33" spans="1:16" x14ac:dyDescent="0.15">
      <c r="A33" s="181" t="str">
        <f>IF(連結実質赤字比率に係る赤字・黒字の構成分析!C$37="",NA(),連結実質赤字比率に係る赤字・黒字の構成分析!C$37)</f>
        <v>下水道事業会計（公共下水道事業）</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1.1299999999999999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5.0599999999999996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1689</v>
      </c>
      <c r="E42" s="182"/>
      <c r="F42" s="182"/>
      <c r="G42" s="182">
        <f>'実質公債費比率（分子）の構造'!L$52</f>
        <v>1734</v>
      </c>
      <c r="H42" s="182"/>
      <c r="I42" s="182"/>
      <c r="J42" s="182">
        <f>'実質公債費比率（分子）の構造'!M$52</f>
        <v>1656</v>
      </c>
      <c r="K42" s="182"/>
      <c r="L42" s="182"/>
      <c r="M42" s="182">
        <f>'実質公債費比率（分子）の構造'!N$52</f>
        <v>1620</v>
      </c>
      <c r="N42" s="182"/>
      <c r="O42" s="182"/>
      <c r="P42" s="182">
        <f>'実質公債費比率（分子）の構造'!O$52</f>
        <v>1594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39</v>
      </c>
      <c r="C44" s="182"/>
      <c r="D44" s="182"/>
      <c r="E44" s="182">
        <f>'実質公債費比率（分子）の構造'!L$50</f>
        <v>35</v>
      </c>
      <c r="F44" s="182"/>
      <c r="G44" s="182"/>
      <c r="H44" s="182">
        <f>'実質公債費比率（分子）の構造'!M$50</f>
        <v>31</v>
      </c>
      <c r="I44" s="182"/>
      <c r="J44" s="182"/>
      <c r="K44" s="182">
        <f>'実質公債費比率（分子）の構造'!N$50</f>
        <v>31</v>
      </c>
      <c r="L44" s="182"/>
      <c r="M44" s="182"/>
      <c r="N44" s="182">
        <f>'実質公債費比率（分子）の構造'!O$50</f>
        <v>29</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370</v>
      </c>
      <c r="C46" s="182"/>
      <c r="D46" s="182"/>
      <c r="E46" s="182">
        <f>'実質公債費比率（分子）の構造'!L$48</f>
        <v>363</v>
      </c>
      <c r="F46" s="182"/>
      <c r="G46" s="182"/>
      <c r="H46" s="182">
        <f>'実質公債費比率（分子）の構造'!M$48</f>
        <v>359</v>
      </c>
      <c r="I46" s="182"/>
      <c r="J46" s="182"/>
      <c r="K46" s="182">
        <f>'実質公債費比率（分子）の構造'!N$48</f>
        <v>352</v>
      </c>
      <c r="L46" s="182"/>
      <c r="M46" s="182"/>
      <c r="N46" s="182">
        <f>'実質公債費比率（分子）の構造'!O$48</f>
        <v>332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1987</v>
      </c>
      <c r="C49" s="182"/>
      <c r="D49" s="182"/>
      <c r="E49" s="182">
        <f>'実質公債費比率（分子）の構造'!L$45</f>
        <v>2066</v>
      </c>
      <c r="F49" s="182"/>
      <c r="G49" s="182"/>
      <c r="H49" s="182">
        <f>'実質公債費比率（分子）の構造'!M$45</f>
        <v>2076</v>
      </c>
      <c r="I49" s="182"/>
      <c r="J49" s="182"/>
      <c r="K49" s="182">
        <f>'実質公債費比率（分子）の構造'!N$45</f>
        <v>2083</v>
      </c>
      <c r="L49" s="182"/>
      <c r="M49" s="182"/>
      <c r="N49" s="182">
        <f>'実質公債費比率（分子）の構造'!O$45</f>
        <v>2114</v>
      </c>
      <c r="O49" s="182"/>
      <c r="P49" s="182"/>
    </row>
    <row r="50" spans="1:16" x14ac:dyDescent="0.15">
      <c r="A50" s="182" t="s">
        <v>71</v>
      </c>
      <c r="B50" s="182" t="e">
        <f>NA()</f>
        <v>#N/A</v>
      </c>
      <c r="C50" s="182">
        <f>IF(ISNUMBER('実質公債費比率（分子）の構造'!K$53),'実質公債費比率（分子）の構造'!K$53,NA())</f>
        <v>707</v>
      </c>
      <c r="D50" s="182" t="e">
        <f>NA()</f>
        <v>#N/A</v>
      </c>
      <c r="E50" s="182" t="e">
        <f>NA()</f>
        <v>#N/A</v>
      </c>
      <c r="F50" s="182">
        <f>IF(ISNUMBER('実質公債費比率（分子）の構造'!L$53),'実質公債費比率（分子）の構造'!L$53,NA())</f>
        <v>730</v>
      </c>
      <c r="G50" s="182" t="e">
        <f>NA()</f>
        <v>#N/A</v>
      </c>
      <c r="H50" s="182" t="e">
        <f>NA()</f>
        <v>#N/A</v>
      </c>
      <c r="I50" s="182">
        <f>IF(ISNUMBER('実質公債費比率（分子）の構造'!M$53),'実質公債費比率（分子）の構造'!M$53,NA())</f>
        <v>810</v>
      </c>
      <c r="J50" s="182" t="e">
        <f>NA()</f>
        <v>#N/A</v>
      </c>
      <c r="K50" s="182" t="e">
        <f>NA()</f>
        <v>#N/A</v>
      </c>
      <c r="L50" s="182">
        <f>IF(ISNUMBER('実質公債費比率（分子）の構造'!N$53),'実質公債費比率（分子）の構造'!N$53,NA())</f>
        <v>846</v>
      </c>
      <c r="M50" s="182" t="e">
        <f>NA()</f>
        <v>#N/A</v>
      </c>
      <c r="N50" s="182" t="e">
        <f>NA()</f>
        <v>#N/A</v>
      </c>
      <c r="O50" s="182">
        <f>IF(ISNUMBER('実質公債費比率（分子）の構造'!O$53),'実質公債費比率（分子）の構造'!O$53,NA())</f>
        <v>881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15825</v>
      </c>
      <c r="E56" s="181"/>
      <c r="F56" s="181"/>
      <c r="G56" s="181">
        <f>'将来負担比率（分子）の構造'!J$52</f>
        <v>16140</v>
      </c>
      <c r="H56" s="181"/>
      <c r="I56" s="181"/>
      <c r="J56" s="181">
        <f>'将来負担比率（分子）の構造'!K$52</f>
        <v>15466</v>
      </c>
      <c r="K56" s="181"/>
      <c r="L56" s="181"/>
      <c r="M56" s="181">
        <f>'将来負担比率（分子）の構造'!L$52</f>
        <v>15084</v>
      </c>
      <c r="N56" s="181"/>
      <c r="O56" s="181"/>
      <c r="P56" s="181">
        <f>'将来負担比率（分子）の構造'!M$52</f>
        <v>14566</v>
      </c>
    </row>
    <row r="57" spans="1:16" x14ac:dyDescent="0.15">
      <c r="A57" s="181" t="s">
        <v>42</v>
      </c>
      <c r="B57" s="181"/>
      <c r="C57" s="181"/>
      <c r="D57" s="181">
        <f>'将来負担比率（分子）の構造'!I$51</f>
        <v>836</v>
      </c>
      <c r="E57" s="181"/>
      <c r="F57" s="181"/>
      <c r="G57" s="181">
        <f>'将来負担比率（分子）の構造'!J$51</f>
        <v>746</v>
      </c>
      <c r="H57" s="181"/>
      <c r="I57" s="181"/>
      <c r="J57" s="181">
        <f>'将来負担比率（分子）の構造'!K$51</f>
        <v>681</v>
      </c>
      <c r="K57" s="181"/>
      <c r="L57" s="181"/>
      <c r="M57" s="181">
        <f>'将来負担比率（分子）の構造'!L$51</f>
        <v>779</v>
      </c>
      <c r="N57" s="181"/>
      <c r="O57" s="181"/>
      <c r="P57" s="181">
        <f>'将来負担比率（分子）の構造'!M$51</f>
        <v>739</v>
      </c>
    </row>
    <row r="58" spans="1:16" x14ac:dyDescent="0.15">
      <c r="A58" s="181" t="s">
        <v>41</v>
      </c>
      <c r="B58" s="181"/>
      <c r="C58" s="181"/>
      <c r="D58" s="181">
        <f>'将来負担比率（分子）の構造'!I$50</f>
        <v>5917</v>
      </c>
      <c r="E58" s="181"/>
      <c r="F58" s="181"/>
      <c r="G58" s="181">
        <f>'将来負担比率（分子）の構造'!J$50</f>
        <v>6299</v>
      </c>
      <c r="H58" s="181"/>
      <c r="I58" s="181"/>
      <c r="J58" s="181">
        <f>'将来負担比率（分子）の構造'!K$50</f>
        <v>7213</v>
      </c>
      <c r="K58" s="181"/>
      <c r="L58" s="181"/>
      <c r="M58" s="181">
        <f>'将来負担比率（分子）の構造'!L$50</f>
        <v>6484</v>
      </c>
      <c r="N58" s="181"/>
      <c r="O58" s="181"/>
      <c r="P58" s="181">
        <f>'将来負担比率（分子）の構造'!M$50</f>
        <v>6744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109</v>
      </c>
      <c r="C61" s="181"/>
      <c r="D61" s="181"/>
      <c r="E61" s="181">
        <f>'将来負担比率（分子）の構造'!J$46</f>
        <v>101</v>
      </c>
      <c r="F61" s="181"/>
      <c r="G61" s="181"/>
      <c r="H61" s="181">
        <f>'将来負担比率（分子）の構造'!K$46</f>
        <v>126</v>
      </c>
      <c r="I61" s="181"/>
      <c r="J61" s="181"/>
      <c r="K61" s="181">
        <f>'将来負担比率（分子）の構造'!L$46</f>
        <v>119</v>
      </c>
      <c r="L61" s="181"/>
      <c r="M61" s="181"/>
      <c r="N61" s="181">
        <f>'将来負担比率（分子）の構造'!M$46</f>
        <v>115</v>
      </c>
      <c r="O61" s="181"/>
      <c r="P61" s="181"/>
    </row>
    <row r="62" spans="1:16" x14ac:dyDescent="0.15">
      <c r="A62" s="181" t="s">
        <v>35</v>
      </c>
      <c r="B62" s="181">
        <f>'将来負担比率（分子）の構造'!I$45</f>
        <v>3172</v>
      </c>
      <c r="C62" s="181"/>
      <c r="D62" s="181"/>
      <c r="E62" s="181">
        <f>'将来負担比率（分子）の構造'!J$45</f>
        <v>3104</v>
      </c>
      <c r="F62" s="181"/>
      <c r="G62" s="181"/>
      <c r="H62" s="181">
        <f>'将来負担比率（分子）の構造'!K$45</f>
        <v>2948</v>
      </c>
      <c r="I62" s="181"/>
      <c r="J62" s="181"/>
      <c r="K62" s="181">
        <f>'将来負担比率（分子）の構造'!L$45</f>
        <v>2905</v>
      </c>
      <c r="L62" s="181"/>
      <c r="M62" s="181"/>
      <c r="N62" s="181">
        <f>'将来負担比率（分子）の構造'!M$45</f>
        <v>2804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3747</v>
      </c>
      <c r="C64" s="181"/>
      <c r="D64" s="181"/>
      <c r="E64" s="181">
        <f>'将来負担比率（分子）の構造'!J$43</f>
        <v>3904</v>
      </c>
      <c r="F64" s="181"/>
      <c r="G64" s="181"/>
      <c r="H64" s="181">
        <f>'将来負担比率（分子）の構造'!K$43</f>
        <v>3781</v>
      </c>
      <c r="I64" s="181"/>
      <c r="J64" s="181"/>
      <c r="K64" s="181">
        <f>'将来負担比率（分子）の構造'!L$43</f>
        <v>3610</v>
      </c>
      <c r="L64" s="181"/>
      <c r="M64" s="181"/>
      <c r="N64" s="181">
        <f>'将来負担比率（分子）の構造'!M$43</f>
        <v>3637</v>
      </c>
      <c r="O64" s="181"/>
      <c r="P64" s="181"/>
    </row>
    <row r="65" spans="1:16" x14ac:dyDescent="0.15">
      <c r="A65" s="181" t="s">
        <v>32</v>
      </c>
      <c r="B65" s="181">
        <f>'将来負担比率（分子）の構造'!I$42</f>
        <v>126</v>
      </c>
      <c r="C65" s="181"/>
      <c r="D65" s="181"/>
      <c r="E65" s="181">
        <f>'将来負担比率（分子）の構造'!J$42</f>
        <v>92</v>
      </c>
      <c r="F65" s="181"/>
      <c r="G65" s="181"/>
      <c r="H65" s="181">
        <f>'将来負担比率（分子）の構造'!K$42</f>
        <v>61</v>
      </c>
      <c r="I65" s="181"/>
      <c r="J65" s="181"/>
      <c r="K65" s="181">
        <f>'将来負担比率（分子）の構造'!L$42</f>
        <v>30</v>
      </c>
      <c r="L65" s="181"/>
      <c r="M65" s="181"/>
      <c r="N65" s="181" t="str">
        <f>'将来負担比率（分子）の構造'!M$42</f>
        <v>-</v>
      </c>
      <c r="O65" s="181"/>
      <c r="P65" s="181"/>
    </row>
    <row r="66" spans="1:16" x14ac:dyDescent="0.15">
      <c r="A66" s="181" t="s">
        <v>31</v>
      </c>
      <c r="B66" s="181">
        <f>'将来負担比率（分子）の構造'!I$41</f>
        <v>21358</v>
      </c>
      <c r="C66" s="181"/>
      <c r="D66" s="181"/>
      <c r="E66" s="181">
        <f>'将来負担比率（分子）の構造'!J$41</f>
        <v>22241</v>
      </c>
      <c r="F66" s="181"/>
      <c r="G66" s="181"/>
      <c r="H66" s="181">
        <f>'将来負担比率（分子）の構造'!K$41</f>
        <v>21769</v>
      </c>
      <c r="I66" s="181"/>
      <c r="J66" s="181"/>
      <c r="K66" s="181">
        <f>'将来負担比率（分子）の構造'!L$41</f>
        <v>21647</v>
      </c>
      <c r="L66" s="181"/>
      <c r="M66" s="181"/>
      <c r="N66" s="181">
        <f>'将来負担比率（分子）の構造'!M$41</f>
        <v>21045</v>
      </c>
      <c r="O66" s="181"/>
      <c r="P66" s="181"/>
    </row>
    <row r="67" spans="1:16" x14ac:dyDescent="0.15">
      <c r="A67" s="181" t="s">
        <v>75</v>
      </c>
      <c r="B67" s="181" t="e">
        <f>NA()</f>
        <v>#N/A</v>
      </c>
      <c r="C67" s="181">
        <f>IF(ISNUMBER('将来負担比率（分子）の構造'!I$53), IF('将来負担比率（分子）の構造'!I$53 &lt; 0, 0, '将来負担比率（分子）の構造'!I$53), NA())</f>
        <v>5934</v>
      </c>
      <c r="D67" s="181" t="e">
        <f>NA()</f>
        <v>#N/A</v>
      </c>
      <c r="E67" s="181" t="e">
        <f>NA()</f>
        <v>#N/A</v>
      </c>
      <c r="F67" s="181">
        <f>IF(ISNUMBER('将来負担比率（分子）の構造'!J$53), IF('将来負担比率（分子）の構造'!J$53 &lt; 0, 0, '将来負担比率（分子）の構造'!J$53), NA())</f>
        <v>6256</v>
      </c>
      <c r="G67" s="181" t="e">
        <f>NA()</f>
        <v>#N/A</v>
      </c>
      <c r="H67" s="181" t="e">
        <f>NA()</f>
        <v>#N/A</v>
      </c>
      <c r="I67" s="181">
        <f>IF(ISNUMBER('将来負担比率（分子）の構造'!K$53), IF('将来負担比率（分子）の構造'!K$53 &lt; 0, 0, '将来負担比率（分子）の構造'!K$53), NA())</f>
        <v>5325</v>
      </c>
      <c r="J67" s="181" t="e">
        <f>NA()</f>
        <v>#N/A</v>
      </c>
      <c r="K67" s="181" t="e">
        <f>NA()</f>
        <v>#N/A</v>
      </c>
      <c r="L67" s="181">
        <f>IF(ISNUMBER('将来負担比率（分子）の構造'!L$53), IF('将来負担比率（分子）の構造'!L$53 &lt; 0, 0, '将来負担比率（分子）の構造'!L$53), NA())</f>
        <v>5965</v>
      </c>
      <c r="M67" s="181" t="e">
        <f>NA()</f>
        <v>#N/A</v>
      </c>
      <c r="N67" s="181" t="e">
        <f>NA()</f>
        <v>#N/A</v>
      </c>
      <c r="O67" s="181">
        <f>IF(ISNUMBER('将来負担比率（分子）の構造'!M$53), IF('将来負担比率（分子）の構造'!M$53 &lt; 0, 0, '将来負担比率（分子）の構造'!M$53), NA())</f>
        <v>5551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1808</v>
      </c>
      <c r="C72" s="185">
        <f>基金残高に係る経年分析!G55</f>
        <v>1782</v>
      </c>
      <c r="D72" s="185">
        <f>基金残高に係る経年分析!H55</f>
        <v>1783</v>
      </c>
    </row>
    <row r="73" spans="1:16" x14ac:dyDescent="0.15">
      <c r="A73" s="184" t="s">
        <v>78</v>
      </c>
      <c r="B73" s="185">
        <f>基金残高に係る経年分析!F56</f>
        <v>1540</v>
      </c>
      <c r="C73" s="185">
        <f>基金残高に係る経年分析!G56</f>
        <v>1385</v>
      </c>
      <c r="D73" s="185">
        <f>基金残高に係る経年分析!H56</f>
        <v>1413</v>
      </c>
    </row>
    <row r="74" spans="1:16" x14ac:dyDescent="0.15">
      <c r="A74" s="184" t="s">
        <v>79</v>
      </c>
      <c r="B74" s="185">
        <f>基金残高に係る経年分析!F57</f>
        <v>2995</v>
      </c>
      <c r="C74" s="185">
        <f>基金残高に係る経年分析!G57</f>
        <v>2479</v>
      </c>
      <c r="D74" s="185">
        <f>基金残高に係る経年分析!H57</f>
        <v>2709</v>
      </c>
    </row>
  </sheetData>
  <sheetProtection algorithmName="SHA-512" hashValue="VVZzHZmttMjY650AlkErM1rAE3CSxq3+ZY0p39eQOPIP7Ol4l0CUud94Djb79XrlR43ugAiIJ6mDMlDivVlUMA==" saltValue="TGGpw3aX2DFXLccZTrRG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2" t="s">
        <v>208</v>
      </c>
      <c r="DI1" s="663"/>
      <c r="DJ1" s="663"/>
      <c r="DK1" s="663"/>
      <c r="DL1" s="663"/>
      <c r="DM1" s="663"/>
      <c r="DN1" s="664"/>
      <c r="DO1" s="226"/>
      <c r="DP1" s="662" t="s">
        <v>209</v>
      </c>
      <c r="DQ1" s="663"/>
      <c r="DR1" s="663"/>
      <c r="DS1" s="663"/>
      <c r="DT1" s="663"/>
      <c r="DU1" s="663"/>
      <c r="DV1" s="663"/>
      <c r="DW1" s="663"/>
      <c r="DX1" s="663"/>
      <c r="DY1" s="663"/>
      <c r="DZ1" s="663"/>
      <c r="EA1" s="663"/>
      <c r="EB1" s="663"/>
      <c r="EC1" s="664"/>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5" t="s">
        <v>211</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212</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8" t="s">
        <v>213</v>
      </c>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70"/>
    </row>
    <row r="4" spans="2:143" ht="11.25" customHeight="1" x14ac:dyDescent="0.15">
      <c r="B4" s="665" t="s">
        <v>1</v>
      </c>
      <c r="C4" s="666"/>
      <c r="D4" s="666"/>
      <c r="E4" s="666"/>
      <c r="F4" s="666"/>
      <c r="G4" s="666"/>
      <c r="H4" s="666"/>
      <c r="I4" s="666"/>
      <c r="J4" s="666"/>
      <c r="K4" s="666"/>
      <c r="L4" s="666"/>
      <c r="M4" s="666"/>
      <c r="N4" s="666"/>
      <c r="O4" s="666"/>
      <c r="P4" s="666"/>
      <c r="Q4" s="667"/>
      <c r="R4" s="665" t="s">
        <v>214</v>
      </c>
      <c r="S4" s="666"/>
      <c r="T4" s="666"/>
      <c r="U4" s="666"/>
      <c r="V4" s="666"/>
      <c r="W4" s="666"/>
      <c r="X4" s="666"/>
      <c r="Y4" s="667"/>
      <c r="Z4" s="665" t="s">
        <v>215</v>
      </c>
      <c r="AA4" s="666"/>
      <c r="AB4" s="666"/>
      <c r="AC4" s="667"/>
      <c r="AD4" s="665" t="s">
        <v>216</v>
      </c>
      <c r="AE4" s="666"/>
      <c r="AF4" s="666"/>
      <c r="AG4" s="666"/>
      <c r="AH4" s="666"/>
      <c r="AI4" s="666"/>
      <c r="AJ4" s="666"/>
      <c r="AK4" s="667"/>
      <c r="AL4" s="665" t="s">
        <v>215</v>
      </c>
      <c r="AM4" s="666"/>
      <c r="AN4" s="666"/>
      <c r="AO4" s="667"/>
      <c r="AP4" s="671" t="s">
        <v>217</v>
      </c>
      <c r="AQ4" s="671"/>
      <c r="AR4" s="671"/>
      <c r="AS4" s="671"/>
      <c r="AT4" s="671"/>
      <c r="AU4" s="671"/>
      <c r="AV4" s="671"/>
      <c r="AW4" s="671"/>
      <c r="AX4" s="671"/>
      <c r="AY4" s="671"/>
      <c r="AZ4" s="671"/>
      <c r="BA4" s="671"/>
      <c r="BB4" s="671"/>
      <c r="BC4" s="671"/>
      <c r="BD4" s="671"/>
      <c r="BE4" s="671"/>
      <c r="BF4" s="671"/>
      <c r="BG4" s="671" t="s">
        <v>218</v>
      </c>
      <c r="BH4" s="671"/>
      <c r="BI4" s="671"/>
      <c r="BJ4" s="671"/>
      <c r="BK4" s="671"/>
      <c r="BL4" s="671"/>
      <c r="BM4" s="671"/>
      <c r="BN4" s="671"/>
      <c r="BO4" s="671" t="s">
        <v>215</v>
      </c>
      <c r="BP4" s="671"/>
      <c r="BQ4" s="671"/>
      <c r="BR4" s="671"/>
      <c r="BS4" s="671" t="s">
        <v>219</v>
      </c>
      <c r="BT4" s="671"/>
      <c r="BU4" s="671"/>
      <c r="BV4" s="671"/>
      <c r="BW4" s="671"/>
      <c r="BX4" s="671"/>
      <c r="BY4" s="671"/>
      <c r="BZ4" s="671"/>
      <c r="CA4" s="671"/>
      <c r="CB4" s="671"/>
      <c r="CD4" s="668" t="s">
        <v>220</v>
      </c>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70"/>
    </row>
    <row r="5" spans="2:143" s="230" customFormat="1" ht="11.25" customHeight="1" x14ac:dyDescent="0.15">
      <c r="B5" s="672" t="s">
        <v>221</v>
      </c>
      <c r="C5" s="673"/>
      <c r="D5" s="673"/>
      <c r="E5" s="673"/>
      <c r="F5" s="673"/>
      <c r="G5" s="673"/>
      <c r="H5" s="673"/>
      <c r="I5" s="673"/>
      <c r="J5" s="673"/>
      <c r="K5" s="673"/>
      <c r="L5" s="673"/>
      <c r="M5" s="673"/>
      <c r="N5" s="673"/>
      <c r="O5" s="673"/>
      <c r="P5" s="673"/>
      <c r="Q5" s="674"/>
      <c r="R5" s="675">
        <v>3026433</v>
      </c>
      <c r="S5" s="676"/>
      <c r="T5" s="676"/>
      <c r="U5" s="676"/>
      <c r="V5" s="676"/>
      <c r="W5" s="676"/>
      <c r="X5" s="676"/>
      <c r="Y5" s="677"/>
      <c r="Z5" s="678">
        <v>13.9</v>
      </c>
      <c r="AA5" s="678"/>
      <c r="AB5" s="678"/>
      <c r="AC5" s="678"/>
      <c r="AD5" s="679">
        <v>3026433</v>
      </c>
      <c r="AE5" s="679"/>
      <c r="AF5" s="679"/>
      <c r="AG5" s="679"/>
      <c r="AH5" s="679"/>
      <c r="AI5" s="679"/>
      <c r="AJ5" s="679"/>
      <c r="AK5" s="679"/>
      <c r="AL5" s="680">
        <v>35.200000000000003</v>
      </c>
      <c r="AM5" s="681"/>
      <c r="AN5" s="681"/>
      <c r="AO5" s="682"/>
      <c r="AP5" s="672" t="s">
        <v>222</v>
      </c>
      <c r="AQ5" s="673"/>
      <c r="AR5" s="673"/>
      <c r="AS5" s="673"/>
      <c r="AT5" s="673"/>
      <c r="AU5" s="673"/>
      <c r="AV5" s="673"/>
      <c r="AW5" s="673"/>
      <c r="AX5" s="673"/>
      <c r="AY5" s="673"/>
      <c r="AZ5" s="673"/>
      <c r="BA5" s="673"/>
      <c r="BB5" s="673"/>
      <c r="BC5" s="673"/>
      <c r="BD5" s="673"/>
      <c r="BE5" s="673"/>
      <c r="BF5" s="674"/>
      <c r="BG5" s="686">
        <v>3024727</v>
      </c>
      <c r="BH5" s="687"/>
      <c r="BI5" s="687"/>
      <c r="BJ5" s="687"/>
      <c r="BK5" s="687"/>
      <c r="BL5" s="687"/>
      <c r="BM5" s="687"/>
      <c r="BN5" s="688"/>
      <c r="BO5" s="689">
        <v>99.9</v>
      </c>
      <c r="BP5" s="689"/>
      <c r="BQ5" s="689"/>
      <c r="BR5" s="689"/>
      <c r="BS5" s="690">
        <v>30317</v>
      </c>
      <c r="BT5" s="690"/>
      <c r="BU5" s="690"/>
      <c r="BV5" s="690"/>
      <c r="BW5" s="690"/>
      <c r="BX5" s="690"/>
      <c r="BY5" s="690"/>
      <c r="BZ5" s="690"/>
      <c r="CA5" s="690"/>
      <c r="CB5" s="694"/>
      <c r="CD5" s="668" t="s">
        <v>217</v>
      </c>
      <c r="CE5" s="669"/>
      <c r="CF5" s="669"/>
      <c r="CG5" s="669"/>
      <c r="CH5" s="669"/>
      <c r="CI5" s="669"/>
      <c r="CJ5" s="669"/>
      <c r="CK5" s="669"/>
      <c r="CL5" s="669"/>
      <c r="CM5" s="669"/>
      <c r="CN5" s="669"/>
      <c r="CO5" s="669"/>
      <c r="CP5" s="669"/>
      <c r="CQ5" s="670"/>
      <c r="CR5" s="668" t="s">
        <v>223</v>
      </c>
      <c r="CS5" s="669"/>
      <c r="CT5" s="669"/>
      <c r="CU5" s="669"/>
      <c r="CV5" s="669"/>
      <c r="CW5" s="669"/>
      <c r="CX5" s="669"/>
      <c r="CY5" s="670"/>
      <c r="CZ5" s="668" t="s">
        <v>215</v>
      </c>
      <c r="DA5" s="669"/>
      <c r="DB5" s="669"/>
      <c r="DC5" s="670"/>
      <c r="DD5" s="668" t="s">
        <v>224</v>
      </c>
      <c r="DE5" s="669"/>
      <c r="DF5" s="669"/>
      <c r="DG5" s="669"/>
      <c r="DH5" s="669"/>
      <c r="DI5" s="669"/>
      <c r="DJ5" s="669"/>
      <c r="DK5" s="669"/>
      <c r="DL5" s="669"/>
      <c r="DM5" s="669"/>
      <c r="DN5" s="669"/>
      <c r="DO5" s="669"/>
      <c r="DP5" s="670"/>
      <c r="DQ5" s="668" t="s">
        <v>225</v>
      </c>
      <c r="DR5" s="669"/>
      <c r="DS5" s="669"/>
      <c r="DT5" s="669"/>
      <c r="DU5" s="669"/>
      <c r="DV5" s="669"/>
      <c r="DW5" s="669"/>
      <c r="DX5" s="669"/>
      <c r="DY5" s="669"/>
      <c r="DZ5" s="669"/>
      <c r="EA5" s="669"/>
      <c r="EB5" s="669"/>
      <c r="EC5" s="670"/>
    </row>
    <row r="6" spans="2:143" ht="11.25" customHeight="1" x14ac:dyDescent="0.15">
      <c r="B6" s="683" t="s">
        <v>226</v>
      </c>
      <c r="C6" s="684"/>
      <c r="D6" s="684"/>
      <c r="E6" s="684"/>
      <c r="F6" s="684"/>
      <c r="G6" s="684"/>
      <c r="H6" s="684"/>
      <c r="I6" s="684"/>
      <c r="J6" s="684"/>
      <c r="K6" s="684"/>
      <c r="L6" s="684"/>
      <c r="M6" s="684"/>
      <c r="N6" s="684"/>
      <c r="O6" s="684"/>
      <c r="P6" s="684"/>
      <c r="Q6" s="685"/>
      <c r="R6" s="686">
        <v>132579</v>
      </c>
      <c r="S6" s="687"/>
      <c r="T6" s="687"/>
      <c r="U6" s="687"/>
      <c r="V6" s="687"/>
      <c r="W6" s="687"/>
      <c r="X6" s="687"/>
      <c r="Y6" s="688"/>
      <c r="Z6" s="689">
        <v>0.6</v>
      </c>
      <c r="AA6" s="689"/>
      <c r="AB6" s="689"/>
      <c r="AC6" s="689"/>
      <c r="AD6" s="690">
        <v>132579</v>
      </c>
      <c r="AE6" s="690"/>
      <c r="AF6" s="690"/>
      <c r="AG6" s="690"/>
      <c r="AH6" s="690"/>
      <c r="AI6" s="690"/>
      <c r="AJ6" s="690"/>
      <c r="AK6" s="690"/>
      <c r="AL6" s="691">
        <v>1.5</v>
      </c>
      <c r="AM6" s="692"/>
      <c r="AN6" s="692"/>
      <c r="AO6" s="693"/>
      <c r="AP6" s="683" t="s">
        <v>227</v>
      </c>
      <c r="AQ6" s="684"/>
      <c r="AR6" s="684"/>
      <c r="AS6" s="684"/>
      <c r="AT6" s="684"/>
      <c r="AU6" s="684"/>
      <c r="AV6" s="684"/>
      <c r="AW6" s="684"/>
      <c r="AX6" s="684"/>
      <c r="AY6" s="684"/>
      <c r="AZ6" s="684"/>
      <c r="BA6" s="684"/>
      <c r="BB6" s="684"/>
      <c r="BC6" s="684"/>
      <c r="BD6" s="684"/>
      <c r="BE6" s="684"/>
      <c r="BF6" s="685"/>
      <c r="BG6" s="686">
        <v>3024727</v>
      </c>
      <c r="BH6" s="687"/>
      <c r="BI6" s="687"/>
      <c r="BJ6" s="687"/>
      <c r="BK6" s="687"/>
      <c r="BL6" s="687"/>
      <c r="BM6" s="687"/>
      <c r="BN6" s="688"/>
      <c r="BO6" s="689">
        <v>99.9</v>
      </c>
      <c r="BP6" s="689"/>
      <c r="BQ6" s="689"/>
      <c r="BR6" s="689"/>
      <c r="BS6" s="690">
        <v>30317</v>
      </c>
      <c r="BT6" s="690"/>
      <c r="BU6" s="690"/>
      <c r="BV6" s="690"/>
      <c r="BW6" s="690"/>
      <c r="BX6" s="690"/>
      <c r="BY6" s="690"/>
      <c r="BZ6" s="690"/>
      <c r="CA6" s="690"/>
      <c r="CB6" s="694"/>
      <c r="CD6" s="697" t="s">
        <v>228</v>
      </c>
      <c r="CE6" s="698"/>
      <c r="CF6" s="698"/>
      <c r="CG6" s="698"/>
      <c r="CH6" s="698"/>
      <c r="CI6" s="698"/>
      <c r="CJ6" s="698"/>
      <c r="CK6" s="698"/>
      <c r="CL6" s="698"/>
      <c r="CM6" s="698"/>
      <c r="CN6" s="698"/>
      <c r="CO6" s="698"/>
      <c r="CP6" s="698"/>
      <c r="CQ6" s="699"/>
      <c r="CR6" s="686">
        <v>136553</v>
      </c>
      <c r="CS6" s="687"/>
      <c r="CT6" s="687"/>
      <c r="CU6" s="687"/>
      <c r="CV6" s="687"/>
      <c r="CW6" s="687"/>
      <c r="CX6" s="687"/>
      <c r="CY6" s="688"/>
      <c r="CZ6" s="680">
        <v>0.7</v>
      </c>
      <c r="DA6" s="681"/>
      <c r="DB6" s="681"/>
      <c r="DC6" s="700"/>
      <c r="DD6" s="695" t="s">
        <v>137</v>
      </c>
      <c r="DE6" s="687"/>
      <c r="DF6" s="687"/>
      <c r="DG6" s="687"/>
      <c r="DH6" s="687"/>
      <c r="DI6" s="687"/>
      <c r="DJ6" s="687"/>
      <c r="DK6" s="687"/>
      <c r="DL6" s="687"/>
      <c r="DM6" s="687"/>
      <c r="DN6" s="687"/>
      <c r="DO6" s="687"/>
      <c r="DP6" s="688"/>
      <c r="DQ6" s="695">
        <v>136553</v>
      </c>
      <c r="DR6" s="687"/>
      <c r="DS6" s="687"/>
      <c r="DT6" s="687"/>
      <c r="DU6" s="687"/>
      <c r="DV6" s="687"/>
      <c r="DW6" s="687"/>
      <c r="DX6" s="687"/>
      <c r="DY6" s="687"/>
      <c r="DZ6" s="687"/>
      <c r="EA6" s="687"/>
      <c r="EB6" s="687"/>
      <c r="EC6" s="696"/>
    </row>
    <row r="7" spans="2:143" ht="11.25" customHeight="1" x14ac:dyDescent="0.15">
      <c r="B7" s="683" t="s">
        <v>229</v>
      </c>
      <c r="C7" s="684"/>
      <c r="D7" s="684"/>
      <c r="E7" s="684"/>
      <c r="F7" s="684"/>
      <c r="G7" s="684"/>
      <c r="H7" s="684"/>
      <c r="I7" s="684"/>
      <c r="J7" s="684"/>
      <c r="K7" s="684"/>
      <c r="L7" s="684"/>
      <c r="M7" s="684"/>
      <c r="N7" s="684"/>
      <c r="O7" s="684"/>
      <c r="P7" s="684"/>
      <c r="Q7" s="685"/>
      <c r="R7" s="686">
        <v>1756</v>
      </c>
      <c r="S7" s="687"/>
      <c r="T7" s="687"/>
      <c r="U7" s="687"/>
      <c r="V7" s="687"/>
      <c r="W7" s="687"/>
      <c r="X7" s="687"/>
      <c r="Y7" s="688"/>
      <c r="Z7" s="689">
        <v>0</v>
      </c>
      <c r="AA7" s="689"/>
      <c r="AB7" s="689"/>
      <c r="AC7" s="689"/>
      <c r="AD7" s="690">
        <v>1756</v>
      </c>
      <c r="AE7" s="690"/>
      <c r="AF7" s="690"/>
      <c r="AG7" s="690"/>
      <c r="AH7" s="690"/>
      <c r="AI7" s="690"/>
      <c r="AJ7" s="690"/>
      <c r="AK7" s="690"/>
      <c r="AL7" s="691">
        <v>0</v>
      </c>
      <c r="AM7" s="692"/>
      <c r="AN7" s="692"/>
      <c r="AO7" s="693"/>
      <c r="AP7" s="683" t="s">
        <v>230</v>
      </c>
      <c r="AQ7" s="684"/>
      <c r="AR7" s="684"/>
      <c r="AS7" s="684"/>
      <c r="AT7" s="684"/>
      <c r="AU7" s="684"/>
      <c r="AV7" s="684"/>
      <c r="AW7" s="684"/>
      <c r="AX7" s="684"/>
      <c r="AY7" s="684"/>
      <c r="AZ7" s="684"/>
      <c r="BA7" s="684"/>
      <c r="BB7" s="684"/>
      <c r="BC7" s="684"/>
      <c r="BD7" s="684"/>
      <c r="BE7" s="684"/>
      <c r="BF7" s="685"/>
      <c r="BG7" s="686">
        <v>1132870</v>
      </c>
      <c r="BH7" s="687"/>
      <c r="BI7" s="687"/>
      <c r="BJ7" s="687"/>
      <c r="BK7" s="687"/>
      <c r="BL7" s="687"/>
      <c r="BM7" s="687"/>
      <c r="BN7" s="688"/>
      <c r="BO7" s="689">
        <v>37.4</v>
      </c>
      <c r="BP7" s="689"/>
      <c r="BQ7" s="689"/>
      <c r="BR7" s="689"/>
      <c r="BS7" s="690">
        <v>30317</v>
      </c>
      <c r="BT7" s="690"/>
      <c r="BU7" s="690"/>
      <c r="BV7" s="690"/>
      <c r="BW7" s="690"/>
      <c r="BX7" s="690"/>
      <c r="BY7" s="690"/>
      <c r="BZ7" s="690"/>
      <c r="CA7" s="690"/>
      <c r="CB7" s="694"/>
      <c r="CD7" s="701" t="s">
        <v>231</v>
      </c>
      <c r="CE7" s="702"/>
      <c r="CF7" s="702"/>
      <c r="CG7" s="702"/>
      <c r="CH7" s="702"/>
      <c r="CI7" s="702"/>
      <c r="CJ7" s="702"/>
      <c r="CK7" s="702"/>
      <c r="CL7" s="702"/>
      <c r="CM7" s="702"/>
      <c r="CN7" s="702"/>
      <c r="CO7" s="702"/>
      <c r="CP7" s="702"/>
      <c r="CQ7" s="703"/>
      <c r="CR7" s="686">
        <v>4856501</v>
      </c>
      <c r="CS7" s="687"/>
      <c r="CT7" s="687"/>
      <c r="CU7" s="687"/>
      <c r="CV7" s="687"/>
      <c r="CW7" s="687"/>
      <c r="CX7" s="687"/>
      <c r="CY7" s="688"/>
      <c r="CZ7" s="689">
        <v>23.2</v>
      </c>
      <c r="DA7" s="689"/>
      <c r="DB7" s="689"/>
      <c r="DC7" s="689"/>
      <c r="DD7" s="695">
        <v>387174</v>
      </c>
      <c r="DE7" s="687"/>
      <c r="DF7" s="687"/>
      <c r="DG7" s="687"/>
      <c r="DH7" s="687"/>
      <c r="DI7" s="687"/>
      <c r="DJ7" s="687"/>
      <c r="DK7" s="687"/>
      <c r="DL7" s="687"/>
      <c r="DM7" s="687"/>
      <c r="DN7" s="687"/>
      <c r="DO7" s="687"/>
      <c r="DP7" s="688"/>
      <c r="DQ7" s="695">
        <v>1510016</v>
      </c>
      <c r="DR7" s="687"/>
      <c r="DS7" s="687"/>
      <c r="DT7" s="687"/>
      <c r="DU7" s="687"/>
      <c r="DV7" s="687"/>
      <c r="DW7" s="687"/>
      <c r="DX7" s="687"/>
      <c r="DY7" s="687"/>
      <c r="DZ7" s="687"/>
      <c r="EA7" s="687"/>
      <c r="EB7" s="687"/>
      <c r="EC7" s="696"/>
    </row>
    <row r="8" spans="2:143" ht="11.25" customHeight="1" x14ac:dyDescent="0.15">
      <c r="B8" s="683" t="s">
        <v>232</v>
      </c>
      <c r="C8" s="684"/>
      <c r="D8" s="684"/>
      <c r="E8" s="684"/>
      <c r="F8" s="684"/>
      <c r="G8" s="684"/>
      <c r="H8" s="684"/>
      <c r="I8" s="684"/>
      <c r="J8" s="684"/>
      <c r="K8" s="684"/>
      <c r="L8" s="684"/>
      <c r="M8" s="684"/>
      <c r="N8" s="684"/>
      <c r="O8" s="684"/>
      <c r="P8" s="684"/>
      <c r="Q8" s="685"/>
      <c r="R8" s="686">
        <v>5117</v>
      </c>
      <c r="S8" s="687"/>
      <c r="T8" s="687"/>
      <c r="U8" s="687"/>
      <c r="V8" s="687"/>
      <c r="W8" s="687"/>
      <c r="X8" s="687"/>
      <c r="Y8" s="688"/>
      <c r="Z8" s="689">
        <v>0</v>
      </c>
      <c r="AA8" s="689"/>
      <c r="AB8" s="689"/>
      <c r="AC8" s="689"/>
      <c r="AD8" s="690">
        <v>5117</v>
      </c>
      <c r="AE8" s="690"/>
      <c r="AF8" s="690"/>
      <c r="AG8" s="690"/>
      <c r="AH8" s="690"/>
      <c r="AI8" s="690"/>
      <c r="AJ8" s="690"/>
      <c r="AK8" s="690"/>
      <c r="AL8" s="691">
        <v>0.1</v>
      </c>
      <c r="AM8" s="692"/>
      <c r="AN8" s="692"/>
      <c r="AO8" s="693"/>
      <c r="AP8" s="683" t="s">
        <v>233</v>
      </c>
      <c r="AQ8" s="684"/>
      <c r="AR8" s="684"/>
      <c r="AS8" s="684"/>
      <c r="AT8" s="684"/>
      <c r="AU8" s="684"/>
      <c r="AV8" s="684"/>
      <c r="AW8" s="684"/>
      <c r="AX8" s="684"/>
      <c r="AY8" s="684"/>
      <c r="AZ8" s="684"/>
      <c r="BA8" s="684"/>
      <c r="BB8" s="684"/>
      <c r="BC8" s="684"/>
      <c r="BD8" s="684"/>
      <c r="BE8" s="684"/>
      <c r="BF8" s="685"/>
      <c r="BG8" s="686">
        <v>45088</v>
      </c>
      <c r="BH8" s="687"/>
      <c r="BI8" s="687"/>
      <c r="BJ8" s="687"/>
      <c r="BK8" s="687"/>
      <c r="BL8" s="687"/>
      <c r="BM8" s="687"/>
      <c r="BN8" s="688"/>
      <c r="BO8" s="689">
        <v>1.5</v>
      </c>
      <c r="BP8" s="689"/>
      <c r="BQ8" s="689"/>
      <c r="BR8" s="689"/>
      <c r="BS8" s="695" t="s">
        <v>127</v>
      </c>
      <c r="BT8" s="687"/>
      <c r="BU8" s="687"/>
      <c r="BV8" s="687"/>
      <c r="BW8" s="687"/>
      <c r="BX8" s="687"/>
      <c r="BY8" s="687"/>
      <c r="BZ8" s="687"/>
      <c r="CA8" s="687"/>
      <c r="CB8" s="696"/>
      <c r="CD8" s="701" t="s">
        <v>234</v>
      </c>
      <c r="CE8" s="702"/>
      <c r="CF8" s="702"/>
      <c r="CG8" s="702"/>
      <c r="CH8" s="702"/>
      <c r="CI8" s="702"/>
      <c r="CJ8" s="702"/>
      <c r="CK8" s="702"/>
      <c r="CL8" s="702"/>
      <c r="CM8" s="702"/>
      <c r="CN8" s="702"/>
      <c r="CO8" s="702"/>
      <c r="CP8" s="702"/>
      <c r="CQ8" s="703"/>
      <c r="CR8" s="686">
        <v>5281893</v>
      </c>
      <c r="CS8" s="687"/>
      <c r="CT8" s="687"/>
      <c r="CU8" s="687"/>
      <c r="CV8" s="687"/>
      <c r="CW8" s="687"/>
      <c r="CX8" s="687"/>
      <c r="CY8" s="688"/>
      <c r="CZ8" s="689">
        <v>25.2</v>
      </c>
      <c r="DA8" s="689"/>
      <c r="DB8" s="689"/>
      <c r="DC8" s="689"/>
      <c r="DD8" s="695">
        <v>15510</v>
      </c>
      <c r="DE8" s="687"/>
      <c r="DF8" s="687"/>
      <c r="DG8" s="687"/>
      <c r="DH8" s="687"/>
      <c r="DI8" s="687"/>
      <c r="DJ8" s="687"/>
      <c r="DK8" s="687"/>
      <c r="DL8" s="687"/>
      <c r="DM8" s="687"/>
      <c r="DN8" s="687"/>
      <c r="DO8" s="687"/>
      <c r="DP8" s="688"/>
      <c r="DQ8" s="695">
        <v>2491759</v>
      </c>
      <c r="DR8" s="687"/>
      <c r="DS8" s="687"/>
      <c r="DT8" s="687"/>
      <c r="DU8" s="687"/>
      <c r="DV8" s="687"/>
      <c r="DW8" s="687"/>
      <c r="DX8" s="687"/>
      <c r="DY8" s="687"/>
      <c r="DZ8" s="687"/>
      <c r="EA8" s="687"/>
      <c r="EB8" s="687"/>
      <c r="EC8" s="696"/>
    </row>
    <row r="9" spans="2:143" ht="11.25" customHeight="1" x14ac:dyDescent="0.15">
      <c r="B9" s="683" t="s">
        <v>235</v>
      </c>
      <c r="C9" s="684"/>
      <c r="D9" s="684"/>
      <c r="E9" s="684"/>
      <c r="F9" s="684"/>
      <c r="G9" s="684"/>
      <c r="H9" s="684"/>
      <c r="I9" s="684"/>
      <c r="J9" s="684"/>
      <c r="K9" s="684"/>
      <c r="L9" s="684"/>
      <c r="M9" s="684"/>
      <c r="N9" s="684"/>
      <c r="O9" s="684"/>
      <c r="P9" s="684"/>
      <c r="Q9" s="685"/>
      <c r="R9" s="686">
        <v>5153</v>
      </c>
      <c r="S9" s="687"/>
      <c r="T9" s="687"/>
      <c r="U9" s="687"/>
      <c r="V9" s="687"/>
      <c r="W9" s="687"/>
      <c r="X9" s="687"/>
      <c r="Y9" s="688"/>
      <c r="Z9" s="689">
        <v>0</v>
      </c>
      <c r="AA9" s="689"/>
      <c r="AB9" s="689"/>
      <c r="AC9" s="689"/>
      <c r="AD9" s="690">
        <v>5153</v>
      </c>
      <c r="AE9" s="690"/>
      <c r="AF9" s="690"/>
      <c r="AG9" s="690"/>
      <c r="AH9" s="690"/>
      <c r="AI9" s="690"/>
      <c r="AJ9" s="690"/>
      <c r="AK9" s="690"/>
      <c r="AL9" s="691">
        <v>0.1</v>
      </c>
      <c r="AM9" s="692"/>
      <c r="AN9" s="692"/>
      <c r="AO9" s="693"/>
      <c r="AP9" s="683" t="s">
        <v>236</v>
      </c>
      <c r="AQ9" s="684"/>
      <c r="AR9" s="684"/>
      <c r="AS9" s="684"/>
      <c r="AT9" s="684"/>
      <c r="AU9" s="684"/>
      <c r="AV9" s="684"/>
      <c r="AW9" s="684"/>
      <c r="AX9" s="684"/>
      <c r="AY9" s="684"/>
      <c r="AZ9" s="684"/>
      <c r="BA9" s="684"/>
      <c r="BB9" s="684"/>
      <c r="BC9" s="684"/>
      <c r="BD9" s="684"/>
      <c r="BE9" s="684"/>
      <c r="BF9" s="685"/>
      <c r="BG9" s="686">
        <v>900459</v>
      </c>
      <c r="BH9" s="687"/>
      <c r="BI9" s="687"/>
      <c r="BJ9" s="687"/>
      <c r="BK9" s="687"/>
      <c r="BL9" s="687"/>
      <c r="BM9" s="687"/>
      <c r="BN9" s="688"/>
      <c r="BO9" s="689">
        <v>29.8</v>
      </c>
      <c r="BP9" s="689"/>
      <c r="BQ9" s="689"/>
      <c r="BR9" s="689"/>
      <c r="BS9" s="695" t="s">
        <v>127</v>
      </c>
      <c r="BT9" s="687"/>
      <c r="BU9" s="687"/>
      <c r="BV9" s="687"/>
      <c r="BW9" s="687"/>
      <c r="BX9" s="687"/>
      <c r="BY9" s="687"/>
      <c r="BZ9" s="687"/>
      <c r="CA9" s="687"/>
      <c r="CB9" s="696"/>
      <c r="CD9" s="701" t="s">
        <v>237</v>
      </c>
      <c r="CE9" s="702"/>
      <c r="CF9" s="702"/>
      <c r="CG9" s="702"/>
      <c r="CH9" s="702"/>
      <c r="CI9" s="702"/>
      <c r="CJ9" s="702"/>
      <c r="CK9" s="702"/>
      <c r="CL9" s="702"/>
      <c r="CM9" s="702"/>
      <c r="CN9" s="702"/>
      <c r="CO9" s="702"/>
      <c r="CP9" s="702"/>
      <c r="CQ9" s="703"/>
      <c r="CR9" s="686">
        <v>1176631</v>
      </c>
      <c r="CS9" s="687"/>
      <c r="CT9" s="687"/>
      <c r="CU9" s="687"/>
      <c r="CV9" s="687"/>
      <c r="CW9" s="687"/>
      <c r="CX9" s="687"/>
      <c r="CY9" s="688"/>
      <c r="CZ9" s="689">
        <v>5.6</v>
      </c>
      <c r="DA9" s="689"/>
      <c r="DB9" s="689"/>
      <c r="DC9" s="689"/>
      <c r="DD9" s="695">
        <v>82288</v>
      </c>
      <c r="DE9" s="687"/>
      <c r="DF9" s="687"/>
      <c r="DG9" s="687"/>
      <c r="DH9" s="687"/>
      <c r="DI9" s="687"/>
      <c r="DJ9" s="687"/>
      <c r="DK9" s="687"/>
      <c r="DL9" s="687"/>
      <c r="DM9" s="687"/>
      <c r="DN9" s="687"/>
      <c r="DO9" s="687"/>
      <c r="DP9" s="688"/>
      <c r="DQ9" s="695">
        <v>831175</v>
      </c>
      <c r="DR9" s="687"/>
      <c r="DS9" s="687"/>
      <c r="DT9" s="687"/>
      <c r="DU9" s="687"/>
      <c r="DV9" s="687"/>
      <c r="DW9" s="687"/>
      <c r="DX9" s="687"/>
      <c r="DY9" s="687"/>
      <c r="DZ9" s="687"/>
      <c r="EA9" s="687"/>
      <c r="EB9" s="687"/>
      <c r="EC9" s="696"/>
    </row>
    <row r="10" spans="2:143" ht="11.25" customHeight="1" x14ac:dyDescent="0.15">
      <c r="B10" s="683" t="s">
        <v>238</v>
      </c>
      <c r="C10" s="684"/>
      <c r="D10" s="684"/>
      <c r="E10" s="684"/>
      <c r="F10" s="684"/>
      <c r="G10" s="684"/>
      <c r="H10" s="684"/>
      <c r="I10" s="684"/>
      <c r="J10" s="684"/>
      <c r="K10" s="684"/>
      <c r="L10" s="684"/>
      <c r="M10" s="684"/>
      <c r="N10" s="684"/>
      <c r="O10" s="684"/>
      <c r="P10" s="684"/>
      <c r="Q10" s="685"/>
      <c r="R10" s="686" t="s">
        <v>127</v>
      </c>
      <c r="S10" s="687"/>
      <c r="T10" s="687"/>
      <c r="U10" s="687"/>
      <c r="V10" s="687"/>
      <c r="W10" s="687"/>
      <c r="X10" s="687"/>
      <c r="Y10" s="688"/>
      <c r="Z10" s="689" t="s">
        <v>239</v>
      </c>
      <c r="AA10" s="689"/>
      <c r="AB10" s="689"/>
      <c r="AC10" s="689"/>
      <c r="AD10" s="690" t="s">
        <v>137</v>
      </c>
      <c r="AE10" s="690"/>
      <c r="AF10" s="690"/>
      <c r="AG10" s="690"/>
      <c r="AH10" s="690"/>
      <c r="AI10" s="690"/>
      <c r="AJ10" s="690"/>
      <c r="AK10" s="690"/>
      <c r="AL10" s="691" t="s">
        <v>137</v>
      </c>
      <c r="AM10" s="692"/>
      <c r="AN10" s="692"/>
      <c r="AO10" s="693"/>
      <c r="AP10" s="683" t="s">
        <v>240</v>
      </c>
      <c r="AQ10" s="684"/>
      <c r="AR10" s="684"/>
      <c r="AS10" s="684"/>
      <c r="AT10" s="684"/>
      <c r="AU10" s="684"/>
      <c r="AV10" s="684"/>
      <c r="AW10" s="684"/>
      <c r="AX10" s="684"/>
      <c r="AY10" s="684"/>
      <c r="AZ10" s="684"/>
      <c r="BA10" s="684"/>
      <c r="BB10" s="684"/>
      <c r="BC10" s="684"/>
      <c r="BD10" s="684"/>
      <c r="BE10" s="684"/>
      <c r="BF10" s="685"/>
      <c r="BG10" s="686">
        <v>55965</v>
      </c>
      <c r="BH10" s="687"/>
      <c r="BI10" s="687"/>
      <c r="BJ10" s="687"/>
      <c r="BK10" s="687"/>
      <c r="BL10" s="687"/>
      <c r="BM10" s="687"/>
      <c r="BN10" s="688"/>
      <c r="BO10" s="689">
        <v>1.8</v>
      </c>
      <c r="BP10" s="689"/>
      <c r="BQ10" s="689"/>
      <c r="BR10" s="689"/>
      <c r="BS10" s="695" t="s">
        <v>239</v>
      </c>
      <c r="BT10" s="687"/>
      <c r="BU10" s="687"/>
      <c r="BV10" s="687"/>
      <c r="BW10" s="687"/>
      <c r="BX10" s="687"/>
      <c r="BY10" s="687"/>
      <c r="BZ10" s="687"/>
      <c r="CA10" s="687"/>
      <c r="CB10" s="696"/>
      <c r="CD10" s="701" t="s">
        <v>241</v>
      </c>
      <c r="CE10" s="702"/>
      <c r="CF10" s="702"/>
      <c r="CG10" s="702"/>
      <c r="CH10" s="702"/>
      <c r="CI10" s="702"/>
      <c r="CJ10" s="702"/>
      <c r="CK10" s="702"/>
      <c r="CL10" s="702"/>
      <c r="CM10" s="702"/>
      <c r="CN10" s="702"/>
      <c r="CO10" s="702"/>
      <c r="CP10" s="702"/>
      <c r="CQ10" s="703"/>
      <c r="CR10" s="686">
        <v>13630</v>
      </c>
      <c r="CS10" s="687"/>
      <c r="CT10" s="687"/>
      <c r="CU10" s="687"/>
      <c r="CV10" s="687"/>
      <c r="CW10" s="687"/>
      <c r="CX10" s="687"/>
      <c r="CY10" s="688"/>
      <c r="CZ10" s="689">
        <v>0.1</v>
      </c>
      <c r="DA10" s="689"/>
      <c r="DB10" s="689"/>
      <c r="DC10" s="689"/>
      <c r="DD10" s="695" t="s">
        <v>239</v>
      </c>
      <c r="DE10" s="687"/>
      <c r="DF10" s="687"/>
      <c r="DG10" s="687"/>
      <c r="DH10" s="687"/>
      <c r="DI10" s="687"/>
      <c r="DJ10" s="687"/>
      <c r="DK10" s="687"/>
      <c r="DL10" s="687"/>
      <c r="DM10" s="687"/>
      <c r="DN10" s="687"/>
      <c r="DO10" s="687"/>
      <c r="DP10" s="688"/>
      <c r="DQ10" s="695">
        <v>12242</v>
      </c>
      <c r="DR10" s="687"/>
      <c r="DS10" s="687"/>
      <c r="DT10" s="687"/>
      <c r="DU10" s="687"/>
      <c r="DV10" s="687"/>
      <c r="DW10" s="687"/>
      <c r="DX10" s="687"/>
      <c r="DY10" s="687"/>
      <c r="DZ10" s="687"/>
      <c r="EA10" s="687"/>
      <c r="EB10" s="687"/>
      <c r="EC10" s="696"/>
    </row>
    <row r="11" spans="2:143" ht="11.25" customHeight="1" x14ac:dyDescent="0.15">
      <c r="B11" s="683" t="s">
        <v>242</v>
      </c>
      <c r="C11" s="684"/>
      <c r="D11" s="684"/>
      <c r="E11" s="684"/>
      <c r="F11" s="684"/>
      <c r="G11" s="684"/>
      <c r="H11" s="684"/>
      <c r="I11" s="684"/>
      <c r="J11" s="684"/>
      <c r="K11" s="684"/>
      <c r="L11" s="684"/>
      <c r="M11" s="684"/>
      <c r="N11" s="684"/>
      <c r="O11" s="684"/>
      <c r="P11" s="684"/>
      <c r="Q11" s="685"/>
      <c r="R11" s="686">
        <v>613122</v>
      </c>
      <c r="S11" s="687"/>
      <c r="T11" s="687"/>
      <c r="U11" s="687"/>
      <c r="V11" s="687"/>
      <c r="W11" s="687"/>
      <c r="X11" s="687"/>
      <c r="Y11" s="688"/>
      <c r="Z11" s="691">
        <v>2.8</v>
      </c>
      <c r="AA11" s="692"/>
      <c r="AB11" s="692"/>
      <c r="AC11" s="704"/>
      <c r="AD11" s="695">
        <v>613122</v>
      </c>
      <c r="AE11" s="687"/>
      <c r="AF11" s="687"/>
      <c r="AG11" s="687"/>
      <c r="AH11" s="687"/>
      <c r="AI11" s="687"/>
      <c r="AJ11" s="687"/>
      <c r="AK11" s="688"/>
      <c r="AL11" s="691">
        <v>7.1</v>
      </c>
      <c r="AM11" s="692"/>
      <c r="AN11" s="692"/>
      <c r="AO11" s="693"/>
      <c r="AP11" s="683" t="s">
        <v>243</v>
      </c>
      <c r="AQ11" s="684"/>
      <c r="AR11" s="684"/>
      <c r="AS11" s="684"/>
      <c r="AT11" s="684"/>
      <c r="AU11" s="684"/>
      <c r="AV11" s="684"/>
      <c r="AW11" s="684"/>
      <c r="AX11" s="684"/>
      <c r="AY11" s="684"/>
      <c r="AZ11" s="684"/>
      <c r="BA11" s="684"/>
      <c r="BB11" s="684"/>
      <c r="BC11" s="684"/>
      <c r="BD11" s="684"/>
      <c r="BE11" s="684"/>
      <c r="BF11" s="685"/>
      <c r="BG11" s="686">
        <v>131358</v>
      </c>
      <c r="BH11" s="687"/>
      <c r="BI11" s="687"/>
      <c r="BJ11" s="687"/>
      <c r="BK11" s="687"/>
      <c r="BL11" s="687"/>
      <c r="BM11" s="687"/>
      <c r="BN11" s="688"/>
      <c r="BO11" s="689">
        <v>4.3</v>
      </c>
      <c r="BP11" s="689"/>
      <c r="BQ11" s="689"/>
      <c r="BR11" s="689"/>
      <c r="BS11" s="695">
        <v>30317</v>
      </c>
      <c r="BT11" s="687"/>
      <c r="BU11" s="687"/>
      <c r="BV11" s="687"/>
      <c r="BW11" s="687"/>
      <c r="BX11" s="687"/>
      <c r="BY11" s="687"/>
      <c r="BZ11" s="687"/>
      <c r="CA11" s="687"/>
      <c r="CB11" s="696"/>
      <c r="CD11" s="701" t="s">
        <v>244</v>
      </c>
      <c r="CE11" s="702"/>
      <c r="CF11" s="702"/>
      <c r="CG11" s="702"/>
      <c r="CH11" s="702"/>
      <c r="CI11" s="702"/>
      <c r="CJ11" s="702"/>
      <c r="CK11" s="702"/>
      <c r="CL11" s="702"/>
      <c r="CM11" s="702"/>
      <c r="CN11" s="702"/>
      <c r="CO11" s="702"/>
      <c r="CP11" s="702"/>
      <c r="CQ11" s="703"/>
      <c r="CR11" s="686">
        <v>706113</v>
      </c>
      <c r="CS11" s="687"/>
      <c r="CT11" s="687"/>
      <c r="CU11" s="687"/>
      <c r="CV11" s="687"/>
      <c r="CW11" s="687"/>
      <c r="CX11" s="687"/>
      <c r="CY11" s="688"/>
      <c r="CZ11" s="689">
        <v>3.4</v>
      </c>
      <c r="DA11" s="689"/>
      <c r="DB11" s="689"/>
      <c r="DC11" s="689"/>
      <c r="DD11" s="695">
        <v>330194</v>
      </c>
      <c r="DE11" s="687"/>
      <c r="DF11" s="687"/>
      <c r="DG11" s="687"/>
      <c r="DH11" s="687"/>
      <c r="DI11" s="687"/>
      <c r="DJ11" s="687"/>
      <c r="DK11" s="687"/>
      <c r="DL11" s="687"/>
      <c r="DM11" s="687"/>
      <c r="DN11" s="687"/>
      <c r="DO11" s="687"/>
      <c r="DP11" s="688"/>
      <c r="DQ11" s="695">
        <v>336235</v>
      </c>
      <c r="DR11" s="687"/>
      <c r="DS11" s="687"/>
      <c r="DT11" s="687"/>
      <c r="DU11" s="687"/>
      <c r="DV11" s="687"/>
      <c r="DW11" s="687"/>
      <c r="DX11" s="687"/>
      <c r="DY11" s="687"/>
      <c r="DZ11" s="687"/>
      <c r="EA11" s="687"/>
      <c r="EB11" s="687"/>
      <c r="EC11" s="696"/>
    </row>
    <row r="12" spans="2:143" ht="11.25" customHeight="1" x14ac:dyDescent="0.15">
      <c r="B12" s="683" t="s">
        <v>245</v>
      </c>
      <c r="C12" s="684"/>
      <c r="D12" s="684"/>
      <c r="E12" s="684"/>
      <c r="F12" s="684"/>
      <c r="G12" s="684"/>
      <c r="H12" s="684"/>
      <c r="I12" s="684"/>
      <c r="J12" s="684"/>
      <c r="K12" s="684"/>
      <c r="L12" s="684"/>
      <c r="M12" s="684"/>
      <c r="N12" s="684"/>
      <c r="O12" s="684"/>
      <c r="P12" s="684"/>
      <c r="Q12" s="685"/>
      <c r="R12" s="686" t="s">
        <v>127</v>
      </c>
      <c r="S12" s="687"/>
      <c r="T12" s="687"/>
      <c r="U12" s="687"/>
      <c r="V12" s="687"/>
      <c r="W12" s="687"/>
      <c r="X12" s="687"/>
      <c r="Y12" s="688"/>
      <c r="Z12" s="689" t="s">
        <v>239</v>
      </c>
      <c r="AA12" s="689"/>
      <c r="AB12" s="689"/>
      <c r="AC12" s="689"/>
      <c r="AD12" s="690" t="s">
        <v>127</v>
      </c>
      <c r="AE12" s="690"/>
      <c r="AF12" s="690"/>
      <c r="AG12" s="690"/>
      <c r="AH12" s="690"/>
      <c r="AI12" s="690"/>
      <c r="AJ12" s="690"/>
      <c r="AK12" s="690"/>
      <c r="AL12" s="691" t="s">
        <v>137</v>
      </c>
      <c r="AM12" s="692"/>
      <c r="AN12" s="692"/>
      <c r="AO12" s="693"/>
      <c r="AP12" s="683" t="s">
        <v>246</v>
      </c>
      <c r="AQ12" s="684"/>
      <c r="AR12" s="684"/>
      <c r="AS12" s="684"/>
      <c r="AT12" s="684"/>
      <c r="AU12" s="684"/>
      <c r="AV12" s="684"/>
      <c r="AW12" s="684"/>
      <c r="AX12" s="684"/>
      <c r="AY12" s="684"/>
      <c r="AZ12" s="684"/>
      <c r="BA12" s="684"/>
      <c r="BB12" s="684"/>
      <c r="BC12" s="684"/>
      <c r="BD12" s="684"/>
      <c r="BE12" s="684"/>
      <c r="BF12" s="685"/>
      <c r="BG12" s="686">
        <v>1638115</v>
      </c>
      <c r="BH12" s="687"/>
      <c r="BI12" s="687"/>
      <c r="BJ12" s="687"/>
      <c r="BK12" s="687"/>
      <c r="BL12" s="687"/>
      <c r="BM12" s="687"/>
      <c r="BN12" s="688"/>
      <c r="BO12" s="689">
        <v>54.1</v>
      </c>
      <c r="BP12" s="689"/>
      <c r="BQ12" s="689"/>
      <c r="BR12" s="689"/>
      <c r="BS12" s="695" t="s">
        <v>239</v>
      </c>
      <c r="BT12" s="687"/>
      <c r="BU12" s="687"/>
      <c r="BV12" s="687"/>
      <c r="BW12" s="687"/>
      <c r="BX12" s="687"/>
      <c r="BY12" s="687"/>
      <c r="BZ12" s="687"/>
      <c r="CA12" s="687"/>
      <c r="CB12" s="696"/>
      <c r="CD12" s="701" t="s">
        <v>247</v>
      </c>
      <c r="CE12" s="702"/>
      <c r="CF12" s="702"/>
      <c r="CG12" s="702"/>
      <c r="CH12" s="702"/>
      <c r="CI12" s="702"/>
      <c r="CJ12" s="702"/>
      <c r="CK12" s="702"/>
      <c r="CL12" s="702"/>
      <c r="CM12" s="702"/>
      <c r="CN12" s="702"/>
      <c r="CO12" s="702"/>
      <c r="CP12" s="702"/>
      <c r="CQ12" s="703"/>
      <c r="CR12" s="686">
        <v>2621107</v>
      </c>
      <c r="CS12" s="687"/>
      <c r="CT12" s="687"/>
      <c r="CU12" s="687"/>
      <c r="CV12" s="687"/>
      <c r="CW12" s="687"/>
      <c r="CX12" s="687"/>
      <c r="CY12" s="688"/>
      <c r="CZ12" s="689">
        <v>12.5</v>
      </c>
      <c r="DA12" s="689"/>
      <c r="DB12" s="689"/>
      <c r="DC12" s="689"/>
      <c r="DD12" s="695">
        <v>12131</v>
      </c>
      <c r="DE12" s="687"/>
      <c r="DF12" s="687"/>
      <c r="DG12" s="687"/>
      <c r="DH12" s="687"/>
      <c r="DI12" s="687"/>
      <c r="DJ12" s="687"/>
      <c r="DK12" s="687"/>
      <c r="DL12" s="687"/>
      <c r="DM12" s="687"/>
      <c r="DN12" s="687"/>
      <c r="DO12" s="687"/>
      <c r="DP12" s="688"/>
      <c r="DQ12" s="695">
        <v>493058</v>
      </c>
      <c r="DR12" s="687"/>
      <c r="DS12" s="687"/>
      <c r="DT12" s="687"/>
      <c r="DU12" s="687"/>
      <c r="DV12" s="687"/>
      <c r="DW12" s="687"/>
      <c r="DX12" s="687"/>
      <c r="DY12" s="687"/>
      <c r="DZ12" s="687"/>
      <c r="EA12" s="687"/>
      <c r="EB12" s="687"/>
      <c r="EC12" s="696"/>
    </row>
    <row r="13" spans="2:143" ht="11.25" customHeight="1" x14ac:dyDescent="0.15">
      <c r="B13" s="683" t="s">
        <v>248</v>
      </c>
      <c r="C13" s="684"/>
      <c r="D13" s="684"/>
      <c r="E13" s="684"/>
      <c r="F13" s="684"/>
      <c r="G13" s="684"/>
      <c r="H13" s="684"/>
      <c r="I13" s="684"/>
      <c r="J13" s="684"/>
      <c r="K13" s="684"/>
      <c r="L13" s="684"/>
      <c r="M13" s="684"/>
      <c r="N13" s="684"/>
      <c r="O13" s="684"/>
      <c r="P13" s="684"/>
      <c r="Q13" s="685"/>
      <c r="R13" s="686" t="s">
        <v>127</v>
      </c>
      <c r="S13" s="687"/>
      <c r="T13" s="687"/>
      <c r="U13" s="687"/>
      <c r="V13" s="687"/>
      <c r="W13" s="687"/>
      <c r="X13" s="687"/>
      <c r="Y13" s="688"/>
      <c r="Z13" s="689" t="s">
        <v>127</v>
      </c>
      <c r="AA13" s="689"/>
      <c r="AB13" s="689"/>
      <c r="AC13" s="689"/>
      <c r="AD13" s="690" t="s">
        <v>127</v>
      </c>
      <c r="AE13" s="690"/>
      <c r="AF13" s="690"/>
      <c r="AG13" s="690"/>
      <c r="AH13" s="690"/>
      <c r="AI13" s="690"/>
      <c r="AJ13" s="690"/>
      <c r="AK13" s="690"/>
      <c r="AL13" s="691" t="s">
        <v>239</v>
      </c>
      <c r="AM13" s="692"/>
      <c r="AN13" s="692"/>
      <c r="AO13" s="693"/>
      <c r="AP13" s="683" t="s">
        <v>249</v>
      </c>
      <c r="AQ13" s="684"/>
      <c r="AR13" s="684"/>
      <c r="AS13" s="684"/>
      <c r="AT13" s="684"/>
      <c r="AU13" s="684"/>
      <c r="AV13" s="684"/>
      <c r="AW13" s="684"/>
      <c r="AX13" s="684"/>
      <c r="AY13" s="684"/>
      <c r="AZ13" s="684"/>
      <c r="BA13" s="684"/>
      <c r="BB13" s="684"/>
      <c r="BC13" s="684"/>
      <c r="BD13" s="684"/>
      <c r="BE13" s="684"/>
      <c r="BF13" s="685"/>
      <c r="BG13" s="686">
        <v>1420329</v>
      </c>
      <c r="BH13" s="687"/>
      <c r="BI13" s="687"/>
      <c r="BJ13" s="687"/>
      <c r="BK13" s="687"/>
      <c r="BL13" s="687"/>
      <c r="BM13" s="687"/>
      <c r="BN13" s="688"/>
      <c r="BO13" s="689">
        <v>46.9</v>
      </c>
      <c r="BP13" s="689"/>
      <c r="BQ13" s="689"/>
      <c r="BR13" s="689"/>
      <c r="BS13" s="695" t="s">
        <v>127</v>
      </c>
      <c r="BT13" s="687"/>
      <c r="BU13" s="687"/>
      <c r="BV13" s="687"/>
      <c r="BW13" s="687"/>
      <c r="BX13" s="687"/>
      <c r="BY13" s="687"/>
      <c r="BZ13" s="687"/>
      <c r="CA13" s="687"/>
      <c r="CB13" s="696"/>
      <c r="CD13" s="701" t="s">
        <v>250</v>
      </c>
      <c r="CE13" s="702"/>
      <c r="CF13" s="702"/>
      <c r="CG13" s="702"/>
      <c r="CH13" s="702"/>
      <c r="CI13" s="702"/>
      <c r="CJ13" s="702"/>
      <c r="CK13" s="702"/>
      <c r="CL13" s="702"/>
      <c r="CM13" s="702"/>
      <c r="CN13" s="702"/>
      <c r="CO13" s="702"/>
      <c r="CP13" s="702"/>
      <c r="CQ13" s="703"/>
      <c r="CR13" s="686">
        <v>1891940</v>
      </c>
      <c r="CS13" s="687"/>
      <c r="CT13" s="687"/>
      <c r="CU13" s="687"/>
      <c r="CV13" s="687"/>
      <c r="CW13" s="687"/>
      <c r="CX13" s="687"/>
      <c r="CY13" s="688"/>
      <c r="CZ13" s="689">
        <v>9</v>
      </c>
      <c r="DA13" s="689"/>
      <c r="DB13" s="689"/>
      <c r="DC13" s="689"/>
      <c r="DD13" s="695">
        <v>1255421</v>
      </c>
      <c r="DE13" s="687"/>
      <c r="DF13" s="687"/>
      <c r="DG13" s="687"/>
      <c r="DH13" s="687"/>
      <c r="DI13" s="687"/>
      <c r="DJ13" s="687"/>
      <c r="DK13" s="687"/>
      <c r="DL13" s="687"/>
      <c r="DM13" s="687"/>
      <c r="DN13" s="687"/>
      <c r="DO13" s="687"/>
      <c r="DP13" s="688"/>
      <c r="DQ13" s="695">
        <v>890822</v>
      </c>
      <c r="DR13" s="687"/>
      <c r="DS13" s="687"/>
      <c r="DT13" s="687"/>
      <c r="DU13" s="687"/>
      <c r="DV13" s="687"/>
      <c r="DW13" s="687"/>
      <c r="DX13" s="687"/>
      <c r="DY13" s="687"/>
      <c r="DZ13" s="687"/>
      <c r="EA13" s="687"/>
      <c r="EB13" s="687"/>
      <c r="EC13" s="696"/>
    </row>
    <row r="14" spans="2:143" ht="11.25" customHeight="1" x14ac:dyDescent="0.15">
      <c r="B14" s="683" t="s">
        <v>251</v>
      </c>
      <c r="C14" s="684"/>
      <c r="D14" s="684"/>
      <c r="E14" s="684"/>
      <c r="F14" s="684"/>
      <c r="G14" s="684"/>
      <c r="H14" s="684"/>
      <c r="I14" s="684"/>
      <c r="J14" s="684"/>
      <c r="K14" s="684"/>
      <c r="L14" s="684"/>
      <c r="M14" s="684"/>
      <c r="N14" s="684"/>
      <c r="O14" s="684"/>
      <c r="P14" s="684"/>
      <c r="Q14" s="685"/>
      <c r="R14" s="686" t="s">
        <v>239</v>
      </c>
      <c r="S14" s="687"/>
      <c r="T14" s="687"/>
      <c r="U14" s="687"/>
      <c r="V14" s="687"/>
      <c r="W14" s="687"/>
      <c r="X14" s="687"/>
      <c r="Y14" s="688"/>
      <c r="Z14" s="689" t="s">
        <v>127</v>
      </c>
      <c r="AA14" s="689"/>
      <c r="AB14" s="689"/>
      <c r="AC14" s="689"/>
      <c r="AD14" s="690" t="s">
        <v>239</v>
      </c>
      <c r="AE14" s="690"/>
      <c r="AF14" s="690"/>
      <c r="AG14" s="690"/>
      <c r="AH14" s="690"/>
      <c r="AI14" s="690"/>
      <c r="AJ14" s="690"/>
      <c r="AK14" s="690"/>
      <c r="AL14" s="691" t="s">
        <v>127</v>
      </c>
      <c r="AM14" s="692"/>
      <c r="AN14" s="692"/>
      <c r="AO14" s="693"/>
      <c r="AP14" s="683" t="s">
        <v>252</v>
      </c>
      <c r="AQ14" s="684"/>
      <c r="AR14" s="684"/>
      <c r="AS14" s="684"/>
      <c r="AT14" s="684"/>
      <c r="AU14" s="684"/>
      <c r="AV14" s="684"/>
      <c r="AW14" s="684"/>
      <c r="AX14" s="684"/>
      <c r="AY14" s="684"/>
      <c r="AZ14" s="684"/>
      <c r="BA14" s="684"/>
      <c r="BB14" s="684"/>
      <c r="BC14" s="684"/>
      <c r="BD14" s="684"/>
      <c r="BE14" s="684"/>
      <c r="BF14" s="685"/>
      <c r="BG14" s="686">
        <v>107145</v>
      </c>
      <c r="BH14" s="687"/>
      <c r="BI14" s="687"/>
      <c r="BJ14" s="687"/>
      <c r="BK14" s="687"/>
      <c r="BL14" s="687"/>
      <c r="BM14" s="687"/>
      <c r="BN14" s="688"/>
      <c r="BO14" s="689">
        <v>3.5</v>
      </c>
      <c r="BP14" s="689"/>
      <c r="BQ14" s="689"/>
      <c r="BR14" s="689"/>
      <c r="BS14" s="695" t="s">
        <v>127</v>
      </c>
      <c r="BT14" s="687"/>
      <c r="BU14" s="687"/>
      <c r="BV14" s="687"/>
      <c r="BW14" s="687"/>
      <c r="BX14" s="687"/>
      <c r="BY14" s="687"/>
      <c r="BZ14" s="687"/>
      <c r="CA14" s="687"/>
      <c r="CB14" s="696"/>
      <c r="CD14" s="701" t="s">
        <v>253</v>
      </c>
      <c r="CE14" s="702"/>
      <c r="CF14" s="702"/>
      <c r="CG14" s="702"/>
      <c r="CH14" s="702"/>
      <c r="CI14" s="702"/>
      <c r="CJ14" s="702"/>
      <c r="CK14" s="702"/>
      <c r="CL14" s="702"/>
      <c r="CM14" s="702"/>
      <c r="CN14" s="702"/>
      <c r="CO14" s="702"/>
      <c r="CP14" s="702"/>
      <c r="CQ14" s="703"/>
      <c r="CR14" s="686">
        <v>534266</v>
      </c>
      <c r="CS14" s="687"/>
      <c r="CT14" s="687"/>
      <c r="CU14" s="687"/>
      <c r="CV14" s="687"/>
      <c r="CW14" s="687"/>
      <c r="CX14" s="687"/>
      <c r="CY14" s="688"/>
      <c r="CZ14" s="689">
        <v>2.5</v>
      </c>
      <c r="DA14" s="689"/>
      <c r="DB14" s="689"/>
      <c r="DC14" s="689"/>
      <c r="DD14" s="695">
        <v>25721</v>
      </c>
      <c r="DE14" s="687"/>
      <c r="DF14" s="687"/>
      <c r="DG14" s="687"/>
      <c r="DH14" s="687"/>
      <c r="DI14" s="687"/>
      <c r="DJ14" s="687"/>
      <c r="DK14" s="687"/>
      <c r="DL14" s="687"/>
      <c r="DM14" s="687"/>
      <c r="DN14" s="687"/>
      <c r="DO14" s="687"/>
      <c r="DP14" s="688"/>
      <c r="DQ14" s="695">
        <v>491650</v>
      </c>
      <c r="DR14" s="687"/>
      <c r="DS14" s="687"/>
      <c r="DT14" s="687"/>
      <c r="DU14" s="687"/>
      <c r="DV14" s="687"/>
      <c r="DW14" s="687"/>
      <c r="DX14" s="687"/>
      <c r="DY14" s="687"/>
      <c r="DZ14" s="687"/>
      <c r="EA14" s="687"/>
      <c r="EB14" s="687"/>
      <c r="EC14" s="696"/>
    </row>
    <row r="15" spans="2:143" ht="11.25" customHeight="1" x14ac:dyDescent="0.15">
      <c r="B15" s="683" t="s">
        <v>254</v>
      </c>
      <c r="C15" s="684"/>
      <c r="D15" s="684"/>
      <c r="E15" s="684"/>
      <c r="F15" s="684"/>
      <c r="G15" s="684"/>
      <c r="H15" s="684"/>
      <c r="I15" s="684"/>
      <c r="J15" s="684"/>
      <c r="K15" s="684"/>
      <c r="L15" s="684"/>
      <c r="M15" s="684"/>
      <c r="N15" s="684"/>
      <c r="O15" s="684"/>
      <c r="P15" s="684"/>
      <c r="Q15" s="685"/>
      <c r="R15" s="686" t="s">
        <v>127</v>
      </c>
      <c r="S15" s="687"/>
      <c r="T15" s="687"/>
      <c r="U15" s="687"/>
      <c r="V15" s="687"/>
      <c r="W15" s="687"/>
      <c r="X15" s="687"/>
      <c r="Y15" s="688"/>
      <c r="Z15" s="689" t="s">
        <v>137</v>
      </c>
      <c r="AA15" s="689"/>
      <c r="AB15" s="689"/>
      <c r="AC15" s="689"/>
      <c r="AD15" s="690" t="s">
        <v>127</v>
      </c>
      <c r="AE15" s="690"/>
      <c r="AF15" s="690"/>
      <c r="AG15" s="690"/>
      <c r="AH15" s="690"/>
      <c r="AI15" s="690"/>
      <c r="AJ15" s="690"/>
      <c r="AK15" s="690"/>
      <c r="AL15" s="691" t="s">
        <v>239</v>
      </c>
      <c r="AM15" s="692"/>
      <c r="AN15" s="692"/>
      <c r="AO15" s="693"/>
      <c r="AP15" s="683" t="s">
        <v>255</v>
      </c>
      <c r="AQ15" s="684"/>
      <c r="AR15" s="684"/>
      <c r="AS15" s="684"/>
      <c r="AT15" s="684"/>
      <c r="AU15" s="684"/>
      <c r="AV15" s="684"/>
      <c r="AW15" s="684"/>
      <c r="AX15" s="684"/>
      <c r="AY15" s="684"/>
      <c r="AZ15" s="684"/>
      <c r="BA15" s="684"/>
      <c r="BB15" s="684"/>
      <c r="BC15" s="684"/>
      <c r="BD15" s="684"/>
      <c r="BE15" s="684"/>
      <c r="BF15" s="685"/>
      <c r="BG15" s="686">
        <v>146597</v>
      </c>
      <c r="BH15" s="687"/>
      <c r="BI15" s="687"/>
      <c r="BJ15" s="687"/>
      <c r="BK15" s="687"/>
      <c r="BL15" s="687"/>
      <c r="BM15" s="687"/>
      <c r="BN15" s="688"/>
      <c r="BO15" s="689">
        <v>4.8</v>
      </c>
      <c r="BP15" s="689"/>
      <c r="BQ15" s="689"/>
      <c r="BR15" s="689"/>
      <c r="BS15" s="695" t="s">
        <v>239</v>
      </c>
      <c r="BT15" s="687"/>
      <c r="BU15" s="687"/>
      <c r="BV15" s="687"/>
      <c r="BW15" s="687"/>
      <c r="BX15" s="687"/>
      <c r="BY15" s="687"/>
      <c r="BZ15" s="687"/>
      <c r="CA15" s="687"/>
      <c r="CB15" s="696"/>
      <c r="CD15" s="701" t="s">
        <v>256</v>
      </c>
      <c r="CE15" s="702"/>
      <c r="CF15" s="702"/>
      <c r="CG15" s="702"/>
      <c r="CH15" s="702"/>
      <c r="CI15" s="702"/>
      <c r="CJ15" s="702"/>
      <c r="CK15" s="702"/>
      <c r="CL15" s="702"/>
      <c r="CM15" s="702"/>
      <c r="CN15" s="702"/>
      <c r="CO15" s="702"/>
      <c r="CP15" s="702"/>
      <c r="CQ15" s="703"/>
      <c r="CR15" s="686">
        <v>1292176</v>
      </c>
      <c r="CS15" s="687"/>
      <c r="CT15" s="687"/>
      <c r="CU15" s="687"/>
      <c r="CV15" s="687"/>
      <c r="CW15" s="687"/>
      <c r="CX15" s="687"/>
      <c r="CY15" s="688"/>
      <c r="CZ15" s="689">
        <v>6.2</v>
      </c>
      <c r="DA15" s="689"/>
      <c r="DB15" s="689"/>
      <c r="DC15" s="689"/>
      <c r="DD15" s="695">
        <v>60803</v>
      </c>
      <c r="DE15" s="687"/>
      <c r="DF15" s="687"/>
      <c r="DG15" s="687"/>
      <c r="DH15" s="687"/>
      <c r="DI15" s="687"/>
      <c r="DJ15" s="687"/>
      <c r="DK15" s="687"/>
      <c r="DL15" s="687"/>
      <c r="DM15" s="687"/>
      <c r="DN15" s="687"/>
      <c r="DO15" s="687"/>
      <c r="DP15" s="688"/>
      <c r="DQ15" s="695">
        <v>937242</v>
      </c>
      <c r="DR15" s="687"/>
      <c r="DS15" s="687"/>
      <c r="DT15" s="687"/>
      <c r="DU15" s="687"/>
      <c r="DV15" s="687"/>
      <c r="DW15" s="687"/>
      <c r="DX15" s="687"/>
      <c r="DY15" s="687"/>
      <c r="DZ15" s="687"/>
      <c r="EA15" s="687"/>
      <c r="EB15" s="687"/>
      <c r="EC15" s="696"/>
    </row>
    <row r="16" spans="2:143" ht="11.25" customHeight="1" x14ac:dyDescent="0.15">
      <c r="B16" s="683" t="s">
        <v>257</v>
      </c>
      <c r="C16" s="684"/>
      <c r="D16" s="684"/>
      <c r="E16" s="684"/>
      <c r="F16" s="684"/>
      <c r="G16" s="684"/>
      <c r="H16" s="684"/>
      <c r="I16" s="684"/>
      <c r="J16" s="684"/>
      <c r="K16" s="684"/>
      <c r="L16" s="684"/>
      <c r="M16" s="684"/>
      <c r="N16" s="684"/>
      <c r="O16" s="684"/>
      <c r="P16" s="684"/>
      <c r="Q16" s="685"/>
      <c r="R16" s="686">
        <v>5305</v>
      </c>
      <c r="S16" s="687"/>
      <c r="T16" s="687"/>
      <c r="U16" s="687"/>
      <c r="V16" s="687"/>
      <c r="W16" s="687"/>
      <c r="X16" s="687"/>
      <c r="Y16" s="688"/>
      <c r="Z16" s="689">
        <v>0</v>
      </c>
      <c r="AA16" s="689"/>
      <c r="AB16" s="689"/>
      <c r="AC16" s="689"/>
      <c r="AD16" s="690">
        <v>5305</v>
      </c>
      <c r="AE16" s="690"/>
      <c r="AF16" s="690"/>
      <c r="AG16" s="690"/>
      <c r="AH16" s="690"/>
      <c r="AI16" s="690"/>
      <c r="AJ16" s="690"/>
      <c r="AK16" s="690"/>
      <c r="AL16" s="691">
        <v>0.1</v>
      </c>
      <c r="AM16" s="692"/>
      <c r="AN16" s="692"/>
      <c r="AO16" s="693"/>
      <c r="AP16" s="683" t="s">
        <v>258</v>
      </c>
      <c r="AQ16" s="684"/>
      <c r="AR16" s="684"/>
      <c r="AS16" s="684"/>
      <c r="AT16" s="684"/>
      <c r="AU16" s="684"/>
      <c r="AV16" s="684"/>
      <c r="AW16" s="684"/>
      <c r="AX16" s="684"/>
      <c r="AY16" s="684"/>
      <c r="AZ16" s="684"/>
      <c r="BA16" s="684"/>
      <c r="BB16" s="684"/>
      <c r="BC16" s="684"/>
      <c r="BD16" s="684"/>
      <c r="BE16" s="684"/>
      <c r="BF16" s="685"/>
      <c r="BG16" s="686" t="s">
        <v>239</v>
      </c>
      <c r="BH16" s="687"/>
      <c r="BI16" s="687"/>
      <c r="BJ16" s="687"/>
      <c r="BK16" s="687"/>
      <c r="BL16" s="687"/>
      <c r="BM16" s="687"/>
      <c r="BN16" s="688"/>
      <c r="BO16" s="689" t="s">
        <v>137</v>
      </c>
      <c r="BP16" s="689"/>
      <c r="BQ16" s="689"/>
      <c r="BR16" s="689"/>
      <c r="BS16" s="695" t="s">
        <v>239</v>
      </c>
      <c r="BT16" s="687"/>
      <c r="BU16" s="687"/>
      <c r="BV16" s="687"/>
      <c r="BW16" s="687"/>
      <c r="BX16" s="687"/>
      <c r="BY16" s="687"/>
      <c r="BZ16" s="687"/>
      <c r="CA16" s="687"/>
      <c r="CB16" s="696"/>
      <c r="CD16" s="701" t="s">
        <v>259</v>
      </c>
      <c r="CE16" s="702"/>
      <c r="CF16" s="702"/>
      <c r="CG16" s="702"/>
      <c r="CH16" s="702"/>
      <c r="CI16" s="702"/>
      <c r="CJ16" s="702"/>
      <c r="CK16" s="702"/>
      <c r="CL16" s="702"/>
      <c r="CM16" s="702"/>
      <c r="CN16" s="702"/>
      <c r="CO16" s="702"/>
      <c r="CP16" s="702"/>
      <c r="CQ16" s="703"/>
      <c r="CR16" s="686">
        <v>339414</v>
      </c>
      <c r="CS16" s="687"/>
      <c r="CT16" s="687"/>
      <c r="CU16" s="687"/>
      <c r="CV16" s="687"/>
      <c r="CW16" s="687"/>
      <c r="CX16" s="687"/>
      <c r="CY16" s="688"/>
      <c r="CZ16" s="689">
        <v>1.6</v>
      </c>
      <c r="DA16" s="689"/>
      <c r="DB16" s="689"/>
      <c r="DC16" s="689"/>
      <c r="DD16" s="695" t="s">
        <v>127</v>
      </c>
      <c r="DE16" s="687"/>
      <c r="DF16" s="687"/>
      <c r="DG16" s="687"/>
      <c r="DH16" s="687"/>
      <c r="DI16" s="687"/>
      <c r="DJ16" s="687"/>
      <c r="DK16" s="687"/>
      <c r="DL16" s="687"/>
      <c r="DM16" s="687"/>
      <c r="DN16" s="687"/>
      <c r="DO16" s="687"/>
      <c r="DP16" s="688"/>
      <c r="DQ16" s="695">
        <v>147396</v>
      </c>
      <c r="DR16" s="687"/>
      <c r="DS16" s="687"/>
      <c r="DT16" s="687"/>
      <c r="DU16" s="687"/>
      <c r="DV16" s="687"/>
      <c r="DW16" s="687"/>
      <c r="DX16" s="687"/>
      <c r="DY16" s="687"/>
      <c r="DZ16" s="687"/>
      <c r="EA16" s="687"/>
      <c r="EB16" s="687"/>
      <c r="EC16" s="696"/>
    </row>
    <row r="17" spans="2:133" ht="11.25" customHeight="1" x14ac:dyDescent="0.15">
      <c r="B17" s="683" t="s">
        <v>260</v>
      </c>
      <c r="C17" s="684"/>
      <c r="D17" s="684"/>
      <c r="E17" s="684"/>
      <c r="F17" s="684"/>
      <c r="G17" s="684"/>
      <c r="H17" s="684"/>
      <c r="I17" s="684"/>
      <c r="J17" s="684"/>
      <c r="K17" s="684"/>
      <c r="L17" s="684"/>
      <c r="M17" s="684"/>
      <c r="N17" s="684"/>
      <c r="O17" s="684"/>
      <c r="P17" s="684"/>
      <c r="Q17" s="685"/>
      <c r="R17" s="686">
        <v>19144</v>
      </c>
      <c r="S17" s="687"/>
      <c r="T17" s="687"/>
      <c r="U17" s="687"/>
      <c r="V17" s="687"/>
      <c r="W17" s="687"/>
      <c r="X17" s="687"/>
      <c r="Y17" s="688"/>
      <c r="Z17" s="689">
        <v>0.1</v>
      </c>
      <c r="AA17" s="689"/>
      <c r="AB17" s="689"/>
      <c r="AC17" s="689"/>
      <c r="AD17" s="690">
        <v>19144</v>
      </c>
      <c r="AE17" s="690"/>
      <c r="AF17" s="690"/>
      <c r="AG17" s="690"/>
      <c r="AH17" s="690"/>
      <c r="AI17" s="690"/>
      <c r="AJ17" s="690"/>
      <c r="AK17" s="690"/>
      <c r="AL17" s="691">
        <v>0.2</v>
      </c>
      <c r="AM17" s="692"/>
      <c r="AN17" s="692"/>
      <c r="AO17" s="693"/>
      <c r="AP17" s="683" t="s">
        <v>261</v>
      </c>
      <c r="AQ17" s="684"/>
      <c r="AR17" s="684"/>
      <c r="AS17" s="684"/>
      <c r="AT17" s="684"/>
      <c r="AU17" s="684"/>
      <c r="AV17" s="684"/>
      <c r="AW17" s="684"/>
      <c r="AX17" s="684"/>
      <c r="AY17" s="684"/>
      <c r="AZ17" s="684"/>
      <c r="BA17" s="684"/>
      <c r="BB17" s="684"/>
      <c r="BC17" s="684"/>
      <c r="BD17" s="684"/>
      <c r="BE17" s="684"/>
      <c r="BF17" s="685"/>
      <c r="BG17" s="686" t="s">
        <v>127</v>
      </c>
      <c r="BH17" s="687"/>
      <c r="BI17" s="687"/>
      <c r="BJ17" s="687"/>
      <c r="BK17" s="687"/>
      <c r="BL17" s="687"/>
      <c r="BM17" s="687"/>
      <c r="BN17" s="688"/>
      <c r="BO17" s="689" t="s">
        <v>127</v>
      </c>
      <c r="BP17" s="689"/>
      <c r="BQ17" s="689"/>
      <c r="BR17" s="689"/>
      <c r="BS17" s="695" t="s">
        <v>137</v>
      </c>
      <c r="BT17" s="687"/>
      <c r="BU17" s="687"/>
      <c r="BV17" s="687"/>
      <c r="BW17" s="687"/>
      <c r="BX17" s="687"/>
      <c r="BY17" s="687"/>
      <c r="BZ17" s="687"/>
      <c r="CA17" s="687"/>
      <c r="CB17" s="696"/>
      <c r="CD17" s="701" t="s">
        <v>262</v>
      </c>
      <c r="CE17" s="702"/>
      <c r="CF17" s="702"/>
      <c r="CG17" s="702"/>
      <c r="CH17" s="702"/>
      <c r="CI17" s="702"/>
      <c r="CJ17" s="702"/>
      <c r="CK17" s="702"/>
      <c r="CL17" s="702"/>
      <c r="CM17" s="702"/>
      <c r="CN17" s="702"/>
      <c r="CO17" s="702"/>
      <c r="CP17" s="702"/>
      <c r="CQ17" s="703"/>
      <c r="CR17" s="686">
        <v>2114102</v>
      </c>
      <c r="CS17" s="687"/>
      <c r="CT17" s="687"/>
      <c r="CU17" s="687"/>
      <c r="CV17" s="687"/>
      <c r="CW17" s="687"/>
      <c r="CX17" s="687"/>
      <c r="CY17" s="688"/>
      <c r="CZ17" s="689">
        <v>10.1</v>
      </c>
      <c r="DA17" s="689"/>
      <c r="DB17" s="689"/>
      <c r="DC17" s="689"/>
      <c r="DD17" s="695" t="s">
        <v>127</v>
      </c>
      <c r="DE17" s="687"/>
      <c r="DF17" s="687"/>
      <c r="DG17" s="687"/>
      <c r="DH17" s="687"/>
      <c r="DI17" s="687"/>
      <c r="DJ17" s="687"/>
      <c r="DK17" s="687"/>
      <c r="DL17" s="687"/>
      <c r="DM17" s="687"/>
      <c r="DN17" s="687"/>
      <c r="DO17" s="687"/>
      <c r="DP17" s="688"/>
      <c r="DQ17" s="695">
        <v>2020018</v>
      </c>
      <c r="DR17" s="687"/>
      <c r="DS17" s="687"/>
      <c r="DT17" s="687"/>
      <c r="DU17" s="687"/>
      <c r="DV17" s="687"/>
      <c r="DW17" s="687"/>
      <c r="DX17" s="687"/>
      <c r="DY17" s="687"/>
      <c r="DZ17" s="687"/>
      <c r="EA17" s="687"/>
      <c r="EB17" s="687"/>
      <c r="EC17" s="696"/>
    </row>
    <row r="18" spans="2:133" ht="11.25" customHeight="1" x14ac:dyDescent="0.15">
      <c r="B18" s="683" t="s">
        <v>263</v>
      </c>
      <c r="C18" s="684"/>
      <c r="D18" s="684"/>
      <c r="E18" s="684"/>
      <c r="F18" s="684"/>
      <c r="G18" s="684"/>
      <c r="H18" s="684"/>
      <c r="I18" s="684"/>
      <c r="J18" s="684"/>
      <c r="K18" s="684"/>
      <c r="L18" s="684"/>
      <c r="M18" s="684"/>
      <c r="N18" s="684"/>
      <c r="O18" s="684"/>
      <c r="P18" s="684"/>
      <c r="Q18" s="685"/>
      <c r="R18" s="686">
        <v>23766</v>
      </c>
      <c r="S18" s="687"/>
      <c r="T18" s="687"/>
      <c r="U18" s="687"/>
      <c r="V18" s="687"/>
      <c r="W18" s="687"/>
      <c r="X18" s="687"/>
      <c r="Y18" s="688"/>
      <c r="Z18" s="689">
        <v>0.1</v>
      </c>
      <c r="AA18" s="689"/>
      <c r="AB18" s="689"/>
      <c r="AC18" s="689"/>
      <c r="AD18" s="690">
        <v>23766</v>
      </c>
      <c r="AE18" s="690"/>
      <c r="AF18" s="690"/>
      <c r="AG18" s="690"/>
      <c r="AH18" s="690"/>
      <c r="AI18" s="690"/>
      <c r="AJ18" s="690"/>
      <c r="AK18" s="690"/>
      <c r="AL18" s="691">
        <v>0.3</v>
      </c>
      <c r="AM18" s="692"/>
      <c r="AN18" s="692"/>
      <c r="AO18" s="693"/>
      <c r="AP18" s="683" t="s">
        <v>264</v>
      </c>
      <c r="AQ18" s="684"/>
      <c r="AR18" s="684"/>
      <c r="AS18" s="684"/>
      <c r="AT18" s="684"/>
      <c r="AU18" s="684"/>
      <c r="AV18" s="684"/>
      <c r="AW18" s="684"/>
      <c r="AX18" s="684"/>
      <c r="AY18" s="684"/>
      <c r="AZ18" s="684"/>
      <c r="BA18" s="684"/>
      <c r="BB18" s="684"/>
      <c r="BC18" s="684"/>
      <c r="BD18" s="684"/>
      <c r="BE18" s="684"/>
      <c r="BF18" s="685"/>
      <c r="BG18" s="686" t="s">
        <v>239</v>
      </c>
      <c r="BH18" s="687"/>
      <c r="BI18" s="687"/>
      <c r="BJ18" s="687"/>
      <c r="BK18" s="687"/>
      <c r="BL18" s="687"/>
      <c r="BM18" s="687"/>
      <c r="BN18" s="688"/>
      <c r="BO18" s="689" t="s">
        <v>137</v>
      </c>
      <c r="BP18" s="689"/>
      <c r="BQ18" s="689"/>
      <c r="BR18" s="689"/>
      <c r="BS18" s="695" t="s">
        <v>127</v>
      </c>
      <c r="BT18" s="687"/>
      <c r="BU18" s="687"/>
      <c r="BV18" s="687"/>
      <c r="BW18" s="687"/>
      <c r="BX18" s="687"/>
      <c r="BY18" s="687"/>
      <c r="BZ18" s="687"/>
      <c r="CA18" s="687"/>
      <c r="CB18" s="696"/>
      <c r="CD18" s="701" t="s">
        <v>265</v>
      </c>
      <c r="CE18" s="702"/>
      <c r="CF18" s="702"/>
      <c r="CG18" s="702"/>
      <c r="CH18" s="702"/>
      <c r="CI18" s="702"/>
      <c r="CJ18" s="702"/>
      <c r="CK18" s="702"/>
      <c r="CL18" s="702"/>
      <c r="CM18" s="702"/>
      <c r="CN18" s="702"/>
      <c r="CO18" s="702"/>
      <c r="CP18" s="702"/>
      <c r="CQ18" s="703"/>
      <c r="CR18" s="686" t="s">
        <v>239</v>
      </c>
      <c r="CS18" s="687"/>
      <c r="CT18" s="687"/>
      <c r="CU18" s="687"/>
      <c r="CV18" s="687"/>
      <c r="CW18" s="687"/>
      <c r="CX18" s="687"/>
      <c r="CY18" s="688"/>
      <c r="CZ18" s="689" t="s">
        <v>127</v>
      </c>
      <c r="DA18" s="689"/>
      <c r="DB18" s="689"/>
      <c r="DC18" s="689"/>
      <c r="DD18" s="695" t="s">
        <v>127</v>
      </c>
      <c r="DE18" s="687"/>
      <c r="DF18" s="687"/>
      <c r="DG18" s="687"/>
      <c r="DH18" s="687"/>
      <c r="DI18" s="687"/>
      <c r="DJ18" s="687"/>
      <c r="DK18" s="687"/>
      <c r="DL18" s="687"/>
      <c r="DM18" s="687"/>
      <c r="DN18" s="687"/>
      <c r="DO18" s="687"/>
      <c r="DP18" s="688"/>
      <c r="DQ18" s="695" t="s">
        <v>127</v>
      </c>
      <c r="DR18" s="687"/>
      <c r="DS18" s="687"/>
      <c r="DT18" s="687"/>
      <c r="DU18" s="687"/>
      <c r="DV18" s="687"/>
      <c r="DW18" s="687"/>
      <c r="DX18" s="687"/>
      <c r="DY18" s="687"/>
      <c r="DZ18" s="687"/>
      <c r="EA18" s="687"/>
      <c r="EB18" s="687"/>
      <c r="EC18" s="696"/>
    </row>
    <row r="19" spans="2:133" ht="11.25" customHeight="1" x14ac:dyDescent="0.15">
      <c r="B19" s="683" t="s">
        <v>266</v>
      </c>
      <c r="C19" s="684"/>
      <c r="D19" s="684"/>
      <c r="E19" s="684"/>
      <c r="F19" s="684"/>
      <c r="G19" s="684"/>
      <c r="H19" s="684"/>
      <c r="I19" s="684"/>
      <c r="J19" s="684"/>
      <c r="K19" s="684"/>
      <c r="L19" s="684"/>
      <c r="M19" s="684"/>
      <c r="N19" s="684"/>
      <c r="O19" s="684"/>
      <c r="P19" s="684"/>
      <c r="Q19" s="685"/>
      <c r="R19" s="686">
        <v>19461</v>
      </c>
      <c r="S19" s="687"/>
      <c r="T19" s="687"/>
      <c r="U19" s="687"/>
      <c r="V19" s="687"/>
      <c r="W19" s="687"/>
      <c r="X19" s="687"/>
      <c r="Y19" s="688"/>
      <c r="Z19" s="689">
        <v>0.1</v>
      </c>
      <c r="AA19" s="689"/>
      <c r="AB19" s="689"/>
      <c r="AC19" s="689"/>
      <c r="AD19" s="690">
        <v>19461</v>
      </c>
      <c r="AE19" s="690"/>
      <c r="AF19" s="690"/>
      <c r="AG19" s="690"/>
      <c r="AH19" s="690"/>
      <c r="AI19" s="690"/>
      <c r="AJ19" s="690"/>
      <c r="AK19" s="690"/>
      <c r="AL19" s="691">
        <v>0.2</v>
      </c>
      <c r="AM19" s="692"/>
      <c r="AN19" s="692"/>
      <c r="AO19" s="693"/>
      <c r="AP19" s="683" t="s">
        <v>267</v>
      </c>
      <c r="AQ19" s="684"/>
      <c r="AR19" s="684"/>
      <c r="AS19" s="684"/>
      <c r="AT19" s="684"/>
      <c r="AU19" s="684"/>
      <c r="AV19" s="684"/>
      <c r="AW19" s="684"/>
      <c r="AX19" s="684"/>
      <c r="AY19" s="684"/>
      <c r="AZ19" s="684"/>
      <c r="BA19" s="684"/>
      <c r="BB19" s="684"/>
      <c r="BC19" s="684"/>
      <c r="BD19" s="684"/>
      <c r="BE19" s="684"/>
      <c r="BF19" s="685"/>
      <c r="BG19" s="686">
        <v>1706</v>
      </c>
      <c r="BH19" s="687"/>
      <c r="BI19" s="687"/>
      <c r="BJ19" s="687"/>
      <c r="BK19" s="687"/>
      <c r="BL19" s="687"/>
      <c r="BM19" s="687"/>
      <c r="BN19" s="688"/>
      <c r="BO19" s="689">
        <v>0.1</v>
      </c>
      <c r="BP19" s="689"/>
      <c r="BQ19" s="689"/>
      <c r="BR19" s="689"/>
      <c r="BS19" s="695" t="s">
        <v>239</v>
      </c>
      <c r="BT19" s="687"/>
      <c r="BU19" s="687"/>
      <c r="BV19" s="687"/>
      <c r="BW19" s="687"/>
      <c r="BX19" s="687"/>
      <c r="BY19" s="687"/>
      <c r="BZ19" s="687"/>
      <c r="CA19" s="687"/>
      <c r="CB19" s="696"/>
      <c r="CD19" s="701" t="s">
        <v>268</v>
      </c>
      <c r="CE19" s="702"/>
      <c r="CF19" s="702"/>
      <c r="CG19" s="702"/>
      <c r="CH19" s="702"/>
      <c r="CI19" s="702"/>
      <c r="CJ19" s="702"/>
      <c r="CK19" s="702"/>
      <c r="CL19" s="702"/>
      <c r="CM19" s="702"/>
      <c r="CN19" s="702"/>
      <c r="CO19" s="702"/>
      <c r="CP19" s="702"/>
      <c r="CQ19" s="703"/>
      <c r="CR19" s="686" t="s">
        <v>239</v>
      </c>
      <c r="CS19" s="687"/>
      <c r="CT19" s="687"/>
      <c r="CU19" s="687"/>
      <c r="CV19" s="687"/>
      <c r="CW19" s="687"/>
      <c r="CX19" s="687"/>
      <c r="CY19" s="688"/>
      <c r="CZ19" s="689" t="s">
        <v>127</v>
      </c>
      <c r="DA19" s="689"/>
      <c r="DB19" s="689"/>
      <c r="DC19" s="689"/>
      <c r="DD19" s="695" t="s">
        <v>127</v>
      </c>
      <c r="DE19" s="687"/>
      <c r="DF19" s="687"/>
      <c r="DG19" s="687"/>
      <c r="DH19" s="687"/>
      <c r="DI19" s="687"/>
      <c r="DJ19" s="687"/>
      <c r="DK19" s="687"/>
      <c r="DL19" s="687"/>
      <c r="DM19" s="687"/>
      <c r="DN19" s="687"/>
      <c r="DO19" s="687"/>
      <c r="DP19" s="688"/>
      <c r="DQ19" s="695" t="s">
        <v>127</v>
      </c>
      <c r="DR19" s="687"/>
      <c r="DS19" s="687"/>
      <c r="DT19" s="687"/>
      <c r="DU19" s="687"/>
      <c r="DV19" s="687"/>
      <c r="DW19" s="687"/>
      <c r="DX19" s="687"/>
      <c r="DY19" s="687"/>
      <c r="DZ19" s="687"/>
      <c r="EA19" s="687"/>
      <c r="EB19" s="687"/>
      <c r="EC19" s="696"/>
    </row>
    <row r="20" spans="2:133" ht="11.25" customHeight="1" x14ac:dyDescent="0.15">
      <c r="B20" s="683" t="s">
        <v>269</v>
      </c>
      <c r="C20" s="684"/>
      <c r="D20" s="684"/>
      <c r="E20" s="684"/>
      <c r="F20" s="684"/>
      <c r="G20" s="684"/>
      <c r="H20" s="684"/>
      <c r="I20" s="684"/>
      <c r="J20" s="684"/>
      <c r="K20" s="684"/>
      <c r="L20" s="684"/>
      <c r="M20" s="684"/>
      <c r="N20" s="684"/>
      <c r="O20" s="684"/>
      <c r="P20" s="684"/>
      <c r="Q20" s="685"/>
      <c r="R20" s="686">
        <v>2811</v>
      </c>
      <c r="S20" s="687"/>
      <c r="T20" s="687"/>
      <c r="U20" s="687"/>
      <c r="V20" s="687"/>
      <c r="W20" s="687"/>
      <c r="X20" s="687"/>
      <c r="Y20" s="688"/>
      <c r="Z20" s="689">
        <v>0</v>
      </c>
      <c r="AA20" s="689"/>
      <c r="AB20" s="689"/>
      <c r="AC20" s="689"/>
      <c r="AD20" s="690">
        <v>2811</v>
      </c>
      <c r="AE20" s="690"/>
      <c r="AF20" s="690"/>
      <c r="AG20" s="690"/>
      <c r="AH20" s="690"/>
      <c r="AI20" s="690"/>
      <c r="AJ20" s="690"/>
      <c r="AK20" s="690"/>
      <c r="AL20" s="691">
        <v>0</v>
      </c>
      <c r="AM20" s="692"/>
      <c r="AN20" s="692"/>
      <c r="AO20" s="693"/>
      <c r="AP20" s="683" t="s">
        <v>270</v>
      </c>
      <c r="AQ20" s="684"/>
      <c r="AR20" s="684"/>
      <c r="AS20" s="684"/>
      <c r="AT20" s="684"/>
      <c r="AU20" s="684"/>
      <c r="AV20" s="684"/>
      <c r="AW20" s="684"/>
      <c r="AX20" s="684"/>
      <c r="AY20" s="684"/>
      <c r="AZ20" s="684"/>
      <c r="BA20" s="684"/>
      <c r="BB20" s="684"/>
      <c r="BC20" s="684"/>
      <c r="BD20" s="684"/>
      <c r="BE20" s="684"/>
      <c r="BF20" s="685"/>
      <c r="BG20" s="686">
        <v>1706</v>
      </c>
      <c r="BH20" s="687"/>
      <c r="BI20" s="687"/>
      <c r="BJ20" s="687"/>
      <c r="BK20" s="687"/>
      <c r="BL20" s="687"/>
      <c r="BM20" s="687"/>
      <c r="BN20" s="688"/>
      <c r="BO20" s="689">
        <v>0.1</v>
      </c>
      <c r="BP20" s="689"/>
      <c r="BQ20" s="689"/>
      <c r="BR20" s="689"/>
      <c r="BS20" s="695" t="s">
        <v>127</v>
      </c>
      <c r="BT20" s="687"/>
      <c r="BU20" s="687"/>
      <c r="BV20" s="687"/>
      <c r="BW20" s="687"/>
      <c r="BX20" s="687"/>
      <c r="BY20" s="687"/>
      <c r="BZ20" s="687"/>
      <c r="CA20" s="687"/>
      <c r="CB20" s="696"/>
      <c r="CD20" s="701" t="s">
        <v>271</v>
      </c>
      <c r="CE20" s="702"/>
      <c r="CF20" s="702"/>
      <c r="CG20" s="702"/>
      <c r="CH20" s="702"/>
      <c r="CI20" s="702"/>
      <c r="CJ20" s="702"/>
      <c r="CK20" s="702"/>
      <c r="CL20" s="702"/>
      <c r="CM20" s="702"/>
      <c r="CN20" s="702"/>
      <c r="CO20" s="702"/>
      <c r="CP20" s="702"/>
      <c r="CQ20" s="703"/>
      <c r="CR20" s="686">
        <v>20964326</v>
      </c>
      <c r="CS20" s="687"/>
      <c r="CT20" s="687"/>
      <c r="CU20" s="687"/>
      <c r="CV20" s="687"/>
      <c r="CW20" s="687"/>
      <c r="CX20" s="687"/>
      <c r="CY20" s="688"/>
      <c r="CZ20" s="689">
        <v>100</v>
      </c>
      <c r="DA20" s="689"/>
      <c r="DB20" s="689"/>
      <c r="DC20" s="689"/>
      <c r="DD20" s="695">
        <v>2169242</v>
      </c>
      <c r="DE20" s="687"/>
      <c r="DF20" s="687"/>
      <c r="DG20" s="687"/>
      <c r="DH20" s="687"/>
      <c r="DI20" s="687"/>
      <c r="DJ20" s="687"/>
      <c r="DK20" s="687"/>
      <c r="DL20" s="687"/>
      <c r="DM20" s="687"/>
      <c r="DN20" s="687"/>
      <c r="DO20" s="687"/>
      <c r="DP20" s="688"/>
      <c r="DQ20" s="695">
        <v>10298166</v>
      </c>
      <c r="DR20" s="687"/>
      <c r="DS20" s="687"/>
      <c r="DT20" s="687"/>
      <c r="DU20" s="687"/>
      <c r="DV20" s="687"/>
      <c r="DW20" s="687"/>
      <c r="DX20" s="687"/>
      <c r="DY20" s="687"/>
      <c r="DZ20" s="687"/>
      <c r="EA20" s="687"/>
      <c r="EB20" s="687"/>
      <c r="EC20" s="696"/>
    </row>
    <row r="21" spans="2:133" ht="11.25" customHeight="1" x14ac:dyDescent="0.15">
      <c r="B21" s="683" t="s">
        <v>272</v>
      </c>
      <c r="C21" s="684"/>
      <c r="D21" s="684"/>
      <c r="E21" s="684"/>
      <c r="F21" s="684"/>
      <c r="G21" s="684"/>
      <c r="H21" s="684"/>
      <c r="I21" s="684"/>
      <c r="J21" s="684"/>
      <c r="K21" s="684"/>
      <c r="L21" s="684"/>
      <c r="M21" s="684"/>
      <c r="N21" s="684"/>
      <c r="O21" s="684"/>
      <c r="P21" s="684"/>
      <c r="Q21" s="685"/>
      <c r="R21" s="686">
        <v>1494</v>
      </c>
      <c r="S21" s="687"/>
      <c r="T21" s="687"/>
      <c r="U21" s="687"/>
      <c r="V21" s="687"/>
      <c r="W21" s="687"/>
      <c r="X21" s="687"/>
      <c r="Y21" s="688"/>
      <c r="Z21" s="689">
        <v>0</v>
      </c>
      <c r="AA21" s="689"/>
      <c r="AB21" s="689"/>
      <c r="AC21" s="689"/>
      <c r="AD21" s="690">
        <v>1494</v>
      </c>
      <c r="AE21" s="690"/>
      <c r="AF21" s="690"/>
      <c r="AG21" s="690"/>
      <c r="AH21" s="690"/>
      <c r="AI21" s="690"/>
      <c r="AJ21" s="690"/>
      <c r="AK21" s="690"/>
      <c r="AL21" s="691">
        <v>0</v>
      </c>
      <c r="AM21" s="692"/>
      <c r="AN21" s="692"/>
      <c r="AO21" s="693"/>
      <c r="AP21" s="705" t="s">
        <v>273</v>
      </c>
      <c r="AQ21" s="706"/>
      <c r="AR21" s="706"/>
      <c r="AS21" s="706"/>
      <c r="AT21" s="706"/>
      <c r="AU21" s="706"/>
      <c r="AV21" s="706"/>
      <c r="AW21" s="706"/>
      <c r="AX21" s="706"/>
      <c r="AY21" s="706"/>
      <c r="AZ21" s="706"/>
      <c r="BA21" s="706"/>
      <c r="BB21" s="706"/>
      <c r="BC21" s="706"/>
      <c r="BD21" s="706"/>
      <c r="BE21" s="706"/>
      <c r="BF21" s="707"/>
      <c r="BG21" s="686">
        <v>1706</v>
      </c>
      <c r="BH21" s="687"/>
      <c r="BI21" s="687"/>
      <c r="BJ21" s="687"/>
      <c r="BK21" s="687"/>
      <c r="BL21" s="687"/>
      <c r="BM21" s="687"/>
      <c r="BN21" s="688"/>
      <c r="BO21" s="689">
        <v>0.1</v>
      </c>
      <c r="BP21" s="689"/>
      <c r="BQ21" s="689"/>
      <c r="BR21" s="689"/>
      <c r="BS21" s="695" t="s">
        <v>239</v>
      </c>
      <c r="BT21" s="687"/>
      <c r="BU21" s="687"/>
      <c r="BV21" s="687"/>
      <c r="BW21" s="687"/>
      <c r="BX21" s="687"/>
      <c r="BY21" s="687"/>
      <c r="BZ21" s="687"/>
      <c r="CA21" s="687"/>
      <c r="CB21" s="696"/>
      <c r="CD21" s="711"/>
      <c r="CE21" s="712"/>
      <c r="CF21" s="712"/>
      <c r="CG21" s="712"/>
      <c r="CH21" s="712"/>
      <c r="CI21" s="712"/>
      <c r="CJ21" s="712"/>
      <c r="CK21" s="712"/>
      <c r="CL21" s="712"/>
      <c r="CM21" s="712"/>
      <c r="CN21" s="712"/>
      <c r="CO21" s="712"/>
      <c r="CP21" s="712"/>
      <c r="CQ21" s="713"/>
      <c r="CR21" s="714"/>
      <c r="CS21" s="709"/>
      <c r="CT21" s="709"/>
      <c r="CU21" s="709"/>
      <c r="CV21" s="709"/>
      <c r="CW21" s="709"/>
      <c r="CX21" s="709"/>
      <c r="CY21" s="715"/>
      <c r="CZ21" s="716"/>
      <c r="DA21" s="716"/>
      <c r="DB21" s="716"/>
      <c r="DC21" s="716"/>
      <c r="DD21" s="708"/>
      <c r="DE21" s="709"/>
      <c r="DF21" s="709"/>
      <c r="DG21" s="709"/>
      <c r="DH21" s="709"/>
      <c r="DI21" s="709"/>
      <c r="DJ21" s="709"/>
      <c r="DK21" s="709"/>
      <c r="DL21" s="709"/>
      <c r="DM21" s="709"/>
      <c r="DN21" s="709"/>
      <c r="DO21" s="709"/>
      <c r="DP21" s="715"/>
      <c r="DQ21" s="708"/>
      <c r="DR21" s="709"/>
      <c r="DS21" s="709"/>
      <c r="DT21" s="709"/>
      <c r="DU21" s="709"/>
      <c r="DV21" s="709"/>
      <c r="DW21" s="709"/>
      <c r="DX21" s="709"/>
      <c r="DY21" s="709"/>
      <c r="DZ21" s="709"/>
      <c r="EA21" s="709"/>
      <c r="EB21" s="709"/>
      <c r="EC21" s="710"/>
    </row>
    <row r="22" spans="2:133" ht="11.25" customHeight="1" x14ac:dyDescent="0.15">
      <c r="B22" s="683" t="s">
        <v>274</v>
      </c>
      <c r="C22" s="684"/>
      <c r="D22" s="684"/>
      <c r="E22" s="684"/>
      <c r="F22" s="684"/>
      <c r="G22" s="684"/>
      <c r="H22" s="684"/>
      <c r="I22" s="684"/>
      <c r="J22" s="684"/>
      <c r="K22" s="684"/>
      <c r="L22" s="684"/>
      <c r="M22" s="684"/>
      <c r="N22" s="684"/>
      <c r="O22" s="684"/>
      <c r="P22" s="684"/>
      <c r="Q22" s="685"/>
      <c r="R22" s="686">
        <v>5617610</v>
      </c>
      <c r="S22" s="687"/>
      <c r="T22" s="687"/>
      <c r="U22" s="687"/>
      <c r="V22" s="687"/>
      <c r="W22" s="687"/>
      <c r="X22" s="687"/>
      <c r="Y22" s="688"/>
      <c r="Z22" s="689">
        <v>25.9</v>
      </c>
      <c r="AA22" s="689"/>
      <c r="AB22" s="689"/>
      <c r="AC22" s="689"/>
      <c r="AD22" s="690">
        <v>4732594</v>
      </c>
      <c r="AE22" s="690"/>
      <c r="AF22" s="690"/>
      <c r="AG22" s="690"/>
      <c r="AH22" s="690"/>
      <c r="AI22" s="690"/>
      <c r="AJ22" s="690"/>
      <c r="AK22" s="690"/>
      <c r="AL22" s="691">
        <v>55</v>
      </c>
      <c r="AM22" s="692"/>
      <c r="AN22" s="692"/>
      <c r="AO22" s="693"/>
      <c r="AP22" s="705" t="s">
        <v>275</v>
      </c>
      <c r="AQ22" s="706"/>
      <c r="AR22" s="706"/>
      <c r="AS22" s="706"/>
      <c r="AT22" s="706"/>
      <c r="AU22" s="706"/>
      <c r="AV22" s="706"/>
      <c r="AW22" s="706"/>
      <c r="AX22" s="706"/>
      <c r="AY22" s="706"/>
      <c r="AZ22" s="706"/>
      <c r="BA22" s="706"/>
      <c r="BB22" s="706"/>
      <c r="BC22" s="706"/>
      <c r="BD22" s="706"/>
      <c r="BE22" s="706"/>
      <c r="BF22" s="707"/>
      <c r="BG22" s="686" t="s">
        <v>127</v>
      </c>
      <c r="BH22" s="687"/>
      <c r="BI22" s="687"/>
      <c r="BJ22" s="687"/>
      <c r="BK22" s="687"/>
      <c r="BL22" s="687"/>
      <c r="BM22" s="687"/>
      <c r="BN22" s="688"/>
      <c r="BO22" s="689" t="s">
        <v>239</v>
      </c>
      <c r="BP22" s="689"/>
      <c r="BQ22" s="689"/>
      <c r="BR22" s="689"/>
      <c r="BS22" s="695" t="s">
        <v>239</v>
      </c>
      <c r="BT22" s="687"/>
      <c r="BU22" s="687"/>
      <c r="BV22" s="687"/>
      <c r="BW22" s="687"/>
      <c r="BX22" s="687"/>
      <c r="BY22" s="687"/>
      <c r="BZ22" s="687"/>
      <c r="CA22" s="687"/>
      <c r="CB22" s="696"/>
      <c r="CD22" s="668" t="s">
        <v>276</v>
      </c>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70"/>
    </row>
    <row r="23" spans="2:133" ht="11.25" customHeight="1" x14ac:dyDescent="0.15">
      <c r="B23" s="683" t="s">
        <v>277</v>
      </c>
      <c r="C23" s="684"/>
      <c r="D23" s="684"/>
      <c r="E23" s="684"/>
      <c r="F23" s="684"/>
      <c r="G23" s="684"/>
      <c r="H23" s="684"/>
      <c r="I23" s="684"/>
      <c r="J23" s="684"/>
      <c r="K23" s="684"/>
      <c r="L23" s="684"/>
      <c r="M23" s="684"/>
      <c r="N23" s="684"/>
      <c r="O23" s="684"/>
      <c r="P23" s="684"/>
      <c r="Q23" s="685"/>
      <c r="R23" s="686">
        <v>4732594</v>
      </c>
      <c r="S23" s="687"/>
      <c r="T23" s="687"/>
      <c r="U23" s="687"/>
      <c r="V23" s="687"/>
      <c r="W23" s="687"/>
      <c r="X23" s="687"/>
      <c r="Y23" s="688"/>
      <c r="Z23" s="689">
        <v>21.8</v>
      </c>
      <c r="AA23" s="689"/>
      <c r="AB23" s="689"/>
      <c r="AC23" s="689"/>
      <c r="AD23" s="690">
        <v>4732594</v>
      </c>
      <c r="AE23" s="690"/>
      <c r="AF23" s="690"/>
      <c r="AG23" s="690"/>
      <c r="AH23" s="690"/>
      <c r="AI23" s="690"/>
      <c r="AJ23" s="690"/>
      <c r="AK23" s="690"/>
      <c r="AL23" s="691">
        <v>55</v>
      </c>
      <c r="AM23" s="692"/>
      <c r="AN23" s="692"/>
      <c r="AO23" s="693"/>
      <c r="AP23" s="705" t="s">
        <v>278</v>
      </c>
      <c r="AQ23" s="706"/>
      <c r="AR23" s="706"/>
      <c r="AS23" s="706"/>
      <c r="AT23" s="706"/>
      <c r="AU23" s="706"/>
      <c r="AV23" s="706"/>
      <c r="AW23" s="706"/>
      <c r="AX23" s="706"/>
      <c r="AY23" s="706"/>
      <c r="AZ23" s="706"/>
      <c r="BA23" s="706"/>
      <c r="BB23" s="706"/>
      <c r="BC23" s="706"/>
      <c r="BD23" s="706"/>
      <c r="BE23" s="706"/>
      <c r="BF23" s="707"/>
      <c r="BG23" s="686" t="s">
        <v>239</v>
      </c>
      <c r="BH23" s="687"/>
      <c r="BI23" s="687"/>
      <c r="BJ23" s="687"/>
      <c r="BK23" s="687"/>
      <c r="BL23" s="687"/>
      <c r="BM23" s="687"/>
      <c r="BN23" s="688"/>
      <c r="BO23" s="689" t="s">
        <v>239</v>
      </c>
      <c r="BP23" s="689"/>
      <c r="BQ23" s="689"/>
      <c r="BR23" s="689"/>
      <c r="BS23" s="695" t="s">
        <v>127</v>
      </c>
      <c r="BT23" s="687"/>
      <c r="BU23" s="687"/>
      <c r="BV23" s="687"/>
      <c r="BW23" s="687"/>
      <c r="BX23" s="687"/>
      <c r="BY23" s="687"/>
      <c r="BZ23" s="687"/>
      <c r="CA23" s="687"/>
      <c r="CB23" s="696"/>
      <c r="CD23" s="668" t="s">
        <v>217</v>
      </c>
      <c r="CE23" s="669"/>
      <c r="CF23" s="669"/>
      <c r="CG23" s="669"/>
      <c r="CH23" s="669"/>
      <c r="CI23" s="669"/>
      <c r="CJ23" s="669"/>
      <c r="CK23" s="669"/>
      <c r="CL23" s="669"/>
      <c r="CM23" s="669"/>
      <c r="CN23" s="669"/>
      <c r="CO23" s="669"/>
      <c r="CP23" s="669"/>
      <c r="CQ23" s="670"/>
      <c r="CR23" s="668" t="s">
        <v>279</v>
      </c>
      <c r="CS23" s="669"/>
      <c r="CT23" s="669"/>
      <c r="CU23" s="669"/>
      <c r="CV23" s="669"/>
      <c r="CW23" s="669"/>
      <c r="CX23" s="669"/>
      <c r="CY23" s="670"/>
      <c r="CZ23" s="668" t="s">
        <v>280</v>
      </c>
      <c r="DA23" s="669"/>
      <c r="DB23" s="669"/>
      <c r="DC23" s="670"/>
      <c r="DD23" s="668" t="s">
        <v>281</v>
      </c>
      <c r="DE23" s="669"/>
      <c r="DF23" s="669"/>
      <c r="DG23" s="669"/>
      <c r="DH23" s="669"/>
      <c r="DI23" s="669"/>
      <c r="DJ23" s="669"/>
      <c r="DK23" s="670"/>
      <c r="DL23" s="717" t="s">
        <v>282</v>
      </c>
      <c r="DM23" s="718"/>
      <c r="DN23" s="718"/>
      <c r="DO23" s="718"/>
      <c r="DP23" s="718"/>
      <c r="DQ23" s="718"/>
      <c r="DR23" s="718"/>
      <c r="DS23" s="718"/>
      <c r="DT23" s="718"/>
      <c r="DU23" s="718"/>
      <c r="DV23" s="719"/>
      <c r="DW23" s="668" t="s">
        <v>283</v>
      </c>
      <c r="DX23" s="669"/>
      <c r="DY23" s="669"/>
      <c r="DZ23" s="669"/>
      <c r="EA23" s="669"/>
      <c r="EB23" s="669"/>
      <c r="EC23" s="670"/>
    </row>
    <row r="24" spans="2:133" ht="11.25" customHeight="1" x14ac:dyDescent="0.15">
      <c r="B24" s="683" t="s">
        <v>284</v>
      </c>
      <c r="C24" s="684"/>
      <c r="D24" s="684"/>
      <c r="E24" s="684"/>
      <c r="F24" s="684"/>
      <c r="G24" s="684"/>
      <c r="H24" s="684"/>
      <c r="I24" s="684"/>
      <c r="J24" s="684"/>
      <c r="K24" s="684"/>
      <c r="L24" s="684"/>
      <c r="M24" s="684"/>
      <c r="N24" s="684"/>
      <c r="O24" s="684"/>
      <c r="P24" s="684"/>
      <c r="Q24" s="685"/>
      <c r="R24" s="686">
        <v>885016</v>
      </c>
      <c r="S24" s="687"/>
      <c r="T24" s="687"/>
      <c r="U24" s="687"/>
      <c r="V24" s="687"/>
      <c r="W24" s="687"/>
      <c r="X24" s="687"/>
      <c r="Y24" s="688"/>
      <c r="Z24" s="689">
        <v>4.0999999999999996</v>
      </c>
      <c r="AA24" s="689"/>
      <c r="AB24" s="689"/>
      <c r="AC24" s="689"/>
      <c r="AD24" s="690" t="s">
        <v>137</v>
      </c>
      <c r="AE24" s="690"/>
      <c r="AF24" s="690"/>
      <c r="AG24" s="690"/>
      <c r="AH24" s="690"/>
      <c r="AI24" s="690"/>
      <c r="AJ24" s="690"/>
      <c r="AK24" s="690"/>
      <c r="AL24" s="691" t="s">
        <v>239</v>
      </c>
      <c r="AM24" s="692"/>
      <c r="AN24" s="692"/>
      <c r="AO24" s="693"/>
      <c r="AP24" s="705" t="s">
        <v>285</v>
      </c>
      <c r="AQ24" s="706"/>
      <c r="AR24" s="706"/>
      <c r="AS24" s="706"/>
      <c r="AT24" s="706"/>
      <c r="AU24" s="706"/>
      <c r="AV24" s="706"/>
      <c r="AW24" s="706"/>
      <c r="AX24" s="706"/>
      <c r="AY24" s="706"/>
      <c r="AZ24" s="706"/>
      <c r="BA24" s="706"/>
      <c r="BB24" s="706"/>
      <c r="BC24" s="706"/>
      <c r="BD24" s="706"/>
      <c r="BE24" s="706"/>
      <c r="BF24" s="707"/>
      <c r="BG24" s="686" t="s">
        <v>127</v>
      </c>
      <c r="BH24" s="687"/>
      <c r="BI24" s="687"/>
      <c r="BJ24" s="687"/>
      <c r="BK24" s="687"/>
      <c r="BL24" s="687"/>
      <c r="BM24" s="687"/>
      <c r="BN24" s="688"/>
      <c r="BO24" s="689" t="s">
        <v>137</v>
      </c>
      <c r="BP24" s="689"/>
      <c r="BQ24" s="689"/>
      <c r="BR24" s="689"/>
      <c r="BS24" s="695" t="s">
        <v>239</v>
      </c>
      <c r="BT24" s="687"/>
      <c r="BU24" s="687"/>
      <c r="BV24" s="687"/>
      <c r="BW24" s="687"/>
      <c r="BX24" s="687"/>
      <c r="BY24" s="687"/>
      <c r="BZ24" s="687"/>
      <c r="CA24" s="687"/>
      <c r="CB24" s="696"/>
      <c r="CD24" s="697" t="s">
        <v>286</v>
      </c>
      <c r="CE24" s="698"/>
      <c r="CF24" s="698"/>
      <c r="CG24" s="698"/>
      <c r="CH24" s="698"/>
      <c r="CI24" s="698"/>
      <c r="CJ24" s="698"/>
      <c r="CK24" s="698"/>
      <c r="CL24" s="698"/>
      <c r="CM24" s="698"/>
      <c r="CN24" s="698"/>
      <c r="CO24" s="698"/>
      <c r="CP24" s="698"/>
      <c r="CQ24" s="699"/>
      <c r="CR24" s="675">
        <v>8291829</v>
      </c>
      <c r="CS24" s="676"/>
      <c r="CT24" s="676"/>
      <c r="CU24" s="676"/>
      <c r="CV24" s="676"/>
      <c r="CW24" s="676"/>
      <c r="CX24" s="676"/>
      <c r="CY24" s="677"/>
      <c r="CZ24" s="680">
        <v>39.6</v>
      </c>
      <c r="DA24" s="681"/>
      <c r="DB24" s="681"/>
      <c r="DC24" s="700"/>
      <c r="DD24" s="720">
        <v>5597777</v>
      </c>
      <c r="DE24" s="676"/>
      <c r="DF24" s="676"/>
      <c r="DG24" s="676"/>
      <c r="DH24" s="676"/>
      <c r="DI24" s="676"/>
      <c r="DJ24" s="676"/>
      <c r="DK24" s="677"/>
      <c r="DL24" s="720">
        <v>5539066</v>
      </c>
      <c r="DM24" s="676"/>
      <c r="DN24" s="676"/>
      <c r="DO24" s="676"/>
      <c r="DP24" s="676"/>
      <c r="DQ24" s="676"/>
      <c r="DR24" s="676"/>
      <c r="DS24" s="676"/>
      <c r="DT24" s="676"/>
      <c r="DU24" s="676"/>
      <c r="DV24" s="677"/>
      <c r="DW24" s="680">
        <v>62.1</v>
      </c>
      <c r="DX24" s="681"/>
      <c r="DY24" s="681"/>
      <c r="DZ24" s="681"/>
      <c r="EA24" s="681"/>
      <c r="EB24" s="681"/>
      <c r="EC24" s="682"/>
    </row>
    <row r="25" spans="2:133" ht="11.25" customHeight="1" x14ac:dyDescent="0.15">
      <c r="B25" s="683" t="s">
        <v>287</v>
      </c>
      <c r="C25" s="684"/>
      <c r="D25" s="684"/>
      <c r="E25" s="684"/>
      <c r="F25" s="684"/>
      <c r="G25" s="684"/>
      <c r="H25" s="684"/>
      <c r="I25" s="684"/>
      <c r="J25" s="684"/>
      <c r="K25" s="684"/>
      <c r="L25" s="684"/>
      <c r="M25" s="684"/>
      <c r="N25" s="684"/>
      <c r="O25" s="684"/>
      <c r="P25" s="684"/>
      <c r="Q25" s="685"/>
      <c r="R25" s="686" t="s">
        <v>127</v>
      </c>
      <c r="S25" s="687"/>
      <c r="T25" s="687"/>
      <c r="U25" s="687"/>
      <c r="V25" s="687"/>
      <c r="W25" s="687"/>
      <c r="X25" s="687"/>
      <c r="Y25" s="688"/>
      <c r="Z25" s="689" t="s">
        <v>137</v>
      </c>
      <c r="AA25" s="689"/>
      <c r="AB25" s="689"/>
      <c r="AC25" s="689"/>
      <c r="AD25" s="690" t="s">
        <v>239</v>
      </c>
      <c r="AE25" s="690"/>
      <c r="AF25" s="690"/>
      <c r="AG25" s="690"/>
      <c r="AH25" s="690"/>
      <c r="AI25" s="690"/>
      <c r="AJ25" s="690"/>
      <c r="AK25" s="690"/>
      <c r="AL25" s="691" t="s">
        <v>127</v>
      </c>
      <c r="AM25" s="692"/>
      <c r="AN25" s="692"/>
      <c r="AO25" s="693"/>
      <c r="AP25" s="705" t="s">
        <v>288</v>
      </c>
      <c r="AQ25" s="706"/>
      <c r="AR25" s="706"/>
      <c r="AS25" s="706"/>
      <c r="AT25" s="706"/>
      <c r="AU25" s="706"/>
      <c r="AV25" s="706"/>
      <c r="AW25" s="706"/>
      <c r="AX25" s="706"/>
      <c r="AY25" s="706"/>
      <c r="AZ25" s="706"/>
      <c r="BA25" s="706"/>
      <c r="BB25" s="706"/>
      <c r="BC25" s="706"/>
      <c r="BD25" s="706"/>
      <c r="BE25" s="706"/>
      <c r="BF25" s="707"/>
      <c r="BG25" s="686" t="s">
        <v>137</v>
      </c>
      <c r="BH25" s="687"/>
      <c r="BI25" s="687"/>
      <c r="BJ25" s="687"/>
      <c r="BK25" s="687"/>
      <c r="BL25" s="687"/>
      <c r="BM25" s="687"/>
      <c r="BN25" s="688"/>
      <c r="BO25" s="689" t="s">
        <v>137</v>
      </c>
      <c r="BP25" s="689"/>
      <c r="BQ25" s="689"/>
      <c r="BR25" s="689"/>
      <c r="BS25" s="695" t="s">
        <v>127</v>
      </c>
      <c r="BT25" s="687"/>
      <c r="BU25" s="687"/>
      <c r="BV25" s="687"/>
      <c r="BW25" s="687"/>
      <c r="BX25" s="687"/>
      <c r="BY25" s="687"/>
      <c r="BZ25" s="687"/>
      <c r="CA25" s="687"/>
      <c r="CB25" s="696"/>
      <c r="CD25" s="701" t="s">
        <v>289</v>
      </c>
      <c r="CE25" s="702"/>
      <c r="CF25" s="702"/>
      <c r="CG25" s="702"/>
      <c r="CH25" s="702"/>
      <c r="CI25" s="702"/>
      <c r="CJ25" s="702"/>
      <c r="CK25" s="702"/>
      <c r="CL25" s="702"/>
      <c r="CM25" s="702"/>
      <c r="CN25" s="702"/>
      <c r="CO25" s="702"/>
      <c r="CP25" s="702"/>
      <c r="CQ25" s="703"/>
      <c r="CR25" s="686">
        <v>2775016</v>
      </c>
      <c r="CS25" s="723"/>
      <c r="CT25" s="723"/>
      <c r="CU25" s="723"/>
      <c r="CV25" s="723"/>
      <c r="CW25" s="723"/>
      <c r="CX25" s="723"/>
      <c r="CY25" s="724"/>
      <c r="CZ25" s="691">
        <v>13.2</v>
      </c>
      <c r="DA25" s="721"/>
      <c r="DB25" s="721"/>
      <c r="DC25" s="725"/>
      <c r="DD25" s="695">
        <v>2605055</v>
      </c>
      <c r="DE25" s="723"/>
      <c r="DF25" s="723"/>
      <c r="DG25" s="723"/>
      <c r="DH25" s="723"/>
      <c r="DI25" s="723"/>
      <c r="DJ25" s="723"/>
      <c r="DK25" s="724"/>
      <c r="DL25" s="695">
        <v>2549986</v>
      </c>
      <c r="DM25" s="723"/>
      <c r="DN25" s="723"/>
      <c r="DO25" s="723"/>
      <c r="DP25" s="723"/>
      <c r="DQ25" s="723"/>
      <c r="DR25" s="723"/>
      <c r="DS25" s="723"/>
      <c r="DT25" s="723"/>
      <c r="DU25" s="723"/>
      <c r="DV25" s="724"/>
      <c r="DW25" s="691">
        <v>28.6</v>
      </c>
      <c r="DX25" s="721"/>
      <c r="DY25" s="721"/>
      <c r="DZ25" s="721"/>
      <c r="EA25" s="721"/>
      <c r="EB25" s="721"/>
      <c r="EC25" s="722"/>
    </row>
    <row r="26" spans="2:133" ht="11.25" customHeight="1" x14ac:dyDescent="0.15">
      <c r="B26" s="683" t="s">
        <v>290</v>
      </c>
      <c r="C26" s="684"/>
      <c r="D26" s="684"/>
      <c r="E26" s="684"/>
      <c r="F26" s="684"/>
      <c r="G26" s="684"/>
      <c r="H26" s="684"/>
      <c r="I26" s="684"/>
      <c r="J26" s="684"/>
      <c r="K26" s="684"/>
      <c r="L26" s="684"/>
      <c r="M26" s="684"/>
      <c r="N26" s="684"/>
      <c r="O26" s="684"/>
      <c r="P26" s="684"/>
      <c r="Q26" s="685"/>
      <c r="R26" s="686">
        <v>9449985</v>
      </c>
      <c r="S26" s="687"/>
      <c r="T26" s="687"/>
      <c r="U26" s="687"/>
      <c r="V26" s="687"/>
      <c r="W26" s="687"/>
      <c r="X26" s="687"/>
      <c r="Y26" s="688"/>
      <c r="Z26" s="689">
        <v>43.5</v>
      </c>
      <c r="AA26" s="689"/>
      <c r="AB26" s="689"/>
      <c r="AC26" s="689"/>
      <c r="AD26" s="690">
        <v>8564969</v>
      </c>
      <c r="AE26" s="690"/>
      <c r="AF26" s="690"/>
      <c r="AG26" s="690"/>
      <c r="AH26" s="690"/>
      <c r="AI26" s="690"/>
      <c r="AJ26" s="690"/>
      <c r="AK26" s="690"/>
      <c r="AL26" s="691">
        <v>99.5</v>
      </c>
      <c r="AM26" s="692"/>
      <c r="AN26" s="692"/>
      <c r="AO26" s="693"/>
      <c r="AP26" s="705" t="s">
        <v>291</v>
      </c>
      <c r="AQ26" s="732"/>
      <c r="AR26" s="732"/>
      <c r="AS26" s="732"/>
      <c r="AT26" s="732"/>
      <c r="AU26" s="732"/>
      <c r="AV26" s="732"/>
      <c r="AW26" s="732"/>
      <c r="AX26" s="732"/>
      <c r="AY26" s="732"/>
      <c r="AZ26" s="732"/>
      <c r="BA26" s="732"/>
      <c r="BB26" s="732"/>
      <c r="BC26" s="732"/>
      <c r="BD26" s="732"/>
      <c r="BE26" s="732"/>
      <c r="BF26" s="707"/>
      <c r="BG26" s="686" t="s">
        <v>137</v>
      </c>
      <c r="BH26" s="687"/>
      <c r="BI26" s="687"/>
      <c r="BJ26" s="687"/>
      <c r="BK26" s="687"/>
      <c r="BL26" s="687"/>
      <c r="BM26" s="687"/>
      <c r="BN26" s="688"/>
      <c r="BO26" s="689" t="s">
        <v>239</v>
      </c>
      <c r="BP26" s="689"/>
      <c r="BQ26" s="689"/>
      <c r="BR26" s="689"/>
      <c r="BS26" s="695" t="s">
        <v>137</v>
      </c>
      <c r="BT26" s="687"/>
      <c r="BU26" s="687"/>
      <c r="BV26" s="687"/>
      <c r="BW26" s="687"/>
      <c r="BX26" s="687"/>
      <c r="BY26" s="687"/>
      <c r="BZ26" s="687"/>
      <c r="CA26" s="687"/>
      <c r="CB26" s="696"/>
      <c r="CD26" s="701" t="s">
        <v>292</v>
      </c>
      <c r="CE26" s="702"/>
      <c r="CF26" s="702"/>
      <c r="CG26" s="702"/>
      <c r="CH26" s="702"/>
      <c r="CI26" s="702"/>
      <c r="CJ26" s="702"/>
      <c r="CK26" s="702"/>
      <c r="CL26" s="702"/>
      <c r="CM26" s="702"/>
      <c r="CN26" s="702"/>
      <c r="CO26" s="702"/>
      <c r="CP26" s="702"/>
      <c r="CQ26" s="703"/>
      <c r="CR26" s="686">
        <v>1684028</v>
      </c>
      <c r="CS26" s="687"/>
      <c r="CT26" s="687"/>
      <c r="CU26" s="687"/>
      <c r="CV26" s="687"/>
      <c r="CW26" s="687"/>
      <c r="CX26" s="687"/>
      <c r="CY26" s="688"/>
      <c r="CZ26" s="691">
        <v>8</v>
      </c>
      <c r="DA26" s="721"/>
      <c r="DB26" s="721"/>
      <c r="DC26" s="725"/>
      <c r="DD26" s="695">
        <v>1610326</v>
      </c>
      <c r="DE26" s="687"/>
      <c r="DF26" s="687"/>
      <c r="DG26" s="687"/>
      <c r="DH26" s="687"/>
      <c r="DI26" s="687"/>
      <c r="DJ26" s="687"/>
      <c r="DK26" s="688"/>
      <c r="DL26" s="695" t="s">
        <v>127</v>
      </c>
      <c r="DM26" s="687"/>
      <c r="DN26" s="687"/>
      <c r="DO26" s="687"/>
      <c r="DP26" s="687"/>
      <c r="DQ26" s="687"/>
      <c r="DR26" s="687"/>
      <c r="DS26" s="687"/>
      <c r="DT26" s="687"/>
      <c r="DU26" s="687"/>
      <c r="DV26" s="688"/>
      <c r="DW26" s="691" t="s">
        <v>127</v>
      </c>
      <c r="DX26" s="721"/>
      <c r="DY26" s="721"/>
      <c r="DZ26" s="721"/>
      <c r="EA26" s="721"/>
      <c r="EB26" s="721"/>
      <c r="EC26" s="722"/>
    </row>
    <row r="27" spans="2:133" ht="11.25" customHeight="1" x14ac:dyDescent="0.15">
      <c r="B27" s="683" t="s">
        <v>293</v>
      </c>
      <c r="C27" s="684"/>
      <c r="D27" s="684"/>
      <c r="E27" s="684"/>
      <c r="F27" s="684"/>
      <c r="G27" s="684"/>
      <c r="H27" s="684"/>
      <c r="I27" s="684"/>
      <c r="J27" s="684"/>
      <c r="K27" s="684"/>
      <c r="L27" s="684"/>
      <c r="M27" s="684"/>
      <c r="N27" s="684"/>
      <c r="O27" s="684"/>
      <c r="P27" s="684"/>
      <c r="Q27" s="685"/>
      <c r="R27" s="686">
        <v>3514</v>
      </c>
      <c r="S27" s="687"/>
      <c r="T27" s="687"/>
      <c r="U27" s="687"/>
      <c r="V27" s="687"/>
      <c r="W27" s="687"/>
      <c r="X27" s="687"/>
      <c r="Y27" s="688"/>
      <c r="Z27" s="689">
        <v>0</v>
      </c>
      <c r="AA27" s="689"/>
      <c r="AB27" s="689"/>
      <c r="AC27" s="689"/>
      <c r="AD27" s="690">
        <v>3514</v>
      </c>
      <c r="AE27" s="690"/>
      <c r="AF27" s="690"/>
      <c r="AG27" s="690"/>
      <c r="AH27" s="690"/>
      <c r="AI27" s="690"/>
      <c r="AJ27" s="690"/>
      <c r="AK27" s="690"/>
      <c r="AL27" s="691">
        <v>0</v>
      </c>
      <c r="AM27" s="692"/>
      <c r="AN27" s="692"/>
      <c r="AO27" s="693"/>
      <c r="AP27" s="683" t="s">
        <v>294</v>
      </c>
      <c r="AQ27" s="684"/>
      <c r="AR27" s="684"/>
      <c r="AS27" s="684"/>
      <c r="AT27" s="684"/>
      <c r="AU27" s="684"/>
      <c r="AV27" s="684"/>
      <c r="AW27" s="684"/>
      <c r="AX27" s="684"/>
      <c r="AY27" s="684"/>
      <c r="AZ27" s="684"/>
      <c r="BA27" s="684"/>
      <c r="BB27" s="684"/>
      <c r="BC27" s="684"/>
      <c r="BD27" s="684"/>
      <c r="BE27" s="684"/>
      <c r="BF27" s="685"/>
      <c r="BG27" s="686">
        <v>3026433</v>
      </c>
      <c r="BH27" s="687"/>
      <c r="BI27" s="687"/>
      <c r="BJ27" s="687"/>
      <c r="BK27" s="687"/>
      <c r="BL27" s="687"/>
      <c r="BM27" s="687"/>
      <c r="BN27" s="688"/>
      <c r="BO27" s="689">
        <v>100</v>
      </c>
      <c r="BP27" s="689"/>
      <c r="BQ27" s="689"/>
      <c r="BR27" s="689"/>
      <c r="BS27" s="695">
        <v>30317</v>
      </c>
      <c r="BT27" s="687"/>
      <c r="BU27" s="687"/>
      <c r="BV27" s="687"/>
      <c r="BW27" s="687"/>
      <c r="BX27" s="687"/>
      <c r="BY27" s="687"/>
      <c r="BZ27" s="687"/>
      <c r="CA27" s="687"/>
      <c r="CB27" s="696"/>
      <c r="CD27" s="701" t="s">
        <v>295</v>
      </c>
      <c r="CE27" s="702"/>
      <c r="CF27" s="702"/>
      <c r="CG27" s="702"/>
      <c r="CH27" s="702"/>
      <c r="CI27" s="702"/>
      <c r="CJ27" s="702"/>
      <c r="CK27" s="702"/>
      <c r="CL27" s="702"/>
      <c r="CM27" s="702"/>
      <c r="CN27" s="702"/>
      <c r="CO27" s="702"/>
      <c r="CP27" s="702"/>
      <c r="CQ27" s="703"/>
      <c r="CR27" s="686">
        <v>3402711</v>
      </c>
      <c r="CS27" s="723"/>
      <c r="CT27" s="723"/>
      <c r="CU27" s="723"/>
      <c r="CV27" s="723"/>
      <c r="CW27" s="723"/>
      <c r="CX27" s="723"/>
      <c r="CY27" s="724"/>
      <c r="CZ27" s="691">
        <v>16.2</v>
      </c>
      <c r="DA27" s="721"/>
      <c r="DB27" s="721"/>
      <c r="DC27" s="725"/>
      <c r="DD27" s="695">
        <v>972704</v>
      </c>
      <c r="DE27" s="723"/>
      <c r="DF27" s="723"/>
      <c r="DG27" s="723"/>
      <c r="DH27" s="723"/>
      <c r="DI27" s="723"/>
      <c r="DJ27" s="723"/>
      <c r="DK27" s="724"/>
      <c r="DL27" s="695">
        <v>969062</v>
      </c>
      <c r="DM27" s="723"/>
      <c r="DN27" s="723"/>
      <c r="DO27" s="723"/>
      <c r="DP27" s="723"/>
      <c r="DQ27" s="723"/>
      <c r="DR27" s="723"/>
      <c r="DS27" s="723"/>
      <c r="DT27" s="723"/>
      <c r="DU27" s="723"/>
      <c r="DV27" s="724"/>
      <c r="DW27" s="691">
        <v>10.9</v>
      </c>
      <c r="DX27" s="721"/>
      <c r="DY27" s="721"/>
      <c r="DZ27" s="721"/>
      <c r="EA27" s="721"/>
      <c r="EB27" s="721"/>
      <c r="EC27" s="722"/>
    </row>
    <row r="28" spans="2:133" ht="11.25" customHeight="1" x14ac:dyDescent="0.15">
      <c r="B28" s="683" t="s">
        <v>296</v>
      </c>
      <c r="C28" s="684"/>
      <c r="D28" s="684"/>
      <c r="E28" s="684"/>
      <c r="F28" s="684"/>
      <c r="G28" s="684"/>
      <c r="H28" s="684"/>
      <c r="I28" s="684"/>
      <c r="J28" s="684"/>
      <c r="K28" s="684"/>
      <c r="L28" s="684"/>
      <c r="M28" s="684"/>
      <c r="N28" s="684"/>
      <c r="O28" s="684"/>
      <c r="P28" s="684"/>
      <c r="Q28" s="685"/>
      <c r="R28" s="686">
        <v>77880</v>
      </c>
      <c r="S28" s="687"/>
      <c r="T28" s="687"/>
      <c r="U28" s="687"/>
      <c r="V28" s="687"/>
      <c r="W28" s="687"/>
      <c r="X28" s="687"/>
      <c r="Y28" s="688"/>
      <c r="Z28" s="689">
        <v>0.4</v>
      </c>
      <c r="AA28" s="689"/>
      <c r="AB28" s="689"/>
      <c r="AC28" s="689"/>
      <c r="AD28" s="690" t="s">
        <v>239</v>
      </c>
      <c r="AE28" s="690"/>
      <c r="AF28" s="690"/>
      <c r="AG28" s="690"/>
      <c r="AH28" s="690"/>
      <c r="AI28" s="690"/>
      <c r="AJ28" s="690"/>
      <c r="AK28" s="690"/>
      <c r="AL28" s="691" t="s">
        <v>127</v>
      </c>
      <c r="AM28" s="692"/>
      <c r="AN28" s="692"/>
      <c r="AO28" s="693"/>
      <c r="AP28" s="683"/>
      <c r="AQ28" s="684"/>
      <c r="AR28" s="684"/>
      <c r="AS28" s="684"/>
      <c r="AT28" s="684"/>
      <c r="AU28" s="684"/>
      <c r="AV28" s="684"/>
      <c r="AW28" s="684"/>
      <c r="AX28" s="684"/>
      <c r="AY28" s="684"/>
      <c r="AZ28" s="684"/>
      <c r="BA28" s="684"/>
      <c r="BB28" s="684"/>
      <c r="BC28" s="684"/>
      <c r="BD28" s="684"/>
      <c r="BE28" s="684"/>
      <c r="BF28" s="685"/>
      <c r="BG28" s="686"/>
      <c r="BH28" s="687"/>
      <c r="BI28" s="687"/>
      <c r="BJ28" s="687"/>
      <c r="BK28" s="687"/>
      <c r="BL28" s="687"/>
      <c r="BM28" s="687"/>
      <c r="BN28" s="688"/>
      <c r="BO28" s="689"/>
      <c r="BP28" s="689"/>
      <c r="BQ28" s="689"/>
      <c r="BR28" s="689"/>
      <c r="BS28" s="695"/>
      <c r="BT28" s="687"/>
      <c r="BU28" s="687"/>
      <c r="BV28" s="687"/>
      <c r="BW28" s="687"/>
      <c r="BX28" s="687"/>
      <c r="BY28" s="687"/>
      <c r="BZ28" s="687"/>
      <c r="CA28" s="687"/>
      <c r="CB28" s="696"/>
      <c r="CD28" s="701" t="s">
        <v>297</v>
      </c>
      <c r="CE28" s="702"/>
      <c r="CF28" s="702"/>
      <c r="CG28" s="702"/>
      <c r="CH28" s="702"/>
      <c r="CI28" s="702"/>
      <c r="CJ28" s="702"/>
      <c r="CK28" s="702"/>
      <c r="CL28" s="702"/>
      <c r="CM28" s="702"/>
      <c r="CN28" s="702"/>
      <c r="CO28" s="702"/>
      <c r="CP28" s="702"/>
      <c r="CQ28" s="703"/>
      <c r="CR28" s="686">
        <v>2114102</v>
      </c>
      <c r="CS28" s="687"/>
      <c r="CT28" s="687"/>
      <c r="CU28" s="687"/>
      <c r="CV28" s="687"/>
      <c r="CW28" s="687"/>
      <c r="CX28" s="687"/>
      <c r="CY28" s="688"/>
      <c r="CZ28" s="691">
        <v>10.1</v>
      </c>
      <c r="DA28" s="721"/>
      <c r="DB28" s="721"/>
      <c r="DC28" s="725"/>
      <c r="DD28" s="695">
        <v>2020018</v>
      </c>
      <c r="DE28" s="687"/>
      <c r="DF28" s="687"/>
      <c r="DG28" s="687"/>
      <c r="DH28" s="687"/>
      <c r="DI28" s="687"/>
      <c r="DJ28" s="687"/>
      <c r="DK28" s="688"/>
      <c r="DL28" s="695">
        <v>2020018</v>
      </c>
      <c r="DM28" s="687"/>
      <c r="DN28" s="687"/>
      <c r="DO28" s="687"/>
      <c r="DP28" s="687"/>
      <c r="DQ28" s="687"/>
      <c r="DR28" s="687"/>
      <c r="DS28" s="687"/>
      <c r="DT28" s="687"/>
      <c r="DU28" s="687"/>
      <c r="DV28" s="688"/>
      <c r="DW28" s="691">
        <v>22.6</v>
      </c>
      <c r="DX28" s="721"/>
      <c r="DY28" s="721"/>
      <c r="DZ28" s="721"/>
      <c r="EA28" s="721"/>
      <c r="EB28" s="721"/>
      <c r="EC28" s="722"/>
    </row>
    <row r="29" spans="2:133" ht="11.25" customHeight="1" x14ac:dyDescent="0.15">
      <c r="B29" s="683" t="s">
        <v>298</v>
      </c>
      <c r="C29" s="684"/>
      <c r="D29" s="684"/>
      <c r="E29" s="684"/>
      <c r="F29" s="684"/>
      <c r="G29" s="684"/>
      <c r="H29" s="684"/>
      <c r="I29" s="684"/>
      <c r="J29" s="684"/>
      <c r="K29" s="684"/>
      <c r="L29" s="684"/>
      <c r="M29" s="684"/>
      <c r="N29" s="684"/>
      <c r="O29" s="684"/>
      <c r="P29" s="684"/>
      <c r="Q29" s="685"/>
      <c r="R29" s="686">
        <v>132380</v>
      </c>
      <c r="S29" s="687"/>
      <c r="T29" s="687"/>
      <c r="U29" s="687"/>
      <c r="V29" s="687"/>
      <c r="W29" s="687"/>
      <c r="X29" s="687"/>
      <c r="Y29" s="688"/>
      <c r="Z29" s="689">
        <v>0.6</v>
      </c>
      <c r="AA29" s="689"/>
      <c r="AB29" s="689"/>
      <c r="AC29" s="689"/>
      <c r="AD29" s="690">
        <v>10634</v>
      </c>
      <c r="AE29" s="690"/>
      <c r="AF29" s="690"/>
      <c r="AG29" s="690"/>
      <c r="AH29" s="690"/>
      <c r="AI29" s="690"/>
      <c r="AJ29" s="690"/>
      <c r="AK29" s="690"/>
      <c r="AL29" s="691">
        <v>0.1</v>
      </c>
      <c r="AM29" s="692"/>
      <c r="AN29" s="692"/>
      <c r="AO29" s="693"/>
      <c r="AP29" s="735"/>
      <c r="AQ29" s="736"/>
      <c r="AR29" s="736"/>
      <c r="AS29" s="736"/>
      <c r="AT29" s="736"/>
      <c r="AU29" s="736"/>
      <c r="AV29" s="736"/>
      <c r="AW29" s="736"/>
      <c r="AX29" s="736"/>
      <c r="AY29" s="736"/>
      <c r="AZ29" s="736"/>
      <c r="BA29" s="736"/>
      <c r="BB29" s="736"/>
      <c r="BC29" s="736"/>
      <c r="BD29" s="736"/>
      <c r="BE29" s="736"/>
      <c r="BF29" s="737"/>
      <c r="BG29" s="686"/>
      <c r="BH29" s="687"/>
      <c r="BI29" s="687"/>
      <c r="BJ29" s="687"/>
      <c r="BK29" s="687"/>
      <c r="BL29" s="687"/>
      <c r="BM29" s="687"/>
      <c r="BN29" s="688"/>
      <c r="BO29" s="689"/>
      <c r="BP29" s="689"/>
      <c r="BQ29" s="689"/>
      <c r="BR29" s="689"/>
      <c r="BS29" s="690"/>
      <c r="BT29" s="690"/>
      <c r="BU29" s="690"/>
      <c r="BV29" s="690"/>
      <c r="BW29" s="690"/>
      <c r="BX29" s="690"/>
      <c r="BY29" s="690"/>
      <c r="BZ29" s="690"/>
      <c r="CA29" s="690"/>
      <c r="CB29" s="694"/>
      <c r="CD29" s="726" t="s">
        <v>299</v>
      </c>
      <c r="CE29" s="727"/>
      <c r="CF29" s="701" t="s">
        <v>70</v>
      </c>
      <c r="CG29" s="702"/>
      <c r="CH29" s="702"/>
      <c r="CI29" s="702"/>
      <c r="CJ29" s="702"/>
      <c r="CK29" s="702"/>
      <c r="CL29" s="702"/>
      <c r="CM29" s="702"/>
      <c r="CN29" s="702"/>
      <c r="CO29" s="702"/>
      <c r="CP29" s="702"/>
      <c r="CQ29" s="703"/>
      <c r="CR29" s="686">
        <v>2114075</v>
      </c>
      <c r="CS29" s="723"/>
      <c r="CT29" s="723"/>
      <c r="CU29" s="723"/>
      <c r="CV29" s="723"/>
      <c r="CW29" s="723"/>
      <c r="CX29" s="723"/>
      <c r="CY29" s="724"/>
      <c r="CZ29" s="691">
        <v>10.1</v>
      </c>
      <c r="DA29" s="721"/>
      <c r="DB29" s="721"/>
      <c r="DC29" s="725"/>
      <c r="DD29" s="695">
        <v>2019991</v>
      </c>
      <c r="DE29" s="723"/>
      <c r="DF29" s="723"/>
      <c r="DG29" s="723"/>
      <c r="DH29" s="723"/>
      <c r="DI29" s="723"/>
      <c r="DJ29" s="723"/>
      <c r="DK29" s="724"/>
      <c r="DL29" s="695">
        <v>2019991</v>
      </c>
      <c r="DM29" s="723"/>
      <c r="DN29" s="723"/>
      <c r="DO29" s="723"/>
      <c r="DP29" s="723"/>
      <c r="DQ29" s="723"/>
      <c r="DR29" s="723"/>
      <c r="DS29" s="723"/>
      <c r="DT29" s="723"/>
      <c r="DU29" s="723"/>
      <c r="DV29" s="724"/>
      <c r="DW29" s="691">
        <v>22.6</v>
      </c>
      <c r="DX29" s="721"/>
      <c r="DY29" s="721"/>
      <c r="DZ29" s="721"/>
      <c r="EA29" s="721"/>
      <c r="EB29" s="721"/>
      <c r="EC29" s="722"/>
    </row>
    <row r="30" spans="2:133" ht="11.25" customHeight="1" x14ac:dyDescent="0.15">
      <c r="B30" s="683" t="s">
        <v>300</v>
      </c>
      <c r="C30" s="684"/>
      <c r="D30" s="684"/>
      <c r="E30" s="684"/>
      <c r="F30" s="684"/>
      <c r="G30" s="684"/>
      <c r="H30" s="684"/>
      <c r="I30" s="684"/>
      <c r="J30" s="684"/>
      <c r="K30" s="684"/>
      <c r="L30" s="684"/>
      <c r="M30" s="684"/>
      <c r="N30" s="684"/>
      <c r="O30" s="684"/>
      <c r="P30" s="684"/>
      <c r="Q30" s="685"/>
      <c r="R30" s="686">
        <v>32117</v>
      </c>
      <c r="S30" s="687"/>
      <c r="T30" s="687"/>
      <c r="U30" s="687"/>
      <c r="V30" s="687"/>
      <c r="W30" s="687"/>
      <c r="X30" s="687"/>
      <c r="Y30" s="688"/>
      <c r="Z30" s="689">
        <v>0.1</v>
      </c>
      <c r="AA30" s="689"/>
      <c r="AB30" s="689"/>
      <c r="AC30" s="689"/>
      <c r="AD30" s="690" t="s">
        <v>127</v>
      </c>
      <c r="AE30" s="690"/>
      <c r="AF30" s="690"/>
      <c r="AG30" s="690"/>
      <c r="AH30" s="690"/>
      <c r="AI30" s="690"/>
      <c r="AJ30" s="690"/>
      <c r="AK30" s="690"/>
      <c r="AL30" s="691" t="s">
        <v>239</v>
      </c>
      <c r="AM30" s="692"/>
      <c r="AN30" s="692"/>
      <c r="AO30" s="693"/>
      <c r="AP30" s="665" t="s">
        <v>217</v>
      </c>
      <c r="AQ30" s="666"/>
      <c r="AR30" s="666"/>
      <c r="AS30" s="666"/>
      <c r="AT30" s="666"/>
      <c r="AU30" s="666"/>
      <c r="AV30" s="666"/>
      <c r="AW30" s="666"/>
      <c r="AX30" s="666"/>
      <c r="AY30" s="666"/>
      <c r="AZ30" s="666"/>
      <c r="BA30" s="666"/>
      <c r="BB30" s="666"/>
      <c r="BC30" s="666"/>
      <c r="BD30" s="666"/>
      <c r="BE30" s="666"/>
      <c r="BF30" s="667"/>
      <c r="BG30" s="665" t="s">
        <v>301</v>
      </c>
      <c r="BH30" s="733"/>
      <c r="BI30" s="733"/>
      <c r="BJ30" s="733"/>
      <c r="BK30" s="733"/>
      <c r="BL30" s="733"/>
      <c r="BM30" s="733"/>
      <c r="BN30" s="733"/>
      <c r="BO30" s="733"/>
      <c r="BP30" s="733"/>
      <c r="BQ30" s="734"/>
      <c r="BR30" s="665" t="s">
        <v>302</v>
      </c>
      <c r="BS30" s="733"/>
      <c r="BT30" s="733"/>
      <c r="BU30" s="733"/>
      <c r="BV30" s="733"/>
      <c r="BW30" s="733"/>
      <c r="BX30" s="733"/>
      <c r="BY30" s="733"/>
      <c r="BZ30" s="733"/>
      <c r="CA30" s="733"/>
      <c r="CB30" s="734"/>
      <c r="CD30" s="728"/>
      <c r="CE30" s="729"/>
      <c r="CF30" s="701" t="s">
        <v>303</v>
      </c>
      <c r="CG30" s="702"/>
      <c r="CH30" s="702"/>
      <c r="CI30" s="702"/>
      <c r="CJ30" s="702"/>
      <c r="CK30" s="702"/>
      <c r="CL30" s="702"/>
      <c r="CM30" s="702"/>
      <c r="CN30" s="702"/>
      <c r="CO30" s="702"/>
      <c r="CP30" s="702"/>
      <c r="CQ30" s="703"/>
      <c r="CR30" s="686">
        <v>1993999</v>
      </c>
      <c r="CS30" s="687"/>
      <c r="CT30" s="687"/>
      <c r="CU30" s="687"/>
      <c r="CV30" s="687"/>
      <c r="CW30" s="687"/>
      <c r="CX30" s="687"/>
      <c r="CY30" s="688"/>
      <c r="CZ30" s="691">
        <v>9.5</v>
      </c>
      <c r="DA30" s="721"/>
      <c r="DB30" s="721"/>
      <c r="DC30" s="725"/>
      <c r="DD30" s="695">
        <v>1899915</v>
      </c>
      <c r="DE30" s="687"/>
      <c r="DF30" s="687"/>
      <c r="DG30" s="687"/>
      <c r="DH30" s="687"/>
      <c r="DI30" s="687"/>
      <c r="DJ30" s="687"/>
      <c r="DK30" s="688"/>
      <c r="DL30" s="695">
        <v>1899915</v>
      </c>
      <c r="DM30" s="687"/>
      <c r="DN30" s="687"/>
      <c r="DO30" s="687"/>
      <c r="DP30" s="687"/>
      <c r="DQ30" s="687"/>
      <c r="DR30" s="687"/>
      <c r="DS30" s="687"/>
      <c r="DT30" s="687"/>
      <c r="DU30" s="687"/>
      <c r="DV30" s="688"/>
      <c r="DW30" s="691">
        <v>21.3</v>
      </c>
      <c r="DX30" s="721"/>
      <c r="DY30" s="721"/>
      <c r="DZ30" s="721"/>
      <c r="EA30" s="721"/>
      <c r="EB30" s="721"/>
      <c r="EC30" s="722"/>
    </row>
    <row r="31" spans="2:133" ht="11.25" customHeight="1" x14ac:dyDescent="0.15">
      <c r="B31" s="683" t="s">
        <v>304</v>
      </c>
      <c r="C31" s="684"/>
      <c r="D31" s="684"/>
      <c r="E31" s="684"/>
      <c r="F31" s="684"/>
      <c r="G31" s="684"/>
      <c r="H31" s="684"/>
      <c r="I31" s="684"/>
      <c r="J31" s="684"/>
      <c r="K31" s="684"/>
      <c r="L31" s="684"/>
      <c r="M31" s="684"/>
      <c r="N31" s="684"/>
      <c r="O31" s="684"/>
      <c r="P31" s="684"/>
      <c r="Q31" s="685"/>
      <c r="R31" s="686">
        <v>5514360</v>
      </c>
      <c r="S31" s="687"/>
      <c r="T31" s="687"/>
      <c r="U31" s="687"/>
      <c r="V31" s="687"/>
      <c r="W31" s="687"/>
      <c r="X31" s="687"/>
      <c r="Y31" s="688"/>
      <c r="Z31" s="689">
        <v>25.4</v>
      </c>
      <c r="AA31" s="689"/>
      <c r="AB31" s="689"/>
      <c r="AC31" s="689"/>
      <c r="AD31" s="690" t="s">
        <v>239</v>
      </c>
      <c r="AE31" s="690"/>
      <c r="AF31" s="690"/>
      <c r="AG31" s="690"/>
      <c r="AH31" s="690"/>
      <c r="AI31" s="690"/>
      <c r="AJ31" s="690"/>
      <c r="AK31" s="690"/>
      <c r="AL31" s="691" t="s">
        <v>127</v>
      </c>
      <c r="AM31" s="692"/>
      <c r="AN31" s="692"/>
      <c r="AO31" s="693"/>
      <c r="AP31" s="740" t="s">
        <v>305</v>
      </c>
      <c r="AQ31" s="741"/>
      <c r="AR31" s="741"/>
      <c r="AS31" s="741"/>
      <c r="AT31" s="746" t="s">
        <v>306</v>
      </c>
      <c r="AU31" s="231"/>
      <c r="AV31" s="231"/>
      <c r="AW31" s="231"/>
      <c r="AX31" s="672" t="s">
        <v>184</v>
      </c>
      <c r="AY31" s="673"/>
      <c r="AZ31" s="673"/>
      <c r="BA31" s="673"/>
      <c r="BB31" s="673"/>
      <c r="BC31" s="673"/>
      <c r="BD31" s="673"/>
      <c r="BE31" s="673"/>
      <c r="BF31" s="674"/>
      <c r="BG31" s="754">
        <v>98.9</v>
      </c>
      <c r="BH31" s="738"/>
      <c r="BI31" s="738"/>
      <c r="BJ31" s="738"/>
      <c r="BK31" s="738"/>
      <c r="BL31" s="738"/>
      <c r="BM31" s="681">
        <v>97</v>
      </c>
      <c r="BN31" s="738"/>
      <c r="BO31" s="738"/>
      <c r="BP31" s="738"/>
      <c r="BQ31" s="739"/>
      <c r="BR31" s="754">
        <v>99.6</v>
      </c>
      <c r="BS31" s="738"/>
      <c r="BT31" s="738"/>
      <c r="BU31" s="738"/>
      <c r="BV31" s="738"/>
      <c r="BW31" s="738"/>
      <c r="BX31" s="681">
        <v>97</v>
      </c>
      <c r="BY31" s="738"/>
      <c r="BZ31" s="738"/>
      <c r="CA31" s="738"/>
      <c r="CB31" s="739"/>
      <c r="CD31" s="728"/>
      <c r="CE31" s="729"/>
      <c r="CF31" s="701" t="s">
        <v>307</v>
      </c>
      <c r="CG31" s="702"/>
      <c r="CH31" s="702"/>
      <c r="CI31" s="702"/>
      <c r="CJ31" s="702"/>
      <c r="CK31" s="702"/>
      <c r="CL31" s="702"/>
      <c r="CM31" s="702"/>
      <c r="CN31" s="702"/>
      <c r="CO31" s="702"/>
      <c r="CP31" s="702"/>
      <c r="CQ31" s="703"/>
      <c r="CR31" s="686">
        <v>120076</v>
      </c>
      <c r="CS31" s="723"/>
      <c r="CT31" s="723"/>
      <c r="CU31" s="723"/>
      <c r="CV31" s="723"/>
      <c r="CW31" s="723"/>
      <c r="CX31" s="723"/>
      <c r="CY31" s="724"/>
      <c r="CZ31" s="691">
        <v>0.6</v>
      </c>
      <c r="DA31" s="721"/>
      <c r="DB31" s="721"/>
      <c r="DC31" s="725"/>
      <c r="DD31" s="695">
        <v>120076</v>
      </c>
      <c r="DE31" s="723"/>
      <c r="DF31" s="723"/>
      <c r="DG31" s="723"/>
      <c r="DH31" s="723"/>
      <c r="DI31" s="723"/>
      <c r="DJ31" s="723"/>
      <c r="DK31" s="724"/>
      <c r="DL31" s="695">
        <v>120076</v>
      </c>
      <c r="DM31" s="723"/>
      <c r="DN31" s="723"/>
      <c r="DO31" s="723"/>
      <c r="DP31" s="723"/>
      <c r="DQ31" s="723"/>
      <c r="DR31" s="723"/>
      <c r="DS31" s="723"/>
      <c r="DT31" s="723"/>
      <c r="DU31" s="723"/>
      <c r="DV31" s="724"/>
      <c r="DW31" s="691">
        <v>1.3</v>
      </c>
      <c r="DX31" s="721"/>
      <c r="DY31" s="721"/>
      <c r="DZ31" s="721"/>
      <c r="EA31" s="721"/>
      <c r="EB31" s="721"/>
      <c r="EC31" s="722"/>
    </row>
    <row r="32" spans="2:133" ht="11.25" customHeight="1" x14ac:dyDescent="0.15">
      <c r="B32" s="749" t="s">
        <v>308</v>
      </c>
      <c r="C32" s="750"/>
      <c r="D32" s="750"/>
      <c r="E32" s="750"/>
      <c r="F32" s="750"/>
      <c r="G32" s="750"/>
      <c r="H32" s="750"/>
      <c r="I32" s="750"/>
      <c r="J32" s="750"/>
      <c r="K32" s="750"/>
      <c r="L32" s="750"/>
      <c r="M32" s="750"/>
      <c r="N32" s="750"/>
      <c r="O32" s="750"/>
      <c r="P32" s="750"/>
      <c r="Q32" s="751"/>
      <c r="R32" s="686" t="s">
        <v>127</v>
      </c>
      <c r="S32" s="687"/>
      <c r="T32" s="687"/>
      <c r="U32" s="687"/>
      <c r="V32" s="687"/>
      <c r="W32" s="687"/>
      <c r="X32" s="687"/>
      <c r="Y32" s="688"/>
      <c r="Z32" s="689" t="s">
        <v>127</v>
      </c>
      <c r="AA32" s="689"/>
      <c r="AB32" s="689"/>
      <c r="AC32" s="689"/>
      <c r="AD32" s="690" t="s">
        <v>137</v>
      </c>
      <c r="AE32" s="690"/>
      <c r="AF32" s="690"/>
      <c r="AG32" s="690"/>
      <c r="AH32" s="690"/>
      <c r="AI32" s="690"/>
      <c r="AJ32" s="690"/>
      <c r="AK32" s="690"/>
      <c r="AL32" s="691" t="s">
        <v>239</v>
      </c>
      <c r="AM32" s="692"/>
      <c r="AN32" s="692"/>
      <c r="AO32" s="693"/>
      <c r="AP32" s="742"/>
      <c r="AQ32" s="743"/>
      <c r="AR32" s="743"/>
      <c r="AS32" s="743"/>
      <c r="AT32" s="747"/>
      <c r="AU32" s="230" t="s">
        <v>309</v>
      </c>
      <c r="AV32" s="230"/>
      <c r="AW32" s="230"/>
      <c r="AX32" s="683" t="s">
        <v>310</v>
      </c>
      <c r="AY32" s="684"/>
      <c r="AZ32" s="684"/>
      <c r="BA32" s="684"/>
      <c r="BB32" s="684"/>
      <c r="BC32" s="684"/>
      <c r="BD32" s="684"/>
      <c r="BE32" s="684"/>
      <c r="BF32" s="685"/>
      <c r="BG32" s="755">
        <v>99.6</v>
      </c>
      <c r="BH32" s="723"/>
      <c r="BI32" s="723"/>
      <c r="BJ32" s="723"/>
      <c r="BK32" s="723"/>
      <c r="BL32" s="723"/>
      <c r="BM32" s="692">
        <v>97.6</v>
      </c>
      <c r="BN32" s="752"/>
      <c r="BO32" s="752"/>
      <c r="BP32" s="752"/>
      <c r="BQ32" s="753"/>
      <c r="BR32" s="755">
        <v>99.5</v>
      </c>
      <c r="BS32" s="723"/>
      <c r="BT32" s="723"/>
      <c r="BU32" s="723"/>
      <c r="BV32" s="723"/>
      <c r="BW32" s="723"/>
      <c r="BX32" s="692">
        <v>97</v>
      </c>
      <c r="BY32" s="752"/>
      <c r="BZ32" s="752"/>
      <c r="CA32" s="752"/>
      <c r="CB32" s="753"/>
      <c r="CD32" s="730"/>
      <c r="CE32" s="731"/>
      <c r="CF32" s="701" t="s">
        <v>311</v>
      </c>
      <c r="CG32" s="702"/>
      <c r="CH32" s="702"/>
      <c r="CI32" s="702"/>
      <c r="CJ32" s="702"/>
      <c r="CK32" s="702"/>
      <c r="CL32" s="702"/>
      <c r="CM32" s="702"/>
      <c r="CN32" s="702"/>
      <c r="CO32" s="702"/>
      <c r="CP32" s="702"/>
      <c r="CQ32" s="703"/>
      <c r="CR32" s="686">
        <v>27</v>
      </c>
      <c r="CS32" s="687"/>
      <c r="CT32" s="687"/>
      <c r="CU32" s="687"/>
      <c r="CV32" s="687"/>
      <c r="CW32" s="687"/>
      <c r="CX32" s="687"/>
      <c r="CY32" s="688"/>
      <c r="CZ32" s="691">
        <v>0</v>
      </c>
      <c r="DA32" s="721"/>
      <c r="DB32" s="721"/>
      <c r="DC32" s="725"/>
      <c r="DD32" s="695">
        <v>27</v>
      </c>
      <c r="DE32" s="687"/>
      <c r="DF32" s="687"/>
      <c r="DG32" s="687"/>
      <c r="DH32" s="687"/>
      <c r="DI32" s="687"/>
      <c r="DJ32" s="687"/>
      <c r="DK32" s="688"/>
      <c r="DL32" s="695">
        <v>27</v>
      </c>
      <c r="DM32" s="687"/>
      <c r="DN32" s="687"/>
      <c r="DO32" s="687"/>
      <c r="DP32" s="687"/>
      <c r="DQ32" s="687"/>
      <c r="DR32" s="687"/>
      <c r="DS32" s="687"/>
      <c r="DT32" s="687"/>
      <c r="DU32" s="687"/>
      <c r="DV32" s="688"/>
      <c r="DW32" s="691">
        <v>0</v>
      </c>
      <c r="DX32" s="721"/>
      <c r="DY32" s="721"/>
      <c r="DZ32" s="721"/>
      <c r="EA32" s="721"/>
      <c r="EB32" s="721"/>
      <c r="EC32" s="722"/>
    </row>
    <row r="33" spans="2:133" ht="11.25" customHeight="1" x14ac:dyDescent="0.15">
      <c r="B33" s="683" t="s">
        <v>312</v>
      </c>
      <c r="C33" s="684"/>
      <c r="D33" s="684"/>
      <c r="E33" s="684"/>
      <c r="F33" s="684"/>
      <c r="G33" s="684"/>
      <c r="H33" s="684"/>
      <c r="I33" s="684"/>
      <c r="J33" s="684"/>
      <c r="K33" s="684"/>
      <c r="L33" s="684"/>
      <c r="M33" s="684"/>
      <c r="N33" s="684"/>
      <c r="O33" s="684"/>
      <c r="P33" s="684"/>
      <c r="Q33" s="685"/>
      <c r="R33" s="686">
        <v>1416459</v>
      </c>
      <c r="S33" s="687"/>
      <c r="T33" s="687"/>
      <c r="U33" s="687"/>
      <c r="V33" s="687"/>
      <c r="W33" s="687"/>
      <c r="X33" s="687"/>
      <c r="Y33" s="688"/>
      <c r="Z33" s="689">
        <v>6.5</v>
      </c>
      <c r="AA33" s="689"/>
      <c r="AB33" s="689"/>
      <c r="AC33" s="689"/>
      <c r="AD33" s="690" t="s">
        <v>127</v>
      </c>
      <c r="AE33" s="690"/>
      <c r="AF33" s="690"/>
      <c r="AG33" s="690"/>
      <c r="AH33" s="690"/>
      <c r="AI33" s="690"/>
      <c r="AJ33" s="690"/>
      <c r="AK33" s="690"/>
      <c r="AL33" s="691" t="s">
        <v>127</v>
      </c>
      <c r="AM33" s="692"/>
      <c r="AN33" s="692"/>
      <c r="AO33" s="693"/>
      <c r="AP33" s="744"/>
      <c r="AQ33" s="745"/>
      <c r="AR33" s="745"/>
      <c r="AS33" s="745"/>
      <c r="AT33" s="748"/>
      <c r="AU33" s="232"/>
      <c r="AV33" s="232"/>
      <c r="AW33" s="232"/>
      <c r="AX33" s="735" t="s">
        <v>313</v>
      </c>
      <c r="AY33" s="736"/>
      <c r="AZ33" s="736"/>
      <c r="BA33" s="736"/>
      <c r="BB33" s="736"/>
      <c r="BC33" s="736"/>
      <c r="BD33" s="736"/>
      <c r="BE33" s="736"/>
      <c r="BF33" s="737"/>
      <c r="BG33" s="756">
        <v>97.9</v>
      </c>
      <c r="BH33" s="757"/>
      <c r="BI33" s="757"/>
      <c r="BJ33" s="757"/>
      <c r="BK33" s="757"/>
      <c r="BL33" s="757"/>
      <c r="BM33" s="758">
        <v>95.7</v>
      </c>
      <c r="BN33" s="757"/>
      <c r="BO33" s="757"/>
      <c r="BP33" s="757"/>
      <c r="BQ33" s="759"/>
      <c r="BR33" s="756">
        <v>99.6</v>
      </c>
      <c r="BS33" s="757"/>
      <c r="BT33" s="757"/>
      <c r="BU33" s="757"/>
      <c r="BV33" s="757"/>
      <c r="BW33" s="757"/>
      <c r="BX33" s="758">
        <v>96.2</v>
      </c>
      <c r="BY33" s="757"/>
      <c r="BZ33" s="757"/>
      <c r="CA33" s="757"/>
      <c r="CB33" s="759"/>
      <c r="CD33" s="701" t="s">
        <v>314</v>
      </c>
      <c r="CE33" s="702"/>
      <c r="CF33" s="702"/>
      <c r="CG33" s="702"/>
      <c r="CH33" s="702"/>
      <c r="CI33" s="702"/>
      <c r="CJ33" s="702"/>
      <c r="CK33" s="702"/>
      <c r="CL33" s="702"/>
      <c r="CM33" s="702"/>
      <c r="CN33" s="702"/>
      <c r="CO33" s="702"/>
      <c r="CP33" s="702"/>
      <c r="CQ33" s="703"/>
      <c r="CR33" s="686">
        <v>10163841</v>
      </c>
      <c r="CS33" s="723"/>
      <c r="CT33" s="723"/>
      <c r="CU33" s="723"/>
      <c r="CV33" s="723"/>
      <c r="CW33" s="723"/>
      <c r="CX33" s="723"/>
      <c r="CY33" s="724"/>
      <c r="CZ33" s="691">
        <v>48.5</v>
      </c>
      <c r="DA33" s="721"/>
      <c r="DB33" s="721"/>
      <c r="DC33" s="725"/>
      <c r="DD33" s="695">
        <v>4040131</v>
      </c>
      <c r="DE33" s="723"/>
      <c r="DF33" s="723"/>
      <c r="DG33" s="723"/>
      <c r="DH33" s="723"/>
      <c r="DI33" s="723"/>
      <c r="DJ33" s="723"/>
      <c r="DK33" s="724"/>
      <c r="DL33" s="695">
        <v>2709396</v>
      </c>
      <c r="DM33" s="723"/>
      <c r="DN33" s="723"/>
      <c r="DO33" s="723"/>
      <c r="DP33" s="723"/>
      <c r="DQ33" s="723"/>
      <c r="DR33" s="723"/>
      <c r="DS33" s="723"/>
      <c r="DT33" s="723"/>
      <c r="DU33" s="723"/>
      <c r="DV33" s="724"/>
      <c r="DW33" s="691">
        <v>30.4</v>
      </c>
      <c r="DX33" s="721"/>
      <c r="DY33" s="721"/>
      <c r="DZ33" s="721"/>
      <c r="EA33" s="721"/>
      <c r="EB33" s="721"/>
      <c r="EC33" s="722"/>
    </row>
    <row r="34" spans="2:133" ht="11.25" customHeight="1" x14ac:dyDescent="0.15">
      <c r="B34" s="683" t="s">
        <v>315</v>
      </c>
      <c r="C34" s="684"/>
      <c r="D34" s="684"/>
      <c r="E34" s="684"/>
      <c r="F34" s="684"/>
      <c r="G34" s="684"/>
      <c r="H34" s="684"/>
      <c r="I34" s="684"/>
      <c r="J34" s="684"/>
      <c r="K34" s="684"/>
      <c r="L34" s="684"/>
      <c r="M34" s="684"/>
      <c r="N34" s="684"/>
      <c r="O34" s="684"/>
      <c r="P34" s="684"/>
      <c r="Q34" s="685"/>
      <c r="R34" s="686">
        <v>47278</v>
      </c>
      <c r="S34" s="687"/>
      <c r="T34" s="687"/>
      <c r="U34" s="687"/>
      <c r="V34" s="687"/>
      <c r="W34" s="687"/>
      <c r="X34" s="687"/>
      <c r="Y34" s="688"/>
      <c r="Z34" s="689">
        <v>0.2</v>
      </c>
      <c r="AA34" s="689"/>
      <c r="AB34" s="689"/>
      <c r="AC34" s="689"/>
      <c r="AD34" s="690">
        <v>24087</v>
      </c>
      <c r="AE34" s="690"/>
      <c r="AF34" s="690"/>
      <c r="AG34" s="690"/>
      <c r="AH34" s="690"/>
      <c r="AI34" s="690"/>
      <c r="AJ34" s="690"/>
      <c r="AK34" s="690"/>
      <c r="AL34" s="691">
        <v>0.3</v>
      </c>
      <c r="AM34" s="692"/>
      <c r="AN34" s="692"/>
      <c r="AO34" s="69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1" t="s">
        <v>316</v>
      </c>
      <c r="CE34" s="702"/>
      <c r="CF34" s="702"/>
      <c r="CG34" s="702"/>
      <c r="CH34" s="702"/>
      <c r="CI34" s="702"/>
      <c r="CJ34" s="702"/>
      <c r="CK34" s="702"/>
      <c r="CL34" s="702"/>
      <c r="CM34" s="702"/>
      <c r="CN34" s="702"/>
      <c r="CO34" s="702"/>
      <c r="CP34" s="702"/>
      <c r="CQ34" s="703"/>
      <c r="CR34" s="686">
        <v>2999167</v>
      </c>
      <c r="CS34" s="687"/>
      <c r="CT34" s="687"/>
      <c r="CU34" s="687"/>
      <c r="CV34" s="687"/>
      <c r="CW34" s="687"/>
      <c r="CX34" s="687"/>
      <c r="CY34" s="688"/>
      <c r="CZ34" s="691">
        <v>14.3</v>
      </c>
      <c r="DA34" s="721"/>
      <c r="DB34" s="721"/>
      <c r="DC34" s="725"/>
      <c r="DD34" s="695">
        <v>1223650</v>
      </c>
      <c r="DE34" s="687"/>
      <c r="DF34" s="687"/>
      <c r="DG34" s="687"/>
      <c r="DH34" s="687"/>
      <c r="DI34" s="687"/>
      <c r="DJ34" s="687"/>
      <c r="DK34" s="688"/>
      <c r="DL34" s="695">
        <v>846533</v>
      </c>
      <c r="DM34" s="687"/>
      <c r="DN34" s="687"/>
      <c r="DO34" s="687"/>
      <c r="DP34" s="687"/>
      <c r="DQ34" s="687"/>
      <c r="DR34" s="687"/>
      <c r="DS34" s="687"/>
      <c r="DT34" s="687"/>
      <c r="DU34" s="687"/>
      <c r="DV34" s="688"/>
      <c r="DW34" s="691">
        <v>9.5</v>
      </c>
      <c r="DX34" s="721"/>
      <c r="DY34" s="721"/>
      <c r="DZ34" s="721"/>
      <c r="EA34" s="721"/>
      <c r="EB34" s="721"/>
      <c r="EC34" s="722"/>
    </row>
    <row r="35" spans="2:133" ht="11.25" customHeight="1" x14ac:dyDescent="0.15">
      <c r="B35" s="683" t="s">
        <v>317</v>
      </c>
      <c r="C35" s="684"/>
      <c r="D35" s="684"/>
      <c r="E35" s="684"/>
      <c r="F35" s="684"/>
      <c r="G35" s="684"/>
      <c r="H35" s="684"/>
      <c r="I35" s="684"/>
      <c r="J35" s="684"/>
      <c r="K35" s="684"/>
      <c r="L35" s="684"/>
      <c r="M35" s="684"/>
      <c r="N35" s="684"/>
      <c r="O35" s="684"/>
      <c r="P35" s="684"/>
      <c r="Q35" s="685"/>
      <c r="R35" s="686">
        <v>2013372</v>
      </c>
      <c r="S35" s="687"/>
      <c r="T35" s="687"/>
      <c r="U35" s="687"/>
      <c r="V35" s="687"/>
      <c r="W35" s="687"/>
      <c r="X35" s="687"/>
      <c r="Y35" s="688"/>
      <c r="Z35" s="689">
        <v>9.3000000000000007</v>
      </c>
      <c r="AA35" s="689"/>
      <c r="AB35" s="689"/>
      <c r="AC35" s="689"/>
      <c r="AD35" s="690" t="s">
        <v>137</v>
      </c>
      <c r="AE35" s="690"/>
      <c r="AF35" s="690"/>
      <c r="AG35" s="690"/>
      <c r="AH35" s="690"/>
      <c r="AI35" s="690"/>
      <c r="AJ35" s="690"/>
      <c r="AK35" s="690"/>
      <c r="AL35" s="691" t="s">
        <v>127</v>
      </c>
      <c r="AM35" s="692"/>
      <c r="AN35" s="692"/>
      <c r="AO35" s="693"/>
      <c r="AP35" s="235"/>
      <c r="AQ35" s="665" t="s">
        <v>318</v>
      </c>
      <c r="AR35" s="666"/>
      <c r="AS35" s="666"/>
      <c r="AT35" s="666"/>
      <c r="AU35" s="666"/>
      <c r="AV35" s="666"/>
      <c r="AW35" s="666"/>
      <c r="AX35" s="666"/>
      <c r="AY35" s="666"/>
      <c r="AZ35" s="666"/>
      <c r="BA35" s="666"/>
      <c r="BB35" s="666"/>
      <c r="BC35" s="666"/>
      <c r="BD35" s="666"/>
      <c r="BE35" s="666"/>
      <c r="BF35" s="667"/>
      <c r="BG35" s="665" t="s">
        <v>319</v>
      </c>
      <c r="BH35" s="666"/>
      <c r="BI35" s="666"/>
      <c r="BJ35" s="666"/>
      <c r="BK35" s="666"/>
      <c r="BL35" s="666"/>
      <c r="BM35" s="666"/>
      <c r="BN35" s="666"/>
      <c r="BO35" s="666"/>
      <c r="BP35" s="666"/>
      <c r="BQ35" s="666"/>
      <c r="BR35" s="666"/>
      <c r="BS35" s="666"/>
      <c r="BT35" s="666"/>
      <c r="BU35" s="666"/>
      <c r="BV35" s="666"/>
      <c r="BW35" s="666"/>
      <c r="BX35" s="666"/>
      <c r="BY35" s="666"/>
      <c r="BZ35" s="666"/>
      <c r="CA35" s="666"/>
      <c r="CB35" s="667"/>
      <c r="CD35" s="701" t="s">
        <v>320</v>
      </c>
      <c r="CE35" s="702"/>
      <c r="CF35" s="702"/>
      <c r="CG35" s="702"/>
      <c r="CH35" s="702"/>
      <c r="CI35" s="702"/>
      <c r="CJ35" s="702"/>
      <c r="CK35" s="702"/>
      <c r="CL35" s="702"/>
      <c r="CM35" s="702"/>
      <c r="CN35" s="702"/>
      <c r="CO35" s="702"/>
      <c r="CP35" s="702"/>
      <c r="CQ35" s="703"/>
      <c r="CR35" s="686">
        <v>93743</v>
      </c>
      <c r="CS35" s="723"/>
      <c r="CT35" s="723"/>
      <c r="CU35" s="723"/>
      <c r="CV35" s="723"/>
      <c r="CW35" s="723"/>
      <c r="CX35" s="723"/>
      <c r="CY35" s="724"/>
      <c r="CZ35" s="691">
        <v>0.4</v>
      </c>
      <c r="DA35" s="721"/>
      <c r="DB35" s="721"/>
      <c r="DC35" s="725"/>
      <c r="DD35" s="695">
        <v>68376</v>
      </c>
      <c r="DE35" s="723"/>
      <c r="DF35" s="723"/>
      <c r="DG35" s="723"/>
      <c r="DH35" s="723"/>
      <c r="DI35" s="723"/>
      <c r="DJ35" s="723"/>
      <c r="DK35" s="724"/>
      <c r="DL35" s="695">
        <v>68376</v>
      </c>
      <c r="DM35" s="723"/>
      <c r="DN35" s="723"/>
      <c r="DO35" s="723"/>
      <c r="DP35" s="723"/>
      <c r="DQ35" s="723"/>
      <c r="DR35" s="723"/>
      <c r="DS35" s="723"/>
      <c r="DT35" s="723"/>
      <c r="DU35" s="723"/>
      <c r="DV35" s="724"/>
      <c r="DW35" s="691">
        <v>0.8</v>
      </c>
      <c r="DX35" s="721"/>
      <c r="DY35" s="721"/>
      <c r="DZ35" s="721"/>
      <c r="EA35" s="721"/>
      <c r="EB35" s="721"/>
      <c r="EC35" s="722"/>
    </row>
    <row r="36" spans="2:133" ht="11.25" customHeight="1" x14ac:dyDescent="0.15">
      <c r="B36" s="683" t="s">
        <v>321</v>
      </c>
      <c r="C36" s="684"/>
      <c r="D36" s="684"/>
      <c r="E36" s="684"/>
      <c r="F36" s="684"/>
      <c r="G36" s="684"/>
      <c r="H36" s="684"/>
      <c r="I36" s="684"/>
      <c r="J36" s="684"/>
      <c r="K36" s="684"/>
      <c r="L36" s="684"/>
      <c r="M36" s="684"/>
      <c r="N36" s="684"/>
      <c r="O36" s="684"/>
      <c r="P36" s="684"/>
      <c r="Q36" s="685"/>
      <c r="R36" s="686">
        <v>980748</v>
      </c>
      <c r="S36" s="687"/>
      <c r="T36" s="687"/>
      <c r="U36" s="687"/>
      <c r="V36" s="687"/>
      <c r="W36" s="687"/>
      <c r="X36" s="687"/>
      <c r="Y36" s="688"/>
      <c r="Z36" s="689">
        <v>4.5</v>
      </c>
      <c r="AA36" s="689"/>
      <c r="AB36" s="689"/>
      <c r="AC36" s="689"/>
      <c r="AD36" s="690" t="s">
        <v>127</v>
      </c>
      <c r="AE36" s="690"/>
      <c r="AF36" s="690"/>
      <c r="AG36" s="690"/>
      <c r="AH36" s="690"/>
      <c r="AI36" s="690"/>
      <c r="AJ36" s="690"/>
      <c r="AK36" s="690"/>
      <c r="AL36" s="691" t="s">
        <v>239</v>
      </c>
      <c r="AM36" s="692"/>
      <c r="AN36" s="692"/>
      <c r="AO36" s="693"/>
      <c r="AP36" s="235"/>
      <c r="AQ36" s="760" t="s">
        <v>322</v>
      </c>
      <c r="AR36" s="761"/>
      <c r="AS36" s="761"/>
      <c r="AT36" s="761"/>
      <c r="AU36" s="761"/>
      <c r="AV36" s="761"/>
      <c r="AW36" s="761"/>
      <c r="AX36" s="761"/>
      <c r="AY36" s="762"/>
      <c r="AZ36" s="675">
        <v>2095823</v>
      </c>
      <c r="BA36" s="676"/>
      <c r="BB36" s="676"/>
      <c r="BC36" s="676"/>
      <c r="BD36" s="676"/>
      <c r="BE36" s="676"/>
      <c r="BF36" s="763"/>
      <c r="BG36" s="697" t="s">
        <v>323</v>
      </c>
      <c r="BH36" s="698"/>
      <c r="BI36" s="698"/>
      <c r="BJ36" s="698"/>
      <c r="BK36" s="698"/>
      <c r="BL36" s="698"/>
      <c r="BM36" s="698"/>
      <c r="BN36" s="698"/>
      <c r="BO36" s="698"/>
      <c r="BP36" s="698"/>
      <c r="BQ36" s="698"/>
      <c r="BR36" s="698"/>
      <c r="BS36" s="698"/>
      <c r="BT36" s="698"/>
      <c r="BU36" s="699"/>
      <c r="BV36" s="675">
        <v>100198</v>
      </c>
      <c r="BW36" s="676"/>
      <c r="BX36" s="676"/>
      <c r="BY36" s="676"/>
      <c r="BZ36" s="676"/>
      <c r="CA36" s="676"/>
      <c r="CB36" s="763"/>
      <c r="CD36" s="701" t="s">
        <v>324</v>
      </c>
      <c r="CE36" s="702"/>
      <c r="CF36" s="702"/>
      <c r="CG36" s="702"/>
      <c r="CH36" s="702"/>
      <c r="CI36" s="702"/>
      <c r="CJ36" s="702"/>
      <c r="CK36" s="702"/>
      <c r="CL36" s="702"/>
      <c r="CM36" s="702"/>
      <c r="CN36" s="702"/>
      <c r="CO36" s="702"/>
      <c r="CP36" s="702"/>
      <c r="CQ36" s="703"/>
      <c r="CR36" s="686">
        <v>4146748</v>
      </c>
      <c r="CS36" s="687"/>
      <c r="CT36" s="687"/>
      <c r="CU36" s="687"/>
      <c r="CV36" s="687"/>
      <c r="CW36" s="687"/>
      <c r="CX36" s="687"/>
      <c r="CY36" s="688"/>
      <c r="CZ36" s="691">
        <v>19.8</v>
      </c>
      <c r="DA36" s="721"/>
      <c r="DB36" s="721"/>
      <c r="DC36" s="725"/>
      <c r="DD36" s="695">
        <v>1112959</v>
      </c>
      <c r="DE36" s="687"/>
      <c r="DF36" s="687"/>
      <c r="DG36" s="687"/>
      <c r="DH36" s="687"/>
      <c r="DI36" s="687"/>
      <c r="DJ36" s="687"/>
      <c r="DK36" s="688"/>
      <c r="DL36" s="695">
        <v>614453</v>
      </c>
      <c r="DM36" s="687"/>
      <c r="DN36" s="687"/>
      <c r="DO36" s="687"/>
      <c r="DP36" s="687"/>
      <c r="DQ36" s="687"/>
      <c r="DR36" s="687"/>
      <c r="DS36" s="687"/>
      <c r="DT36" s="687"/>
      <c r="DU36" s="687"/>
      <c r="DV36" s="688"/>
      <c r="DW36" s="691">
        <v>6.9</v>
      </c>
      <c r="DX36" s="721"/>
      <c r="DY36" s="721"/>
      <c r="DZ36" s="721"/>
      <c r="EA36" s="721"/>
      <c r="EB36" s="721"/>
      <c r="EC36" s="722"/>
    </row>
    <row r="37" spans="2:133" ht="11.25" customHeight="1" x14ac:dyDescent="0.15">
      <c r="B37" s="683" t="s">
        <v>325</v>
      </c>
      <c r="C37" s="684"/>
      <c r="D37" s="684"/>
      <c r="E37" s="684"/>
      <c r="F37" s="684"/>
      <c r="G37" s="684"/>
      <c r="H37" s="684"/>
      <c r="I37" s="684"/>
      <c r="J37" s="684"/>
      <c r="K37" s="684"/>
      <c r="L37" s="684"/>
      <c r="M37" s="684"/>
      <c r="N37" s="684"/>
      <c r="O37" s="684"/>
      <c r="P37" s="684"/>
      <c r="Q37" s="685"/>
      <c r="R37" s="686">
        <v>493197</v>
      </c>
      <c r="S37" s="687"/>
      <c r="T37" s="687"/>
      <c r="U37" s="687"/>
      <c r="V37" s="687"/>
      <c r="W37" s="687"/>
      <c r="X37" s="687"/>
      <c r="Y37" s="688"/>
      <c r="Z37" s="689">
        <v>2.2999999999999998</v>
      </c>
      <c r="AA37" s="689"/>
      <c r="AB37" s="689"/>
      <c r="AC37" s="689"/>
      <c r="AD37" s="690" t="s">
        <v>239</v>
      </c>
      <c r="AE37" s="690"/>
      <c r="AF37" s="690"/>
      <c r="AG37" s="690"/>
      <c r="AH37" s="690"/>
      <c r="AI37" s="690"/>
      <c r="AJ37" s="690"/>
      <c r="AK37" s="690"/>
      <c r="AL37" s="691" t="s">
        <v>127</v>
      </c>
      <c r="AM37" s="692"/>
      <c r="AN37" s="692"/>
      <c r="AO37" s="693"/>
      <c r="AQ37" s="764" t="s">
        <v>326</v>
      </c>
      <c r="AR37" s="765"/>
      <c r="AS37" s="765"/>
      <c r="AT37" s="765"/>
      <c r="AU37" s="765"/>
      <c r="AV37" s="765"/>
      <c r="AW37" s="765"/>
      <c r="AX37" s="765"/>
      <c r="AY37" s="766"/>
      <c r="AZ37" s="686">
        <v>408430</v>
      </c>
      <c r="BA37" s="687"/>
      <c r="BB37" s="687"/>
      <c r="BC37" s="687"/>
      <c r="BD37" s="723"/>
      <c r="BE37" s="723"/>
      <c r="BF37" s="753"/>
      <c r="BG37" s="701" t="s">
        <v>327</v>
      </c>
      <c r="BH37" s="702"/>
      <c r="BI37" s="702"/>
      <c r="BJ37" s="702"/>
      <c r="BK37" s="702"/>
      <c r="BL37" s="702"/>
      <c r="BM37" s="702"/>
      <c r="BN37" s="702"/>
      <c r="BO37" s="702"/>
      <c r="BP37" s="702"/>
      <c r="BQ37" s="702"/>
      <c r="BR37" s="702"/>
      <c r="BS37" s="702"/>
      <c r="BT37" s="702"/>
      <c r="BU37" s="703"/>
      <c r="BV37" s="686">
        <v>31151</v>
      </c>
      <c r="BW37" s="687"/>
      <c r="BX37" s="687"/>
      <c r="BY37" s="687"/>
      <c r="BZ37" s="687"/>
      <c r="CA37" s="687"/>
      <c r="CB37" s="696"/>
      <c r="CD37" s="701" t="s">
        <v>328</v>
      </c>
      <c r="CE37" s="702"/>
      <c r="CF37" s="702"/>
      <c r="CG37" s="702"/>
      <c r="CH37" s="702"/>
      <c r="CI37" s="702"/>
      <c r="CJ37" s="702"/>
      <c r="CK37" s="702"/>
      <c r="CL37" s="702"/>
      <c r="CM37" s="702"/>
      <c r="CN37" s="702"/>
      <c r="CO37" s="702"/>
      <c r="CP37" s="702"/>
      <c r="CQ37" s="703"/>
      <c r="CR37" s="686">
        <v>104820</v>
      </c>
      <c r="CS37" s="723"/>
      <c r="CT37" s="723"/>
      <c r="CU37" s="723"/>
      <c r="CV37" s="723"/>
      <c r="CW37" s="723"/>
      <c r="CX37" s="723"/>
      <c r="CY37" s="724"/>
      <c r="CZ37" s="691">
        <v>0.5</v>
      </c>
      <c r="DA37" s="721"/>
      <c r="DB37" s="721"/>
      <c r="DC37" s="725"/>
      <c r="DD37" s="695">
        <v>104820</v>
      </c>
      <c r="DE37" s="723"/>
      <c r="DF37" s="723"/>
      <c r="DG37" s="723"/>
      <c r="DH37" s="723"/>
      <c r="DI37" s="723"/>
      <c r="DJ37" s="723"/>
      <c r="DK37" s="724"/>
      <c r="DL37" s="695">
        <v>69676</v>
      </c>
      <c r="DM37" s="723"/>
      <c r="DN37" s="723"/>
      <c r="DO37" s="723"/>
      <c r="DP37" s="723"/>
      <c r="DQ37" s="723"/>
      <c r="DR37" s="723"/>
      <c r="DS37" s="723"/>
      <c r="DT37" s="723"/>
      <c r="DU37" s="723"/>
      <c r="DV37" s="724"/>
      <c r="DW37" s="691">
        <v>0.8</v>
      </c>
      <c r="DX37" s="721"/>
      <c r="DY37" s="721"/>
      <c r="DZ37" s="721"/>
      <c r="EA37" s="721"/>
      <c r="EB37" s="721"/>
      <c r="EC37" s="722"/>
    </row>
    <row r="38" spans="2:133" ht="11.25" customHeight="1" x14ac:dyDescent="0.15">
      <c r="B38" s="683" t="s">
        <v>329</v>
      </c>
      <c r="C38" s="684"/>
      <c r="D38" s="684"/>
      <c r="E38" s="684"/>
      <c r="F38" s="684"/>
      <c r="G38" s="684"/>
      <c r="H38" s="684"/>
      <c r="I38" s="684"/>
      <c r="J38" s="684"/>
      <c r="K38" s="684"/>
      <c r="L38" s="684"/>
      <c r="M38" s="684"/>
      <c r="N38" s="684"/>
      <c r="O38" s="684"/>
      <c r="P38" s="684"/>
      <c r="Q38" s="685"/>
      <c r="R38" s="686">
        <v>157734</v>
      </c>
      <c r="S38" s="687"/>
      <c r="T38" s="687"/>
      <c r="U38" s="687"/>
      <c r="V38" s="687"/>
      <c r="W38" s="687"/>
      <c r="X38" s="687"/>
      <c r="Y38" s="688"/>
      <c r="Z38" s="689">
        <v>0.7</v>
      </c>
      <c r="AA38" s="689"/>
      <c r="AB38" s="689"/>
      <c r="AC38" s="689"/>
      <c r="AD38" s="690">
        <v>2236</v>
      </c>
      <c r="AE38" s="690"/>
      <c r="AF38" s="690"/>
      <c r="AG38" s="690"/>
      <c r="AH38" s="690"/>
      <c r="AI38" s="690"/>
      <c r="AJ38" s="690"/>
      <c r="AK38" s="690"/>
      <c r="AL38" s="691">
        <v>0</v>
      </c>
      <c r="AM38" s="692"/>
      <c r="AN38" s="692"/>
      <c r="AO38" s="693"/>
      <c r="AQ38" s="764" t="s">
        <v>330</v>
      </c>
      <c r="AR38" s="765"/>
      <c r="AS38" s="765"/>
      <c r="AT38" s="765"/>
      <c r="AU38" s="765"/>
      <c r="AV38" s="765"/>
      <c r="AW38" s="765"/>
      <c r="AX38" s="765"/>
      <c r="AY38" s="766"/>
      <c r="AZ38" s="686">
        <v>142245</v>
      </c>
      <c r="BA38" s="687"/>
      <c r="BB38" s="687"/>
      <c r="BC38" s="687"/>
      <c r="BD38" s="723"/>
      <c r="BE38" s="723"/>
      <c r="BF38" s="753"/>
      <c r="BG38" s="701" t="s">
        <v>331</v>
      </c>
      <c r="BH38" s="702"/>
      <c r="BI38" s="702"/>
      <c r="BJ38" s="702"/>
      <c r="BK38" s="702"/>
      <c r="BL38" s="702"/>
      <c r="BM38" s="702"/>
      <c r="BN38" s="702"/>
      <c r="BO38" s="702"/>
      <c r="BP38" s="702"/>
      <c r="BQ38" s="702"/>
      <c r="BR38" s="702"/>
      <c r="BS38" s="702"/>
      <c r="BT38" s="702"/>
      <c r="BU38" s="703"/>
      <c r="BV38" s="686">
        <v>3931</v>
      </c>
      <c r="BW38" s="687"/>
      <c r="BX38" s="687"/>
      <c r="BY38" s="687"/>
      <c r="BZ38" s="687"/>
      <c r="CA38" s="687"/>
      <c r="CB38" s="696"/>
      <c r="CD38" s="701" t="s">
        <v>332</v>
      </c>
      <c r="CE38" s="702"/>
      <c r="CF38" s="702"/>
      <c r="CG38" s="702"/>
      <c r="CH38" s="702"/>
      <c r="CI38" s="702"/>
      <c r="CJ38" s="702"/>
      <c r="CK38" s="702"/>
      <c r="CL38" s="702"/>
      <c r="CM38" s="702"/>
      <c r="CN38" s="702"/>
      <c r="CO38" s="702"/>
      <c r="CP38" s="702"/>
      <c r="CQ38" s="703"/>
      <c r="CR38" s="686">
        <v>1545148</v>
      </c>
      <c r="CS38" s="687"/>
      <c r="CT38" s="687"/>
      <c r="CU38" s="687"/>
      <c r="CV38" s="687"/>
      <c r="CW38" s="687"/>
      <c r="CX38" s="687"/>
      <c r="CY38" s="688"/>
      <c r="CZ38" s="691">
        <v>7.4</v>
      </c>
      <c r="DA38" s="721"/>
      <c r="DB38" s="721"/>
      <c r="DC38" s="725"/>
      <c r="DD38" s="695">
        <v>1240452</v>
      </c>
      <c r="DE38" s="687"/>
      <c r="DF38" s="687"/>
      <c r="DG38" s="687"/>
      <c r="DH38" s="687"/>
      <c r="DI38" s="687"/>
      <c r="DJ38" s="687"/>
      <c r="DK38" s="688"/>
      <c r="DL38" s="695">
        <v>1180034</v>
      </c>
      <c r="DM38" s="687"/>
      <c r="DN38" s="687"/>
      <c r="DO38" s="687"/>
      <c r="DP38" s="687"/>
      <c r="DQ38" s="687"/>
      <c r="DR38" s="687"/>
      <c r="DS38" s="687"/>
      <c r="DT38" s="687"/>
      <c r="DU38" s="687"/>
      <c r="DV38" s="688"/>
      <c r="DW38" s="691">
        <v>13.2</v>
      </c>
      <c r="DX38" s="721"/>
      <c r="DY38" s="721"/>
      <c r="DZ38" s="721"/>
      <c r="EA38" s="721"/>
      <c r="EB38" s="721"/>
      <c r="EC38" s="722"/>
    </row>
    <row r="39" spans="2:133" ht="11.25" customHeight="1" x14ac:dyDescent="0.15">
      <c r="B39" s="683" t="s">
        <v>333</v>
      </c>
      <c r="C39" s="684"/>
      <c r="D39" s="684"/>
      <c r="E39" s="684"/>
      <c r="F39" s="684"/>
      <c r="G39" s="684"/>
      <c r="H39" s="684"/>
      <c r="I39" s="684"/>
      <c r="J39" s="684"/>
      <c r="K39" s="684"/>
      <c r="L39" s="684"/>
      <c r="M39" s="684"/>
      <c r="N39" s="684"/>
      <c r="O39" s="684"/>
      <c r="P39" s="684"/>
      <c r="Q39" s="685"/>
      <c r="R39" s="686">
        <v>1391151</v>
      </c>
      <c r="S39" s="687"/>
      <c r="T39" s="687"/>
      <c r="U39" s="687"/>
      <c r="V39" s="687"/>
      <c r="W39" s="687"/>
      <c r="X39" s="687"/>
      <c r="Y39" s="688"/>
      <c r="Z39" s="689">
        <v>6.4</v>
      </c>
      <c r="AA39" s="689"/>
      <c r="AB39" s="689"/>
      <c r="AC39" s="689"/>
      <c r="AD39" s="690" t="s">
        <v>239</v>
      </c>
      <c r="AE39" s="690"/>
      <c r="AF39" s="690"/>
      <c r="AG39" s="690"/>
      <c r="AH39" s="690"/>
      <c r="AI39" s="690"/>
      <c r="AJ39" s="690"/>
      <c r="AK39" s="690"/>
      <c r="AL39" s="691" t="s">
        <v>127</v>
      </c>
      <c r="AM39" s="692"/>
      <c r="AN39" s="692"/>
      <c r="AO39" s="693"/>
      <c r="AQ39" s="764" t="s">
        <v>334</v>
      </c>
      <c r="AR39" s="765"/>
      <c r="AS39" s="765"/>
      <c r="AT39" s="765"/>
      <c r="AU39" s="765"/>
      <c r="AV39" s="765"/>
      <c r="AW39" s="765"/>
      <c r="AX39" s="765"/>
      <c r="AY39" s="766"/>
      <c r="AZ39" s="686">
        <v>194</v>
      </c>
      <c r="BA39" s="687"/>
      <c r="BB39" s="687"/>
      <c r="BC39" s="687"/>
      <c r="BD39" s="723"/>
      <c r="BE39" s="723"/>
      <c r="BF39" s="753"/>
      <c r="BG39" s="701" t="s">
        <v>335</v>
      </c>
      <c r="BH39" s="702"/>
      <c r="BI39" s="702"/>
      <c r="BJ39" s="702"/>
      <c r="BK39" s="702"/>
      <c r="BL39" s="702"/>
      <c r="BM39" s="702"/>
      <c r="BN39" s="702"/>
      <c r="BO39" s="702"/>
      <c r="BP39" s="702"/>
      <c r="BQ39" s="702"/>
      <c r="BR39" s="702"/>
      <c r="BS39" s="702"/>
      <c r="BT39" s="702"/>
      <c r="BU39" s="703"/>
      <c r="BV39" s="686">
        <v>5864</v>
      </c>
      <c r="BW39" s="687"/>
      <c r="BX39" s="687"/>
      <c r="BY39" s="687"/>
      <c r="BZ39" s="687"/>
      <c r="CA39" s="687"/>
      <c r="CB39" s="696"/>
      <c r="CD39" s="701" t="s">
        <v>336</v>
      </c>
      <c r="CE39" s="702"/>
      <c r="CF39" s="702"/>
      <c r="CG39" s="702"/>
      <c r="CH39" s="702"/>
      <c r="CI39" s="702"/>
      <c r="CJ39" s="702"/>
      <c r="CK39" s="702"/>
      <c r="CL39" s="702"/>
      <c r="CM39" s="702"/>
      <c r="CN39" s="702"/>
      <c r="CO39" s="702"/>
      <c r="CP39" s="702"/>
      <c r="CQ39" s="703"/>
      <c r="CR39" s="686">
        <v>1239642</v>
      </c>
      <c r="CS39" s="723"/>
      <c r="CT39" s="723"/>
      <c r="CU39" s="723"/>
      <c r="CV39" s="723"/>
      <c r="CW39" s="723"/>
      <c r="CX39" s="723"/>
      <c r="CY39" s="724"/>
      <c r="CZ39" s="691">
        <v>5.9</v>
      </c>
      <c r="DA39" s="721"/>
      <c r="DB39" s="721"/>
      <c r="DC39" s="725"/>
      <c r="DD39" s="695">
        <v>255301</v>
      </c>
      <c r="DE39" s="723"/>
      <c r="DF39" s="723"/>
      <c r="DG39" s="723"/>
      <c r="DH39" s="723"/>
      <c r="DI39" s="723"/>
      <c r="DJ39" s="723"/>
      <c r="DK39" s="724"/>
      <c r="DL39" s="695" t="s">
        <v>127</v>
      </c>
      <c r="DM39" s="723"/>
      <c r="DN39" s="723"/>
      <c r="DO39" s="723"/>
      <c r="DP39" s="723"/>
      <c r="DQ39" s="723"/>
      <c r="DR39" s="723"/>
      <c r="DS39" s="723"/>
      <c r="DT39" s="723"/>
      <c r="DU39" s="723"/>
      <c r="DV39" s="724"/>
      <c r="DW39" s="691" t="s">
        <v>137</v>
      </c>
      <c r="DX39" s="721"/>
      <c r="DY39" s="721"/>
      <c r="DZ39" s="721"/>
      <c r="EA39" s="721"/>
      <c r="EB39" s="721"/>
      <c r="EC39" s="722"/>
    </row>
    <row r="40" spans="2:133" ht="11.25" customHeight="1" x14ac:dyDescent="0.15">
      <c r="B40" s="683" t="s">
        <v>337</v>
      </c>
      <c r="C40" s="684"/>
      <c r="D40" s="684"/>
      <c r="E40" s="684"/>
      <c r="F40" s="684"/>
      <c r="G40" s="684"/>
      <c r="H40" s="684"/>
      <c r="I40" s="684"/>
      <c r="J40" s="684"/>
      <c r="K40" s="684"/>
      <c r="L40" s="684"/>
      <c r="M40" s="684"/>
      <c r="N40" s="684"/>
      <c r="O40" s="684"/>
      <c r="P40" s="684"/>
      <c r="Q40" s="685"/>
      <c r="R40" s="686">
        <v>3600</v>
      </c>
      <c r="S40" s="687"/>
      <c r="T40" s="687"/>
      <c r="U40" s="687"/>
      <c r="V40" s="687"/>
      <c r="W40" s="687"/>
      <c r="X40" s="687"/>
      <c r="Y40" s="688"/>
      <c r="Z40" s="689">
        <v>0</v>
      </c>
      <c r="AA40" s="689"/>
      <c r="AB40" s="689"/>
      <c r="AC40" s="689"/>
      <c r="AD40" s="690" t="s">
        <v>127</v>
      </c>
      <c r="AE40" s="690"/>
      <c r="AF40" s="690"/>
      <c r="AG40" s="690"/>
      <c r="AH40" s="690"/>
      <c r="AI40" s="690"/>
      <c r="AJ40" s="690"/>
      <c r="AK40" s="690"/>
      <c r="AL40" s="691" t="s">
        <v>127</v>
      </c>
      <c r="AM40" s="692"/>
      <c r="AN40" s="692"/>
      <c r="AO40" s="693"/>
      <c r="AQ40" s="764" t="s">
        <v>338</v>
      </c>
      <c r="AR40" s="765"/>
      <c r="AS40" s="765"/>
      <c r="AT40" s="765"/>
      <c r="AU40" s="765"/>
      <c r="AV40" s="765"/>
      <c r="AW40" s="765"/>
      <c r="AX40" s="765"/>
      <c r="AY40" s="766"/>
      <c r="AZ40" s="686" t="s">
        <v>239</v>
      </c>
      <c r="BA40" s="687"/>
      <c r="BB40" s="687"/>
      <c r="BC40" s="687"/>
      <c r="BD40" s="723"/>
      <c r="BE40" s="723"/>
      <c r="BF40" s="753"/>
      <c r="BG40" s="773" t="s">
        <v>339</v>
      </c>
      <c r="BH40" s="774"/>
      <c r="BI40" s="774"/>
      <c r="BJ40" s="774"/>
      <c r="BK40" s="774"/>
      <c r="BL40" s="236"/>
      <c r="BM40" s="702" t="s">
        <v>340</v>
      </c>
      <c r="BN40" s="702"/>
      <c r="BO40" s="702"/>
      <c r="BP40" s="702"/>
      <c r="BQ40" s="702"/>
      <c r="BR40" s="702"/>
      <c r="BS40" s="702"/>
      <c r="BT40" s="702"/>
      <c r="BU40" s="703"/>
      <c r="BV40" s="686">
        <v>95</v>
      </c>
      <c r="BW40" s="687"/>
      <c r="BX40" s="687"/>
      <c r="BY40" s="687"/>
      <c r="BZ40" s="687"/>
      <c r="CA40" s="687"/>
      <c r="CB40" s="696"/>
      <c r="CD40" s="701" t="s">
        <v>341</v>
      </c>
      <c r="CE40" s="702"/>
      <c r="CF40" s="702"/>
      <c r="CG40" s="702"/>
      <c r="CH40" s="702"/>
      <c r="CI40" s="702"/>
      <c r="CJ40" s="702"/>
      <c r="CK40" s="702"/>
      <c r="CL40" s="702"/>
      <c r="CM40" s="702"/>
      <c r="CN40" s="702"/>
      <c r="CO40" s="702"/>
      <c r="CP40" s="702"/>
      <c r="CQ40" s="703"/>
      <c r="CR40" s="686">
        <v>139393</v>
      </c>
      <c r="CS40" s="687"/>
      <c r="CT40" s="687"/>
      <c r="CU40" s="687"/>
      <c r="CV40" s="687"/>
      <c r="CW40" s="687"/>
      <c r="CX40" s="687"/>
      <c r="CY40" s="688"/>
      <c r="CZ40" s="691">
        <v>0.7</v>
      </c>
      <c r="DA40" s="721"/>
      <c r="DB40" s="721"/>
      <c r="DC40" s="725"/>
      <c r="DD40" s="695">
        <v>139393</v>
      </c>
      <c r="DE40" s="687"/>
      <c r="DF40" s="687"/>
      <c r="DG40" s="687"/>
      <c r="DH40" s="687"/>
      <c r="DI40" s="687"/>
      <c r="DJ40" s="687"/>
      <c r="DK40" s="688"/>
      <c r="DL40" s="695" t="s">
        <v>137</v>
      </c>
      <c r="DM40" s="687"/>
      <c r="DN40" s="687"/>
      <c r="DO40" s="687"/>
      <c r="DP40" s="687"/>
      <c r="DQ40" s="687"/>
      <c r="DR40" s="687"/>
      <c r="DS40" s="687"/>
      <c r="DT40" s="687"/>
      <c r="DU40" s="687"/>
      <c r="DV40" s="688"/>
      <c r="DW40" s="691" t="s">
        <v>127</v>
      </c>
      <c r="DX40" s="721"/>
      <c r="DY40" s="721"/>
      <c r="DZ40" s="721"/>
      <c r="EA40" s="721"/>
      <c r="EB40" s="721"/>
      <c r="EC40" s="722"/>
    </row>
    <row r="41" spans="2:133" ht="11.25" customHeight="1" x14ac:dyDescent="0.15">
      <c r="B41" s="683" t="s">
        <v>342</v>
      </c>
      <c r="C41" s="684"/>
      <c r="D41" s="684"/>
      <c r="E41" s="684"/>
      <c r="F41" s="684"/>
      <c r="G41" s="684"/>
      <c r="H41" s="684"/>
      <c r="I41" s="684"/>
      <c r="J41" s="684"/>
      <c r="K41" s="684"/>
      <c r="L41" s="684"/>
      <c r="M41" s="684"/>
      <c r="N41" s="684"/>
      <c r="O41" s="684"/>
      <c r="P41" s="684"/>
      <c r="Q41" s="685"/>
      <c r="R41" s="686" t="s">
        <v>127</v>
      </c>
      <c r="S41" s="687"/>
      <c r="T41" s="687"/>
      <c r="U41" s="687"/>
      <c r="V41" s="687"/>
      <c r="W41" s="687"/>
      <c r="X41" s="687"/>
      <c r="Y41" s="688"/>
      <c r="Z41" s="689" t="s">
        <v>127</v>
      </c>
      <c r="AA41" s="689"/>
      <c r="AB41" s="689"/>
      <c r="AC41" s="689"/>
      <c r="AD41" s="690" t="s">
        <v>137</v>
      </c>
      <c r="AE41" s="690"/>
      <c r="AF41" s="690"/>
      <c r="AG41" s="690"/>
      <c r="AH41" s="690"/>
      <c r="AI41" s="690"/>
      <c r="AJ41" s="690"/>
      <c r="AK41" s="690"/>
      <c r="AL41" s="691" t="s">
        <v>239</v>
      </c>
      <c r="AM41" s="692"/>
      <c r="AN41" s="692"/>
      <c r="AO41" s="693"/>
      <c r="AQ41" s="764" t="s">
        <v>343</v>
      </c>
      <c r="AR41" s="765"/>
      <c r="AS41" s="765"/>
      <c r="AT41" s="765"/>
      <c r="AU41" s="765"/>
      <c r="AV41" s="765"/>
      <c r="AW41" s="765"/>
      <c r="AX41" s="765"/>
      <c r="AY41" s="766"/>
      <c r="AZ41" s="686">
        <v>325560</v>
      </c>
      <c r="BA41" s="687"/>
      <c r="BB41" s="687"/>
      <c r="BC41" s="687"/>
      <c r="BD41" s="723"/>
      <c r="BE41" s="723"/>
      <c r="BF41" s="753"/>
      <c r="BG41" s="773"/>
      <c r="BH41" s="774"/>
      <c r="BI41" s="774"/>
      <c r="BJ41" s="774"/>
      <c r="BK41" s="774"/>
      <c r="BL41" s="236"/>
      <c r="BM41" s="702" t="s">
        <v>344</v>
      </c>
      <c r="BN41" s="702"/>
      <c r="BO41" s="702"/>
      <c r="BP41" s="702"/>
      <c r="BQ41" s="702"/>
      <c r="BR41" s="702"/>
      <c r="BS41" s="702"/>
      <c r="BT41" s="702"/>
      <c r="BU41" s="703"/>
      <c r="BV41" s="686">
        <v>1</v>
      </c>
      <c r="BW41" s="687"/>
      <c r="BX41" s="687"/>
      <c r="BY41" s="687"/>
      <c r="BZ41" s="687"/>
      <c r="CA41" s="687"/>
      <c r="CB41" s="696"/>
      <c r="CD41" s="701" t="s">
        <v>345</v>
      </c>
      <c r="CE41" s="702"/>
      <c r="CF41" s="702"/>
      <c r="CG41" s="702"/>
      <c r="CH41" s="702"/>
      <c r="CI41" s="702"/>
      <c r="CJ41" s="702"/>
      <c r="CK41" s="702"/>
      <c r="CL41" s="702"/>
      <c r="CM41" s="702"/>
      <c r="CN41" s="702"/>
      <c r="CO41" s="702"/>
      <c r="CP41" s="702"/>
      <c r="CQ41" s="703"/>
      <c r="CR41" s="686" t="s">
        <v>137</v>
      </c>
      <c r="CS41" s="723"/>
      <c r="CT41" s="723"/>
      <c r="CU41" s="723"/>
      <c r="CV41" s="723"/>
      <c r="CW41" s="723"/>
      <c r="CX41" s="723"/>
      <c r="CY41" s="724"/>
      <c r="CZ41" s="691" t="s">
        <v>239</v>
      </c>
      <c r="DA41" s="721"/>
      <c r="DB41" s="721"/>
      <c r="DC41" s="725"/>
      <c r="DD41" s="695" t="s">
        <v>239</v>
      </c>
      <c r="DE41" s="723"/>
      <c r="DF41" s="723"/>
      <c r="DG41" s="723"/>
      <c r="DH41" s="723"/>
      <c r="DI41" s="723"/>
      <c r="DJ41" s="723"/>
      <c r="DK41" s="724"/>
      <c r="DL41" s="767"/>
      <c r="DM41" s="768"/>
      <c r="DN41" s="768"/>
      <c r="DO41" s="768"/>
      <c r="DP41" s="768"/>
      <c r="DQ41" s="768"/>
      <c r="DR41" s="768"/>
      <c r="DS41" s="768"/>
      <c r="DT41" s="768"/>
      <c r="DU41" s="768"/>
      <c r="DV41" s="769"/>
      <c r="DW41" s="770"/>
      <c r="DX41" s="771"/>
      <c r="DY41" s="771"/>
      <c r="DZ41" s="771"/>
      <c r="EA41" s="771"/>
      <c r="EB41" s="771"/>
      <c r="EC41" s="772"/>
    </row>
    <row r="42" spans="2:133" ht="11.25" customHeight="1" x14ac:dyDescent="0.15">
      <c r="B42" s="683" t="s">
        <v>346</v>
      </c>
      <c r="C42" s="684"/>
      <c r="D42" s="684"/>
      <c r="E42" s="684"/>
      <c r="F42" s="684"/>
      <c r="G42" s="684"/>
      <c r="H42" s="684"/>
      <c r="I42" s="684"/>
      <c r="J42" s="684"/>
      <c r="K42" s="684"/>
      <c r="L42" s="684"/>
      <c r="M42" s="684"/>
      <c r="N42" s="684"/>
      <c r="O42" s="684"/>
      <c r="P42" s="684"/>
      <c r="Q42" s="685"/>
      <c r="R42" s="686">
        <v>314251</v>
      </c>
      <c r="S42" s="687"/>
      <c r="T42" s="687"/>
      <c r="U42" s="687"/>
      <c r="V42" s="687"/>
      <c r="W42" s="687"/>
      <c r="X42" s="687"/>
      <c r="Y42" s="688"/>
      <c r="Z42" s="689">
        <v>1.4</v>
      </c>
      <c r="AA42" s="689"/>
      <c r="AB42" s="689"/>
      <c r="AC42" s="689"/>
      <c r="AD42" s="690" t="s">
        <v>127</v>
      </c>
      <c r="AE42" s="690"/>
      <c r="AF42" s="690"/>
      <c r="AG42" s="690"/>
      <c r="AH42" s="690"/>
      <c r="AI42" s="690"/>
      <c r="AJ42" s="690"/>
      <c r="AK42" s="690"/>
      <c r="AL42" s="691" t="s">
        <v>127</v>
      </c>
      <c r="AM42" s="692"/>
      <c r="AN42" s="692"/>
      <c r="AO42" s="693"/>
      <c r="AQ42" s="785" t="s">
        <v>347</v>
      </c>
      <c r="AR42" s="786"/>
      <c r="AS42" s="786"/>
      <c r="AT42" s="786"/>
      <c r="AU42" s="786"/>
      <c r="AV42" s="786"/>
      <c r="AW42" s="786"/>
      <c r="AX42" s="786"/>
      <c r="AY42" s="787"/>
      <c r="AZ42" s="777">
        <v>1219394</v>
      </c>
      <c r="BA42" s="778"/>
      <c r="BB42" s="778"/>
      <c r="BC42" s="778"/>
      <c r="BD42" s="757"/>
      <c r="BE42" s="757"/>
      <c r="BF42" s="759"/>
      <c r="BG42" s="775"/>
      <c r="BH42" s="776"/>
      <c r="BI42" s="776"/>
      <c r="BJ42" s="776"/>
      <c r="BK42" s="776"/>
      <c r="BL42" s="237"/>
      <c r="BM42" s="712" t="s">
        <v>348</v>
      </c>
      <c r="BN42" s="712"/>
      <c r="BO42" s="712"/>
      <c r="BP42" s="712"/>
      <c r="BQ42" s="712"/>
      <c r="BR42" s="712"/>
      <c r="BS42" s="712"/>
      <c r="BT42" s="712"/>
      <c r="BU42" s="713"/>
      <c r="BV42" s="777">
        <v>501</v>
      </c>
      <c r="BW42" s="778"/>
      <c r="BX42" s="778"/>
      <c r="BY42" s="778"/>
      <c r="BZ42" s="778"/>
      <c r="CA42" s="778"/>
      <c r="CB42" s="784"/>
      <c r="CD42" s="683" t="s">
        <v>349</v>
      </c>
      <c r="CE42" s="684"/>
      <c r="CF42" s="684"/>
      <c r="CG42" s="684"/>
      <c r="CH42" s="684"/>
      <c r="CI42" s="684"/>
      <c r="CJ42" s="684"/>
      <c r="CK42" s="684"/>
      <c r="CL42" s="684"/>
      <c r="CM42" s="684"/>
      <c r="CN42" s="684"/>
      <c r="CO42" s="684"/>
      <c r="CP42" s="684"/>
      <c r="CQ42" s="685"/>
      <c r="CR42" s="686">
        <v>2508656</v>
      </c>
      <c r="CS42" s="687"/>
      <c r="CT42" s="687"/>
      <c r="CU42" s="687"/>
      <c r="CV42" s="687"/>
      <c r="CW42" s="687"/>
      <c r="CX42" s="687"/>
      <c r="CY42" s="688"/>
      <c r="CZ42" s="691">
        <v>12</v>
      </c>
      <c r="DA42" s="692"/>
      <c r="DB42" s="692"/>
      <c r="DC42" s="704"/>
      <c r="DD42" s="695">
        <v>660258</v>
      </c>
      <c r="DE42" s="687"/>
      <c r="DF42" s="687"/>
      <c r="DG42" s="687"/>
      <c r="DH42" s="687"/>
      <c r="DI42" s="687"/>
      <c r="DJ42" s="687"/>
      <c r="DK42" s="688"/>
      <c r="DL42" s="767"/>
      <c r="DM42" s="768"/>
      <c r="DN42" s="768"/>
      <c r="DO42" s="768"/>
      <c r="DP42" s="768"/>
      <c r="DQ42" s="768"/>
      <c r="DR42" s="768"/>
      <c r="DS42" s="768"/>
      <c r="DT42" s="768"/>
      <c r="DU42" s="768"/>
      <c r="DV42" s="769"/>
      <c r="DW42" s="770"/>
      <c r="DX42" s="771"/>
      <c r="DY42" s="771"/>
      <c r="DZ42" s="771"/>
      <c r="EA42" s="771"/>
      <c r="EB42" s="771"/>
      <c r="EC42" s="772"/>
    </row>
    <row r="43" spans="2:133" ht="11.25" customHeight="1" x14ac:dyDescent="0.15">
      <c r="B43" s="735" t="s">
        <v>350</v>
      </c>
      <c r="C43" s="736"/>
      <c r="D43" s="736"/>
      <c r="E43" s="736"/>
      <c r="F43" s="736"/>
      <c r="G43" s="736"/>
      <c r="H43" s="736"/>
      <c r="I43" s="736"/>
      <c r="J43" s="736"/>
      <c r="K43" s="736"/>
      <c r="L43" s="736"/>
      <c r="M43" s="736"/>
      <c r="N43" s="736"/>
      <c r="O43" s="736"/>
      <c r="P43" s="736"/>
      <c r="Q43" s="737"/>
      <c r="R43" s="777">
        <v>21710175</v>
      </c>
      <c r="S43" s="778"/>
      <c r="T43" s="778"/>
      <c r="U43" s="778"/>
      <c r="V43" s="778"/>
      <c r="W43" s="778"/>
      <c r="X43" s="778"/>
      <c r="Y43" s="779"/>
      <c r="Z43" s="780">
        <v>100</v>
      </c>
      <c r="AA43" s="780"/>
      <c r="AB43" s="780"/>
      <c r="AC43" s="780"/>
      <c r="AD43" s="781">
        <v>8605440</v>
      </c>
      <c r="AE43" s="781"/>
      <c r="AF43" s="781"/>
      <c r="AG43" s="781"/>
      <c r="AH43" s="781"/>
      <c r="AI43" s="781"/>
      <c r="AJ43" s="781"/>
      <c r="AK43" s="781"/>
      <c r="AL43" s="782">
        <v>100</v>
      </c>
      <c r="AM43" s="758"/>
      <c r="AN43" s="758"/>
      <c r="AO43" s="783"/>
      <c r="BV43" s="238"/>
      <c r="BW43" s="238"/>
      <c r="BX43" s="238"/>
      <c r="BY43" s="238"/>
      <c r="BZ43" s="238"/>
      <c r="CA43" s="238"/>
      <c r="CB43" s="238"/>
      <c r="CD43" s="683" t="s">
        <v>351</v>
      </c>
      <c r="CE43" s="684"/>
      <c r="CF43" s="684"/>
      <c r="CG43" s="684"/>
      <c r="CH43" s="684"/>
      <c r="CI43" s="684"/>
      <c r="CJ43" s="684"/>
      <c r="CK43" s="684"/>
      <c r="CL43" s="684"/>
      <c r="CM43" s="684"/>
      <c r="CN43" s="684"/>
      <c r="CO43" s="684"/>
      <c r="CP43" s="684"/>
      <c r="CQ43" s="685"/>
      <c r="CR43" s="686">
        <v>132359</v>
      </c>
      <c r="CS43" s="723"/>
      <c r="CT43" s="723"/>
      <c r="CU43" s="723"/>
      <c r="CV43" s="723"/>
      <c r="CW43" s="723"/>
      <c r="CX43" s="723"/>
      <c r="CY43" s="724"/>
      <c r="CZ43" s="691">
        <v>0.6</v>
      </c>
      <c r="DA43" s="721"/>
      <c r="DB43" s="721"/>
      <c r="DC43" s="725"/>
      <c r="DD43" s="695">
        <v>75248</v>
      </c>
      <c r="DE43" s="723"/>
      <c r="DF43" s="723"/>
      <c r="DG43" s="723"/>
      <c r="DH43" s="723"/>
      <c r="DI43" s="723"/>
      <c r="DJ43" s="723"/>
      <c r="DK43" s="724"/>
      <c r="DL43" s="767"/>
      <c r="DM43" s="768"/>
      <c r="DN43" s="768"/>
      <c r="DO43" s="768"/>
      <c r="DP43" s="768"/>
      <c r="DQ43" s="768"/>
      <c r="DR43" s="768"/>
      <c r="DS43" s="768"/>
      <c r="DT43" s="768"/>
      <c r="DU43" s="768"/>
      <c r="DV43" s="769"/>
      <c r="DW43" s="770"/>
      <c r="DX43" s="771"/>
      <c r="DY43" s="771"/>
      <c r="DZ43" s="771"/>
      <c r="EA43" s="771"/>
      <c r="EB43" s="771"/>
      <c r="EC43" s="77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8" t="s">
        <v>299</v>
      </c>
      <c r="CE44" s="799"/>
      <c r="CF44" s="683" t="s">
        <v>352</v>
      </c>
      <c r="CG44" s="684"/>
      <c r="CH44" s="684"/>
      <c r="CI44" s="684"/>
      <c r="CJ44" s="684"/>
      <c r="CK44" s="684"/>
      <c r="CL44" s="684"/>
      <c r="CM44" s="684"/>
      <c r="CN44" s="684"/>
      <c r="CO44" s="684"/>
      <c r="CP44" s="684"/>
      <c r="CQ44" s="685"/>
      <c r="CR44" s="686">
        <v>2169242</v>
      </c>
      <c r="CS44" s="687"/>
      <c r="CT44" s="687"/>
      <c r="CU44" s="687"/>
      <c r="CV44" s="687"/>
      <c r="CW44" s="687"/>
      <c r="CX44" s="687"/>
      <c r="CY44" s="688"/>
      <c r="CZ44" s="691">
        <v>10.3</v>
      </c>
      <c r="DA44" s="692"/>
      <c r="DB44" s="692"/>
      <c r="DC44" s="704"/>
      <c r="DD44" s="695">
        <v>512862</v>
      </c>
      <c r="DE44" s="687"/>
      <c r="DF44" s="687"/>
      <c r="DG44" s="687"/>
      <c r="DH44" s="687"/>
      <c r="DI44" s="687"/>
      <c r="DJ44" s="687"/>
      <c r="DK44" s="688"/>
      <c r="DL44" s="767"/>
      <c r="DM44" s="768"/>
      <c r="DN44" s="768"/>
      <c r="DO44" s="768"/>
      <c r="DP44" s="768"/>
      <c r="DQ44" s="768"/>
      <c r="DR44" s="768"/>
      <c r="DS44" s="768"/>
      <c r="DT44" s="768"/>
      <c r="DU44" s="768"/>
      <c r="DV44" s="769"/>
      <c r="DW44" s="770"/>
      <c r="DX44" s="771"/>
      <c r="DY44" s="771"/>
      <c r="DZ44" s="771"/>
      <c r="EA44" s="771"/>
      <c r="EB44" s="771"/>
      <c r="EC44" s="772"/>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00"/>
      <c r="CE45" s="801"/>
      <c r="CF45" s="683" t="s">
        <v>354</v>
      </c>
      <c r="CG45" s="684"/>
      <c r="CH45" s="684"/>
      <c r="CI45" s="684"/>
      <c r="CJ45" s="684"/>
      <c r="CK45" s="684"/>
      <c r="CL45" s="684"/>
      <c r="CM45" s="684"/>
      <c r="CN45" s="684"/>
      <c r="CO45" s="684"/>
      <c r="CP45" s="684"/>
      <c r="CQ45" s="685"/>
      <c r="CR45" s="686">
        <v>518255</v>
      </c>
      <c r="CS45" s="723"/>
      <c r="CT45" s="723"/>
      <c r="CU45" s="723"/>
      <c r="CV45" s="723"/>
      <c r="CW45" s="723"/>
      <c r="CX45" s="723"/>
      <c r="CY45" s="724"/>
      <c r="CZ45" s="691">
        <v>2.5</v>
      </c>
      <c r="DA45" s="721"/>
      <c r="DB45" s="721"/>
      <c r="DC45" s="725"/>
      <c r="DD45" s="695">
        <v>54053</v>
      </c>
      <c r="DE45" s="723"/>
      <c r="DF45" s="723"/>
      <c r="DG45" s="723"/>
      <c r="DH45" s="723"/>
      <c r="DI45" s="723"/>
      <c r="DJ45" s="723"/>
      <c r="DK45" s="724"/>
      <c r="DL45" s="767"/>
      <c r="DM45" s="768"/>
      <c r="DN45" s="768"/>
      <c r="DO45" s="768"/>
      <c r="DP45" s="768"/>
      <c r="DQ45" s="768"/>
      <c r="DR45" s="768"/>
      <c r="DS45" s="768"/>
      <c r="DT45" s="768"/>
      <c r="DU45" s="768"/>
      <c r="DV45" s="769"/>
      <c r="DW45" s="770"/>
      <c r="DX45" s="771"/>
      <c r="DY45" s="771"/>
      <c r="DZ45" s="771"/>
      <c r="EA45" s="771"/>
      <c r="EB45" s="771"/>
      <c r="EC45" s="772"/>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00"/>
      <c r="CE46" s="801"/>
      <c r="CF46" s="683" t="s">
        <v>356</v>
      </c>
      <c r="CG46" s="684"/>
      <c r="CH46" s="684"/>
      <c r="CI46" s="684"/>
      <c r="CJ46" s="684"/>
      <c r="CK46" s="684"/>
      <c r="CL46" s="684"/>
      <c r="CM46" s="684"/>
      <c r="CN46" s="684"/>
      <c r="CO46" s="684"/>
      <c r="CP46" s="684"/>
      <c r="CQ46" s="685"/>
      <c r="CR46" s="686">
        <v>1502560</v>
      </c>
      <c r="CS46" s="687"/>
      <c r="CT46" s="687"/>
      <c r="CU46" s="687"/>
      <c r="CV46" s="687"/>
      <c r="CW46" s="687"/>
      <c r="CX46" s="687"/>
      <c r="CY46" s="688"/>
      <c r="CZ46" s="691">
        <v>7.2</v>
      </c>
      <c r="DA46" s="692"/>
      <c r="DB46" s="692"/>
      <c r="DC46" s="704"/>
      <c r="DD46" s="695">
        <v>416582</v>
      </c>
      <c r="DE46" s="687"/>
      <c r="DF46" s="687"/>
      <c r="DG46" s="687"/>
      <c r="DH46" s="687"/>
      <c r="DI46" s="687"/>
      <c r="DJ46" s="687"/>
      <c r="DK46" s="688"/>
      <c r="DL46" s="767"/>
      <c r="DM46" s="768"/>
      <c r="DN46" s="768"/>
      <c r="DO46" s="768"/>
      <c r="DP46" s="768"/>
      <c r="DQ46" s="768"/>
      <c r="DR46" s="768"/>
      <c r="DS46" s="768"/>
      <c r="DT46" s="768"/>
      <c r="DU46" s="768"/>
      <c r="DV46" s="769"/>
      <c r="DW46" s="770"/>
      <c r="DX46" s="771"/>
      <c r="DY46" s="771"/>
      <c r="DZ46" s="771"/>
      <c r="EA46" s="771"/>
      <c r="EB46" s="771"/>
      <c r="EC46" s="772"/>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0"/>
      <c r="CE47" s="801"/>
      <c r="CF47" s="683" t="s">
        <v>358</v>
      </c>
      <c r="CG47" s="684"/>
      <c r="CH47" s="684"/>
      <c r="CI47" s="684"/>
      <c r="CJ47" s="684"/>
      <c r="CK47" s="684"/>
      <c r="CL47" s="684"/>
      <c r="CM47" s="684"/>
      <c r="CN47" s="684"/>
      <c r="CO47" s="684"/>
      <c r="CP47" s="684"/>
      <c r="CQ47" s="685"/>
      <c r="CR47" s="686">
        <v>339414</v>
      </c>
      <c r="CS47" s="723"/>
      <c r="CT47" s="723"/>
      <c r="CU47" s="723"/>
      <c r="CV47" s="723"/>
      <c r="CW47" s="723"/>
      <c r="CX47" s="723"/>
      <c r="CY47" s="724"/>
      <c r="CZ47" s="691">
        <v>1.6</v>
      </c>
      <c r="DA47" s="721"/>
      <c r="DB47" s="721"/>
      <c r="DC47" s="725"/>
      <c r="DD47" s="695">
        <v>147396</v>
      </c>
      <c r="DE47" s="723"/>
      <c r="DF47" s="723"/>
      <c r="DG47" s="723"/>
      <c r="DH47" s="723"/>
      <c r="DI47" s="723"/>
      <c r="DJ47" s="723"/>
      <c r="DK47" s="724"/>
      <c r="DL47" s="767"/>
      <c r="DM47" s="768"/>
      <c r="DN47" s="768"/>
      <c r="DO47" s="768"/>
      <c r="DP47" s="768"/>
      <c r="DQ47" s="768"/>
      <c r="DR47" s="768"/>
      <c r="DS47" s="768"/>
      <c r="DT47" s="768"/>
      <c r="DU47" s="768"/>
      <c r="DV47" s="769"/>
      <c r="DW47" s="770"/>
      <c r="DX47" s="771"/>
      <c r="DY47" s="771"/>
      <c r="DZ47" s="771"/>
      <c r="EA47" s="771"/>
      <c r="EB47" s="771"/>
      <c r="EC47" s="77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2"/>
      <c r="CE48" s="803"/>
      <c r="CF48" s="683" t="s">
        <v>359</v>
      </c>
      <c r="CG48" s="684"/>
      <c r="CH48" s="684"/>
      <c r="CI48" s="684"/>
      <c r="CJ48" s="684"/>
      <c r="CK48" s="684"/>
      <c r="CL48" s="684"/>
      <c r="CM48" s="684"/>
      <c r="CN48" s="684"/>
      <c r="CO48" s="684"/>
      <c r="CP48" s="684"/>
      <c r="CQ48" s="685"/>
      <c r="CR48" s="686" t="s">
        <v>137</v>
      </c>
      <c r="CS48" s="687"/>
      <c r="CT48" s="687"/>
      <c r="CU48" s="687"/>
      <c r="CV48" s="687"/>
      <c r="CW48" s="687"/>
      <c r="CX48" s="687"/>
      <c r="CY48" s="688"/>
      <c r="CZ48" s="691" t="s">
        <v>239</v>
      </c>
      <c r="DA48" s="692"/>
      <c r="DB48" s="692"/>
      <c r="DC48" s="704"/>
      <c r="DD48" s="695" t="s">
        <v>127</v>
      </c>
      <c r="DE48" s="687"/>
      <c r="DF48" s="687"/>
      <c r="DG48" s="687"/>
      <c r="DH48" s="687"/>
      <c r="DI48" s="687"/>
      <c r="DJ48" s="687"/>
      <c r="DK48" s="688"/>
      <c r="DL48" s="767"/>
      <c r="DM48" s="768"/>
      <c r="DN48" s="768"/>
      <c r="DO48" s="768"/>
      <c r="DP48" s="768"/>
      <c r="DQ48" s="768"/>
      <c r="DR48" s="768"/>
      <c r="DS48" s="768"/>
      <c r="DT48" s="768"/>
      <c r="DU48" s="768"/>
      <c r="DV48" s="769"/>
      <c r="DW48" s="770"/>
      <c r="DX48" s="771"/>
      <c r="DY48" s="771"/>
      <c r="DZ48" s="771"/>
      <c r="EA48" s="771"/>
      <c r="EB48" s="771"/>
      <c r="EC48" s="77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360</v>
      </c>
      <c r="CE49" s="736"/>
      <c r="CF49" s="736"/>
      <c r="CG49" s="736"/>
      <c r="CH49" s="736"/>
      <c r="CI49" s="736"/>
      <c r="CJ49" s="736"/>
      <c r="CK49" s="736"/>
      <c r="CL49" s="736"/>
      <c r="CM49" s="736"/>
      <c r="CN49" s="736"/>
      <c r="CO49" s="736"/>
      <c r="CP49" s="736"/>
      <c r="CQ49" s="737"/>
      <c r="CR49" s="777">
        <v>20964326</v>
      </c>
      <c r="CS49" s="757"/>
      <c r="CT49" s="757"/>
      <c r="CU49" s="757"/>
      <c r="CV49" s="757"/>
      <c r="CW49" s="757"/>
      <c r="CX49" s="757"/>
      <c r="CY49" s="788"/>
      <c r="CZ49" s="782">
        <v>100</v>
      </c>
      <c r="DA49" s="789"/>
      <c r="DB49" s="789"/>
      <c r="DC49" s="790"/>
      <c r="DD49" s="791">
        <v>10298166</v>
      </c>
      <c r="DE49" s="757"/>
      <c r="DF49" s="757"/>
      <c r="DG49" s="757"/>
      <c r="DH49" s="757"/>
      <c r="DI49" s="757"/>
      <c r="DJ49" s="757"/>
      <c r="DK49" s="788"/>
      <c r="DL49" s="792"/>
      <c r="DM49" s="793"/>
      <c r="DN49" s="793"/>
      <c r="DO49" s="793"/>
      <c r="DP49" s="793"/>
      <c r="DQ49" s="793"/>
      <c r="DR49" s="793"/>
      <c r="DS49" s="793"/>
      <c r="DT49" s="793"/>
      <c r="DU49" s="793"/>
      <c r="DV49" s="794"/>
      <c r="DW49" s="795"/>
      <c r="DX49" s="796"/>
      <c r="DY49" s="796"/>
      <c r="DZ49" s="796"/>
      <c r="EA49" s="796"/>
      <c r="EB49" s="796"/>
      <c r="EC49" s="797"/>
    </row>
  </sheetData>
  <sheetProtection algorithmName="SHA-512" hashValue="f+BUhppPuSHYRNRQPRyqaQv9WYxBal6SGqTIyEGEV8oSp/gq1WrRw9GY7TepK0ohwO26h8fdz4h8wypgTNWOGw==" saltValue="sTxdFHcGzs/NJAciWF7bL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3" t="s">
        <v>362</v>
      </c>
      <c r="DK2" s="834"/>
      <c r="DL2" s="834"/>
      <c r="DM2" s="834"/>
      <c r="DN2" s="834"/>
      <c r="DO2" s="835"/>
      <c r="DP2" s="251"/>
      <c r="DQ2" s="833" t="s">
        <v>363</v>
      </c>
      <c r="DR2" s="834"/>
      <c r="DS2" s="834"/>
      <c r="DT2" s="834"/>
      <c r="DU2" s="834"/>
      <c r="DV2" s="834"/>
      <c r="DW2" s="834"/>
      <c r="DX2" s="834"/>
      <c r="DY2" s="834"/>
      <c r="DZ2" s="835"/>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6" t="s">
        <v>364</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7" t="s">
        <v>366</v>
      </c>
      <c r="B5" s="828"/>
      <c r="C5" s="828"/>
      <c r="D5" s="828"/>
      <c r="E5" s="828"/>
      <c r="F5" s="828"/>
      <c r="G5" s="828"/>
      <c r="H5" s="828"/>
      <c r="I5" s="828"/>
      <c r="J5" s="828"/>
      <c r="K5" s="828"/>
      <c r="L5" s="828"/>
      <c r="M5" s="828"/>
      <c r="N5" s="828"/>
      <c r="O5" s="828"/>
      <c r="P5" s="829"/>
      <c r="Q5" s="804" t="s">
        <v>367</v>
      </c>
      <c r="R5" s="805"/>
      <c r="S5" s="805"/>
      <c r="T5" s="805"/>
      <c r="U5" s="806"/>
      <c r="V5" s="804" t="s">
        <v>368</v>
      </c>
      <c r="W5" s="805"/>
      <c r="X5" s="805"/>
      <c r="Y5" s="805"/>
      <c r="Z5" s="806"/>
      <c r="AA5" s="804" t="s">
        <v>369</v>
      </c>
      <c r="AB5" s="805"/>
      <c r="AC5" s="805"/>
      <c r="AD5" s="805"/>
      <c r="AE5" s="805"/>
      <c r="AF5" s="837" t="s">
        <v>370</v>
      </c>
      <c r="AG5" s="805"/>
      <c r="AH5" s="805"/>
      <c r="AI5" s="805"/>
      <c r="AJ5" s="816"/>
      <c r="AK5" s="805" t="s">
        <v>371</v>
      </c>
      <c r="AL5" s="805"/>
      <c r="AM5" s="805"/>
      <c r="AN5" s="805"/>
      <c r="AO5" s="806"/>
      <c r="AP5" s="804" t="s">
        <v>372</v>
      </c>
      <c r="AQ5" s="805"/>
      <c r="AR5" s="805"/>
      <c r="AS5" s="805"/>
      <c r="AT5" s="806"/>
      <c r="AU5" s="804" t="s">
        <v>373</v>
      </c>
      <c r="AV5" s="805"/>
      <c r="AW5" s="805"/>
      <c r="AX5" s="805"/>
      <c r="AY5" s="816"/>
      <c r="AZ5" s="258"/>
      <c r="BA5" s="258"/>
      <c r="BB5" s="258"/>
      <c r="BC5" s="258"/>
      <c r="BD5" s="258"/>
      <c r="BE5" s="259"/>
      <c r="BF5" s="259"/>
      <c r="BG5" s="259"/>
      <c r="BH5" s="259"/>
      <c r="BI5" s="259"/>
      <c r="BJ5" s="259"/>
      <c r="BK5" s="259"/>
      <c r="BL5" s="259"/>
      <c r="BM5" s="259"/>
      <c r="BN5" s="259"/>
      <c r="BO5" s="259"/>
      <c r="BP5" s="259"/>
      <c r="BQ5" s="827" t="s">
        <v>374</v>
      </c>
      <c r="BR5" s="828"/>
      <c r="BS5" s="828"/>
      <c r="BT5" s="828"/>
      <c r="BU5" s="828"/>
      <c r="BV5" s="828"/>
      <c r="BW5" s="828"/>
      <c r="BX5" s="828"/>
      <c r="BY5" s="828"/>
      <c r="BZ5" s="828"/>
      <c r="CA5" s="828"/>
      <c r="CB5" s="828"/>
      <c r="CC5" s="828"/>
      <c r="CD5" s="828"/>
      <c r="CE5" s="828"/>
      <c r="CF5" s="828"/>
      <c r="CG5" s="829"/>
      <c r="CH5" s="804" t="s">
        <v>375</v>
      </c>
      <c r="CI5" s="805"/>
      <c r="CJ5" s="805"/>
      <c r="CK5" s="805"/>
      <c r="CL5" s="806"/>
      <c r="CM5" s="804" t="s">
        <v>376</v>
      </c>
      <c r="CN5" s="805"/>
      <c r="CO5" s="805"/>
      <c r="CP5" s="805"/>
      <c r="CQ5" s="806"/>
      <c r="CR5" s="804" t="s">
        <v>377</v>
      </c>
      <c r="CS5" s="805"/>
      <c r="CT5" s="805"/>
      <c r="CU5" s="805"/>
      <c r="CV5" s="806"/>
      <c r="CW5" s="804" t="s">
        <v>378</v>
      </c>
      <c r="CX5" s="805"/>
      <c r="CY5" s="805"/>
      <c r="CZ5" s="805"/>
      <c r="DA5" s="806"/>
      <c r="DB5" s="804" t="s">
        <v>379</v>
      </c>
      <c r="DC5" s="805"/>
      <c r="DD5" s="805"/>
      <c r="DE5" s="805"/>
      <c r="DF5" s="806"/>
      <c r="DG5" s="810" t="s">
        <v>380</v>
      </c>
      <c r="DH5" s="811"/>
      <c r="DI5" s="811"/>
      <c r="DJ5" s="811"/>
      <c r="DK5" s="812"/>
      <c r="DL5" s="810" t="s">
        <v>381</v>
      </c>
      <c r="DM5" s="811"/>
      <c r="DN5" s="811"/>
      <c r="DO5" s="811"/>
      <c r="DP5" s="812"/>
      <c r="DQ5" s="804" t="s">
        <v>382</v>
      </c>
      <c r="DR5" s="805"/>
      <c r="DS5" s="805"/>
      <c r="DT5" s="805"/>
      <c r="DU5" s="806"/>
      <c r="DV5" s="804" t="s">
        <v>373</v>
      </c>
      <c r="DW5" s="805"/>
      <c r="DX5" s="805"/>
      <c r="DY5" s="805"/>
      <c r="DZ5" s="816"/>
      <c r="EA5" s="256"/>
    </row>
    <row r="6" spans="1:131" s="257" customFormat="1" ht="26.25" customHeight="1" thickBot="1" x14ac:dyDescent="0.2">
      <c r="A6" s="830"/>
      <c r="B6" s="831"/>
      <c r="C6" s="831"/>
      <c r="D6" s="831"/>
      <c r="E6" s="831"/>
      <c r="F6" s="831"/>
      <c r="G6" s="831"/>
      <c r="H6" s="831"/>
      <c r="I6" s="831"/>
      <c r="J6" s="831"/>
      <c r="K6" s="831"/>
      <c r="L6" s="831"/>
      <c r="M6" s="831"/>
      <c r="N6" s="831"/>
      <c r="O6" s="831"/>
      <c r="P6" s="832"/>
      <c r="Q6" s="807"/>
      <c r="R6" s="808"/>
      <c r="S6" s="808"/>
      <c r="T6" s="808"/>
      <c r="U6" s="809"/>
      <c r="V6" s="807"/>
      <c r="W6" s="808"/>
      <c r="X6" s="808"/>
      <c r="Y6" s="808"/>
      <c r="Z6" s="809"/>
      <c r="AA6" s="807"/>
      <c r="AB6" s="808"/>
      <c r="AC6" s="808"/>
      <c r="AD6" s="808"/>
      <c r="AE6" s="808"/>
      <c r="AF6" s="838"/>
      <c r="AG6" s="808"/>
      <c r="AH6" s="808"/>
      <c r="AI6" s="808"/>
      <c r="AJ6" s="817"/>
      <c r="AK6" s="808"/>
      <c r="AL6" s="808"/>
      <c r="AM6" s="808"/>
      <c r="AN6" s="808"/>
      <c r="AO6" s="809"/>
      <c r="AP6" s="807"/>
      <c r="AQ6" s="808"/>
      <c r="AR6" s="808"/>
      <c r="AS6" s="808"/>
      <c r="AT6" s="809"/>
      <c r="AU6" s="807"/>
      <c r="AV6" s="808"/>
      <c r="AW6" s="808"/>
      <c r="AX6" s="808"/>
      <c r="AY6" s="817"/>
      <c r="AZ6" s="254"/>
      <c r="BA6" s="254"/>
      <c r="BB6" s="254"/>
      <c r="BC6" s="254"/>
      <c r="BD6" s="254"/>
      <c r="BE6" s="255"/>
      <c r="BF6" s="255"/>
      <c r="BG6" s="255"/>
      <c r="BH6" s="255"/>
      <c r="BI6" s="255"/>
      <c r="BJ6" s="255"/>
      <c r="BK6" s="255"/>
      <c r="BL6" s="255"/>
      <c r="BM6" s="255"/>
      <c r="BN6" s="255"/>
      <c r="BO6" s="255"/>
      <c r="BP6" s="255"/>
      <c r="BQ6" s="830"/>
      <c r="BR6" s="831"/>
      <c r="BS6" s="831"/>
      <c r="BT6" s="831"/>
      <c r="BU6" s="831"/>
      <c r="BV6" s="831"/>
      <c r="BW6" s="831"/>
      <c r="BX6" s="831"/>
      <c r="BY6" s="831"/>
      <c r="BZ6" s="831"/>
      <c r="CA6" s="831"/>
      <c r="CB6" s="831"/>
      <c r="CC6" s="831"/>
      <c r="CD6" s="831"/>
      <c r="CE6" s="831"/>
      <c r="CF6" s="831"/>
      <c r="CG6" s="832"/>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56"/>
    </row>
    <row r="7" spans="1:131" s="257" customFormat="1" ht="26.25" customHeight="1" thickTop="1" x14ac:dyDescent="0.15">
      <c r="A7" s="260">
        <v>1</v>
      </c>
      <c r="B7" s="818" t="s">
        <v>383</v>
      </c>
      <c r="C7" s="819"/>
      <c r="D7" s="819"/>
      <c r="E7" s="819"/>
      <c r="F7" s="819"/>
      <c r="G7" s="819"/>
      <c r="H7" s="819"/>
      <c r="I7" s="819"/>
      <c r="J7" s="819"/>
      <c r="K7" s="819"/>
      <c r="L7" s="819"/>
      <c r="M7" s="819"/>
      <c r="N7" s="819"/>
      <c r="O7" s="819"/>
      <c r="P7" s="820"/>
      <c r="Q7" s="821">
        <v>21740</v>
      </c>
      <c r="R7" s="822"/>
      <c r="S7" s="822"/>
      <c r="T7" s="822"/>
      <c r="U7" s="822"/>
      <c r="V7" s="822">
        <v>20994</v>
      </c>
      <c r="W7" s="822"/>
      <c r="X7" s="822"/>
      <c r="Y7" s="822"/>
      <c r="Z7" s="822"/>
      <c r="AA7" s="822">
        <v>746</v>
      </c>
      <c r="AB7" s="822"/>
      <c r="AC7" s="822"/>
      <c r="AD7" s="822"/>
      <c r="AE7" s="823"/>
      <c r="AF7" s="824">
        <v>600</v>
      </c>
      <c r="AG7" s="825"/>
      <c r="AH7" s="825"/>
      <c r="AI7" s="825"/>
      <c r="AJ7" s="826"/>
      <c r="AK7" s="861" t="s">
        <v>570</v>
      </c>
      <c r="AL7" s="862"/>
      <c r="AM7" s="862"/>
      <c r="AN7" s="862"/>
      <c r="AO7" s="862"/>
      <c r="AP7" s="862">
        <v>21045</v>
      </c>
      <c r="AQ7" s="862"/>
      <c r="AR7" s="862"/>
      <c r="AS7" s="862"/>
      <c r="AT7" s="862"/>
      <c r="AU7" s="863"/>
      <c r="AV7" s="863"/>
      <c r="AW7" s="863"/>
      <c r="AX7" s="863"/>
      <c r="AY7" s="864"/>
      <c r="AZ7" s="254"/>
      <c r="BA7" s="254"/>
      <c r="BB7" s="254"/>
      <c r="BC7" s="254"/>
      <c r="BD7" s="254"/>
      <c r="BE7" s="255"/>
      <c r="BF7" s="255"/>
      <c r="BG7" s="255"/>
      <c r="BH7" s="255"/>
      <c r="BI7" s="255"/>
      <c r="BJ7" s="255"/>
      <c r="BK7" s="255"/>
      <c r="BL7" s="255"/>
      <c r="BM7" s="255"/>
      <c r="BN7" s="255"/>
      <c r="BO7" s="255"/>
      <c r="BP7" s="255"/>
      <c r="BQ7" s="261">
        <v>1</v>
      </c>
      <c r="BR7" s="262"/>
      <c r="BS7" s="865" t="s">
        <v>588</v>
      </c>
      <c r="BT7" s="866"/>
      <c r="BU7" s="866"/>
      <c r="BV7" s="866"/>
      <c r="BW7" s="866"/>
      <c r="BX7" s="866"/>
      <c r="BY7" s="866"/>
      <c r="BZ7" s="866"/>
      <c r="CA7" s="866"/>
      <c r="CB7" s="866"/>
      <c r="CC7" s="866"/>
      <c r="CD7" s="866"/>
      <c r="CE7" s="866"/>
      <c r="CF7" s="866"/>
      <c r="CG7" s="867"/>
      <c r="CH7" s="858">
        <v>0</v>
      </c>
      <c r="CI7" s="859"/>
      <c r="CJ7" s="859"/>
      <c r="CK7" s="859"/>
      <c r="CL7" s="860"/>
      <c r="CM7" s="858">
        <v>30</v>
      </c>
      <c r="CN7" s="859"/>
      <c r="CO7" s="859"/>
      <c r="CP7" s="859"/>
      <c r="CQ7" s="860"/>
      <c r="CR7" s="858">
        <v>5</v>
      </c>
      <c r="CS7" s="859"/>
      <c r="CT7" s="859"/>
      <c r="CU7" s="859"/>
      <c r="CV7" s="860"/>
      <c r="CW7" s="858" t="s">
        <v>585</v>
      </c>
      <c r="CX7" s="859"/>
      <c r="CY7" s="859"/>
      <c r="CZ7" s="859"/>
      <c r="DA7" s="860"/>
      <c r="DB7" s="858" t="s">
        <v>590</v>
      </c>
      <c r="DC7" s="859"/>
      <c r="DD7" s="859"/>
      <c r="DE7" s="859"/>
      <c r="DF7" s="860"/>
      <c r="DG7" s="858">
        <v>419</v>
      </c>
      <c r="DH7" s="859"/>
      <c r="DI7" s="859"/>
      <c r="DJ7" s="859"/>
      <c r="DK7" s="860"/>
      <c r="DL7" s="858" t="s">
        <v>591</v>
      </c>
      <c r="DM7" s="859"/>
      <c r="DN7" s="859"/>
      <c r="DO7" s="859"/>
      <c r="DP7" s="860"/>
      <c r="DQ7" s="858">
        <v>116</v>
      </c>
      <c r="DR7" s="859"/>
      <c r="DS7" s="859"/>
      <c r="DT7" s="859"/>
      <c r="DU7" s="860"/>
      <c r="DV7" s="839"/>
      <c r="DW7" s="840"/>
      <c r="DX7" s="840"/>
      <c r="DY7" s="840"/>
      <c r="DZ7" s="841"/>
      <c r="EA7" s="256"/>
    </row>
    <row r="8" spans="1:131" s="257" customFormat="1" ht="26.25" customHeight="1" x14ac:dyDescent="0.15">
      <c r="A8" s="263">
        <v>2</v>
      </c>
      <c r="B8" s="842"/>
      <c r="C8" s="843"/>
      <c r="D8" s="843"/>
      <c r="E8" s="843"/>
      <c r="F8" s="843"/>
      <c r="G8" s="843"/>
      <c r="H8" s="843"/>
      <c r="I8" s="843"/>
      <c r="J8" s="843"/>
      <c r="K8" s="843"/>
      <c r="L8" s="843"/>
      <c r="M8" s="843"/>
      <c r="N8" s="843"/>
      <c r="O8" s="843"/>
      <c r="P8" s="844"/>
      <c r="Q8" s="845"/>
      <c r="R8" s="846"/>
      <c r="S8" s="846"/>
      <c r="T8" s="846"/>
      <c r="U8" s="846"/>
      <c r="V8" s="846"/>
      <c r="W8" s="846"/>
      <c r="X8" s="846"/>
      <c r="Y8" s="846"/>
      <c r="Z8" s="846"/>
      <c r="AA8" s="846"/>
      <c r="AB8" s="846"/>
      <c r="AC8" s="846"/>
      <c r="AD8" s="846"/>
      <c r="AE8" s="847"/>
      <c r="AF8" s="848"/>
      <c r="AG8" s="849"/>
      <c r="AH8" s="849"/>
      <c r="AI8" s="849"/>
      <c r="AJ8" s="850"/>
      <c r="AK8" s="851"/>
      <c r="AL8" s="852"/>
      <c r="AM8" s="852"/>
      <c r="AN8" s="852"/>
      <c r="AO8" s="852"/>
      <c r="AP8" s="852"/>
      <c r="AQ8" s="852"/>
      <c r="AR8" s="852"/>
      <c r="AS8" s="852"/>
      <c r="AT8" s="852"/>
      <c r="AU8" s="853"/>
      <c r="AV8" s="853"/>
      <c r="AW8" s="853"/>
      <c r="AX8" s="853"/>
      <c r="AY8" s="854"/>
      <c r="AZ8" s="254"/>
      <c r="BA8" s="254"/>
      <c r="BB8" s="254"/>
      <c r="BC8" s="254"/>
      <c r="BD8" s="254"/>
      <c r="BE8" s="255"/>
      <c r="BF8" s="255"/>
      <c r="BG8" s="255"/>
      <c r="BH8" s="255"/>
      <c r="BI8" s="255"/>
      <c r="BJ8" s="255"/>
      <c r="BK8" s="255"/>
      <c r="BL8" s="255"/>
      <c r="BM8" s="255"/>
      <c r="BN8" s="255"/>
      <c r="BO8" s="255"/>
      <c r="BP8" s="255"/>
      <c r="BQ8" s="264">
        <v>2</v>
      </c>
      <c r="BR8" s="265"/>
      <c r="BS8" s="855" t="s">
        <v>589</v>
      </c>
      <c r="BT8" s="856"/>
      <c r="BU8" s="856"/>
      <c r="BV8" s="856"/>
      <c r="BW8" s="856"/>
      <c r="BX8" s="856"/>
      <c r="BY8" s="856"/>
      <c r="BZ8" s="856"/>
      <c r="CA8" s="856"/>
      <c r="CB8" s="856"/>
      <c r="CC8" s="856"/>
      <c r="CD8" s="856"/>
      <c r="CE8" s="856"/>
      <c r="CF8" s="856"/>
      <c r="CG8" s="857"/>
      <c r="CH8" s="868">
        <v>14</v>
      </c>
      <c r="CI8" s="869"/>
      <c r="CJ8" s="869"/>
      <c r="CK8" s="869"/>
      <c r="CL8" s="870"/>
      <c r="CM8" s="868">
        <v>82</v>
      </c>
      <c r="CN8" s="869"/>
      <c r="CO8" s="869"/>
      <c r="CP8" s="869"/>
      <c r="CQ8" s="870"/>
      <c r="CR8" s="868">
        <v>10</v>
      </c>
      <c r="CS8" s="869"/>
      <c r="CT8" s="869"/>
      <c r="CU8" s="869"/>
      <c r="CV8" s="870"/>
      <c r="CW8" s="868" t="s">
        <v>584</v>
      </c>
      <c r="CX8" s="869"/>
      <c r="CY8" s="869"/>
      <c r="CZ8" s="869"/>
      <c r="DA8" s="870"/>
      <c r="DB8" s="868" t="s">
        <v>585</v>
      </c>
      <c r="DC8" s="869"/>
      <c r="DD8" s="869"/>
      <c r="DE8" s="869"/>
      <c r="DF8" s="870"/>
      <c r="DG8" s="868" t="s">
        <v>585</v>
      </c>
      <c r="DH8" s="869"/>
      <c r="DI8" s="869"/>
      <c r="DJ8" s="869"/>
      <c r="DK8" s="870"/>
      <c r="DL8" s="868" t="s">
        <v>585</v>
      </c>
      <c r="DM8" s="869"/>
      <c r="DN8" s="869"/>
      <c r="DO8" s="869"/>
      <c r="DP8" s="870"/>
      <c r="DQ8" s="868" t="s">
        <v>585</v>
      </c>
      <c r="DR8" s="869"/>
      <c r="DS8" s="869"/>
      <c r="DT8" s="869"/>
      <c r="DU8" s="870"/>
      <c r="DV8" s="871"/>
      <c r="DW8" s="872"/>
      <c r="DX8" s="872"/>
      <c r="DY8" s="872"/>
      <c r="DZ8" s="873"/>
      <c r="EA8" s="256"/>
    </row>
    <row r="9" spans="1:131" s="257" customFormat="1" ht="26.25" customHeight="1" x14ac:dyDescent="0.15">
      <c r="A9" s="263">
        <v>3</v>
      </c>
      <c r="B9" s="842"/>
      <c r="C9" s="843"/>
      <c r="D9" s="843"/>
      <c r="E9" s="843"/>
      <c r="F9" s="843"/>
      <c r="G9" s="843"/>
      <c r="H9" s="843"/>
      <c r="I9" s="843"/>
      <c r="J9" s="843"/>
      <c r="K9" s="843"/>
      <c r="L9" s="843"/>
      <c r="M9" s="843"/>
      <c r="N9" s="843"/>
      <c r="O9" s="843"/>
      <c r="P9" s="844"/>
      <c r="Q9" s="845"/>
      <c r="R9" s="846"/>
      <c r="S9" s="846"/>
      <c r="T9" s="846"/>
      <c r="U9" s="846"/>
      <c r="V9" s="846"/>
      <c r="W9" s="846"/>
      <c r="X9" s="846"/>
      <c r="Y9" s="846"/>
      <c r="Z9" s="846"/>
      <c r="AA9" s="846"/>
      <c r="AB9" s="846"/>
      <c r="AC9" s="846"/>
      <c r="AD9" s="846"/>
      <c r="AE9" s="847"/>
      <c r="AF9" s="848"/>
      <c r="AG9" s="849"/>
      <c r="AH9" s="849"/>
      <c r="AI9" s="849"/>
      <c r="AJ9" s="850"/>
      <c r="AK9" s="851"/>
      <c r="AL9" s="852"/>
      <c r="AM9" s="852"/>
      <c r="AN9" s="852"/>
      <c r="AO9" s="852"/>
      <c r="AP9" s="852"/>
      <c r="AQ9" s="852"/>
      <c r="AR9" s="852"/>
      <c r="AS9" s="852"/>
      <c r="AT9" s="852"/>
      <c r="AU9" s="853"/>
      <c r="AV9" s="853"/>
      <c r="AW9" s="853"/>
      <c r="AX9" s="853"/>
      <c r="AY9" s="854"/>
      <c r="AZ9" s="254"/>
      <c r="BA9" s="254"/>
      <c r="BB9" s="254"/>
      <c r="BC9" s="254"/>
      <c r="BD9" s="254"/>
      <c r="BE9" s="255"/>
      <c r="BF9" s="255"/>
      <c r="BG9" s="255"/>
      <c r="BH9" s="255"/>
      <c r="BI9" s="255"/>
      <c r="BJ9" s="255"/>
      <c r="BK9" s="255"/>
      <c r="BL9" s="255"/>
      <c r="BM9" s="255"/>
      <c r="BN9" s="255"/>
      <c r="BO9" s="255"/>
      <c r="BP9" s="255"/>
      <c r="BQ9" s="264">
        <v>3</v>
      </c>
      <c r="BR9" s="265"/>
      <c r="BS9" s="855"/>
      <c r="BT9" s="856"/>
      <c r="BU9" s="856"/>
      <c r="BV9" s="856"/>
      <c r="BW9" s="856"/>
      <c r="BX9" s="856"/>
      <c r="BY9" s="856"/>
      <c r="BZ9" s="856"/>
      <c r="CA9" s="856"/>
      <c r="CB9" s="856"/>
      <c r="CC9" s="856"/>
      <c r="CD9" s="856"/>
      <c r="CE9" s="856"/>
      <c r="CF9" s="856"/>
      <c r="CG9" s="857"/>
      <c r="CH9" s="868"/>
      <c r="CI9" s="869"/>
      <c r="CJ9" s="869"/>
      <c r="CK9" s="869"/>
      <c r="CL9" s="870"/>
      <c r="CM9" s="868"/>
      <c r="CN9" s="869"/>
      <c r="CO9" s="869"/>
      <c r="CP9" s="869"/>
      <c r="CQ9" s="870"/>
      <c r="CR9" s="868"/>
      <c r="CS9" s="869"/>
      <c r="CT9" s="869"/>
      <c r="CU9" s="869"/>
      <c r="CV9" s="870"/>
      <c r="CW9" s="868"/>
      <c r="CX9" s="869"/>
      <c r="CY9" s="869"/>
      <c r="CZ9" s="869"/>
      <c r="DA9" s="870"/>
      <c r="DB9" s="868"/>
      <c r="DC9" s="869"/>
      <c r="DD9" s="869"/>
      <c r="DE9" s="869"/>
      <c r="DF9" s="870"/>
      <c r="DG9" s="868"/>
      <c r="DH9" s="869"/>
      <c r="DI9" s="869"/>
      <c r="DJ9" s="869"/>
      <c r="DK9" s="870"/>
      <c r="DL9" s="868"/>
      <c r="DM9" s="869"/>
      <c r="DN9" s="869"/>
      <c r="DO9" s="869"/>
      <c r="DP9" s="870"/>
      <c r="DQ9" s="868"/>
      <c r="DR9" s="869"/>
      <c r="DS9" s="869"/>
      <c r="DT9" s="869"/>
      <c r="DU9" s="870"/>
      <c r="DV9" s="871"/>
      <c r="DW9" s="872"/>
      <c r="DX9" s="872"/>
      <c r="DY9" s="872"/>
      <c r="DZ9" s="873"/>
      <c r="EA9" s="256"/>
    </row>
    <row r="10" spans="1:131" s="257" customFormat="1" ht="26.25" customHeight="1" x14ac:dyDescent="0.15">
      <c r="A10" s="263">
        <v>4</v>
      </c>
      <c r="B10" s="842"/>
      <c r="C10" s="843"/>
      <c r="D10" s="843"/>
      <c r="E10" s="843"/>
      <c r="F10" s="843"/>
      <c r="G10" s="843"/>
      <c r="H10" s="843"/>
      <c r="I10" s="843"/>
      <c r="J10" s="843"/>
      <c r="K10" s="843"/>
      <c r="L10" s="843"/>
      <c r="M10" s="843"/>
      <c r="N10" s="843"/>
      <c r="O10" s="843"/>
      <c r="P10" s="844"/>
      <c r="Q10" s="845"/>
      <c r="R10" s="846"/>
      <c r="S10" s="846"/>
      <c r="T10" s="846"/>
      <c r="U10" s="846"/>
      <c r="V10" s="846"/>
      <c r="W10" s="846"/>
      <c r="X10" s="846"/>
      <c r="Y10" s="846"/>
      <c r="Z10" s="846"/>
      <c r="AA10" s="846"/>
      <c r="AB10" s="846"/>
      <c r="AC10" s="846"/>
      <c r="AD10" s="846"/>
      <c r="AE10" s="847"/>
      <c r="AF10" s="848"/>
      <c r="AG10" s="849"/>
      <c r="AH10" s="849"/>
      <c r="AI10" s="849"/>
      <c r="AJ10" s="850"/>
      <c r="AK10" s="851"/>
      <c r="AL10" s="852"/>
      <c r="AM10" s="852"/>
      <c r="AN10" s="852"/>
      <c r="AO10" s="852"/>
      <c r="AP10" s="852"/>
      <c r="AQ10" s="852"/>
      <c r="AR10" s="852"/>
      <c r="AS10" s="852"/>
      <c r="AT10" s="852"/>
      <c r="AU10" s="853"/>
      <c r="AV10" s="853"/>
      <c r="AW10" s="853"/>
      <c r="AX10" s="853"/>
      <c r="AY10" s="854"/>
      <c r="AZ10" s="254"/>
      <c r="BA10" s="254"/>
      <c r="BB10" s="254"/>
      <c r="BC10" s="254"/>
      <c r="BD10" s="254"/>
      <c r="BE10" s="255"/>
      <c r="BF10" s="255"/>
      <c r="BG10" s="255"/>
      <c r="BH10" s="255"/>
      <c r="BI10" s="255"/>
      <c r="BJ10" s="255"/>
      <c r="BK10" s="255"/>
      <c r="BL10" s="255"/>
      <c r="BM10" s="255"/>
      <c r="BN10" s="255"/>
      <c r="BO10" s="255"/>
      <c r="BP10" s="255"/>
      <c r="BQ10" s="264">
        <v>4</v>
      </c>
      <c r="BR10" s="265"/>
      <c r="BS10" s="855"/>
      <c r="BT10" s="856"/>
      <c r="BU10" s="856"/>
      <c r="BV10" s="856"/>
      <c r="BW10" s="856"/>
      <c r="BX10" s="856"/>
      <c r="BY10" s="856"/>
      <c r="BZ10" s="856"/>
      <c r="CA10" s="856"/>
      <c r="CB10" s="856"/>
      <c r="CC10" s="856"/>
      <c r="CD10" s="856"/>
      <c r="CE10" s="856"/>
      <c r="CF10" s="856"/>
      <c r="CG10" s="857"/>
      <c r="CH10" s="868"/>
      <c r="CI10" s="869"/>
      <c r="CJ10" s="869"/>
      <c r="CK10" s="869"/>
      <c r="CL10" s="870"/>
      <c r="CM10" s="868"/>
      <c r="CN10" s="869"/>
      <c r="CO10" s="869"/>
      <c r="CP10" s="869"/>
      <c r="CQ10" s="870"/>
      <c r="CR10" s="868"/>
      <c r="CS10" s="869"/>
      <c r="CT10" s="869"/>
      <c r="CU10" s="869"/>
      <c r="CV10" s="870"/>
      <c r="CW10" s="868"/>
      <c r="CX10" s="869"/>
      <c r="CY10" s="869"/>
      <c r="CZ10" s="869"/>
      <c r="DA10" s="870"/>
      <c r="DB10" s="868"/>
      <c r="DC10" s="869"/>
      <c r="DD10" s="869"/>
      <c r="DE10" s="869"/>
      <c r="DF10" s="870"/>
      <c r="DG10" s="868"/>
      <c r="DH10" s="869"/>
      <c r="DI10" s="869"/>
      <c r="DJ10" s="869"/>
      <c r="DK10" s="870"/>
      <c r="DL10" s="868"/>
      <c r="DM10" s="869"/>
      <c r="DN10" s="869"/>
      <c r="DO10" s="869"/>
      <c r="DP10" s="870"/>
      <c r="DQ10" s="868"/>
      <c r="DR10" s="869"/>
      <c r="DS10" s="869"/>
      <c r="DT10" s="869"/>
      <c r="DU10" s="870"/>
      <c r="DV10" s="871"/>
      <c r="DW10" s="872"/>
      <c r="DX10" s="872"/>
      <c r="DY10" s="872"/>
      <c r="DZ10" s="873"/>
      <c r="EA10" s="256"/>
    </row>
    <row r="11" spans="1:131" s="257" customFormat="1" ht="26.25" customHeight="1" x14ac:dyDescent="0.15">
      <c r="A11" s="263">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51"/>
      <c r="AL11" s="852"/>
      <c r="AM11" s="852"/>
      <c r="AN11" s="852"/>
      <c r="AO11" s="852"/>
      <c r="AP11" s="852"/>
      <c r="AQ11" s="852"/>
      <c r="AR11" s="852"/>
      <c r="AS11" s="852"/>
      <c r="AT11" s="852"/>
      <c r="AU11" s="853"/>
      <c r="AV11" s="853"/>
      <c r="AW11" s="853"/>
      <c r="AX11" s="853"/>
      <c r="AY11" s="854"/>
      <c r="AZ11" s="254"/>
      <c r="BA11" s="254"/>
      <c r="BB11" s="254"/>
      <c r="BC11" s="254"/>
      <c r="BD11" s="254"/>
      <c r="BE11" s="255"/>
      <c r="BF11" s="255"/>
      <c r="BG11" s="255"/>
      <c r="BH11" s="255"/>
      <c r="BI11" s="255"/>
      <c r="BJ11" s="255"/>
      <c r="BK11" s="255"/>
      <c r="BL11" s="255"/>
      <c r="BM11" s="255"/>
      <c r="BN11" s="255"/>
      <c r="BO11" s="255"/>
      <c r="BP11" s="255"/>
      <c r="BQ11" s="264">
        <v>5</v>
      </c>
      <c r="BR11" s="265"/>
      <c r="BS11" s="855"/>
      <c r="BT11" s="856"/>
      <c r="BU11" s="856"/>
      <c r="BV11" s="856"/>
      <c r="BW11" s="856"/>
      <c r="BX11" s="856"/>
      <c r="BY11" s="856"/>
      <c r="BZ11" s="856"/>
      <c r="CA11" s="856"/>
      <c r="CB11" s="856"/>
      <c r="CC11" s="856"/>
      <c r="CD11" s="856"/>
      <c r="CE11" s="856"/>
      <c r="CF11" s="856"/>
      <c r="CG11" s="857"/>
      <c r="CH11" s="868"/>
      <c r="CI11" s="869"/>
      <c r="CJ11" s="869"/>
      <c r="CK11" s="869"/>
      <c r="CL11" s="870"/>
      <c r="CM11" s="868"/>
      <c r="CN11" s="869"/>
      <c r="CO11" s="869"/>
      <c r="CP11" s="869"/>
      <c r="CQ11" s="870"/>
      <c r="CR11" s="868"/>
      <c r="CS11" s="869"/>
      <c r="CT11" s="869"/>
      <c r="CU11" s="869"/>
      <c r="CV11" s="870"/>
      <c r="CW11" s="868"/>
      <c r="CX11" s="869"/>
      <c r="CY11" s="869"/>
      <c r="CZ11" s="869"/>
      <c r="DA11" s="870"/>
      <c r="DB11" s="868"/>
      <c r="DC11" s="869"/>
      <c r="DD11" s="869"/>
      <c r="DE11" s="869"/>
      <c r="DF11" s="870"/>
      <c r="DG11" s="868"/>
      <c r="DH11" s="869"/>
      <c r="DI11" s="869"/>
      <c r="DJ11" s="869"/>
      <c r="DK11" s="870"/>
      <c r="DL11" s="868"/>
      <c r="DM11" s="869"/>
      <c r="DN11" s="869"/>
      <c r="DO11" s="869"/>
      <c r="DP11" s="870"/>
      <c r="DQ11" s="868"/>
      <c r="DR11" s="869"/>
      <c r="DS11" s="869"/>
      <c r="DT11" s="869"/>
      <c r="DU11" s="870"/>
      <c r="DV11" s="871"/>
      <c r="DW11" s="872"/>
      <c r="DX11" s="872"/>
      <c r="DY11" s="872"/>
      <c r="DZ11" s="873"/>
      <c r="EA11" s="256"/>
    </row>
    <row r="12" spans="1:131" s="257" customFormat="1" ht="26.25" customHeight="1" x14ac:dyDescent="0.15">
      <c r="A12" s="263">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51"/>
      <c r="AL12" s="852"/>
      <c r="AM12" s="852"/>
      <c r="AN12" s="852"/>
      <c r="AO12" s="852"/>
      <c r="AP12" s="852"/>
      <c r="AQ12" s="852"/>
      <c r="AR12" s="852"/>
      <c r="AS12" s="852"/>
      <c r="AT12" s="852"/>
      <c r="AU12" s="853"/>
      <c r="AV12" s="853"/>
      <c r="AW12" s="853"/>
      <c r="AX12" s="853"/>
      <c r="AY12" s="854"/>
      <c r="AZ12" s="254"/>
      <c r="BA12" s="254"/>
      <c r="BB12" s="254"/>
      <c r="BC12" s="254"/>
      <c r="BD12" s="254"/>
      <c r="BE12" s="255"/>
      <c r="BF12" s="255"/>
      <c r="BG12" s="255"/>
      <c r="BH12" s="255"/>
      <c r="BI12" s="255"/>
      <c r="BJ12" s="255"/>
      <c r="BK12" s="255"/>
      <c r="BL12" s="255"/>
      <c r="BM12" s="255"/>
      <c r="BN12" s="255"/>
      <c r="BO12" s="255"/>
      <c r="BP12" s="255"/>
      <c r="BQ12" s="264">
        <v>6</v>
      </c>
      <c r="BR12" s="265"/>
      <c r="BS12" s="855"/>
      <c r="BT12" s="856"/>
      <c r="BU12" s="856"/>
      <c r="BV12" s="856"/>
      <c r="BW12" s="856"/>
      <c r="BX12" s="856"/>
      <c r="BY12" s="856"/>
      <c r="BZ12" s="856"/>
      <c r="CA12" s="856"/>
      <c r="CB12" s="856"/>
      <c r="CC12" s="856"/>
      <c r="CD12" s="856"/>
      <c r="CE12" s="856"/>
      <c r="CF12" s="856"/>
      <c r="CG12" s="857"/>
      <c r="CH12" s="868"/>
      <c r="CI12" s="869"/>
      <c r="CJ12" s="869"/>
      <c r="CK12" s="869"/>
      <c r="CL12" s="870"/>
      <c r="CM12" s="868"/>
      <c r="CN12" s="869"/>
      <c r="CO12" s="869"/>
      <c r="CP12" s="869"/>
      <c r="CQ12" s="870"/>
      <c r="CR12" s="868"/>
      <c r="CS12" s="869"/>
      <c r="CT12" s="869"/>
      <c r="CU12" s="869"/>
      <c r="CV12" s="870"/>
      <c r="CW12" s="868"/>
      <c r="CX12" s="869"/>
      <c r="CY12" s="869"/>
      <c r="CZ12" s="869"/>
      <c r="DA12" s="870"/>
      <c r="DB12" s="868"/>
      <c r="DC12" s="869"/>
      <c r="DD12" s="869"/>
      <c r="DE12" s="869"/>
      <c r="DF12" s="870"/>
      <c r="DG12" s="868"/>
      <c r="DH12" s="869"/>
      <c r="DI12" s="869"/>
      <c r="DJ12" s="869"/>
      <c r="DK12" s="870"/>
      <c r="DL12" s="868"/>
      <c r="DM12" s="869"/>
      <c r="DN12" s="869"/>
      <c r="DO12" s="869"/>
      <c r="DP12" s="870"/>
      <c r="DQ12" s="868"/>
      <c r="DR12" s="869"/>
      <c r="DS12" s="869"/>
      <c r="DT12" s="869"/>
      <c r="DU12" s="870"/>
      <c r="DV12" s="871"/>
      <c r="DW12" s="872"/>
      <c r="DX12" s="872"/>
      <c r="DY12" s="872"/>
      <c r="DZ12" s="873"/>
      <c r="EA12" s="256"/>
    </row>
    <row r="13" spans="1:131" s="257" customFormat="1" ht="26.25" customHeight="1" x14ac:dyDescent="0.15">
      <c r="A13" s="263">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51"/>
      <c r="AL13" s="852"/>
      <c r="AM13" s="852"/>
      <c r="AN13" s="852"/>
      <c r="AO13" s="852"/>
      <c r="AP13" s="852"/>
      <c r="AQ13" s="852"/>
      <c r="AR13" s="852"/>
      <c r="AS13" s="852"/>
      <c r="AT13" s="852"/>
      <c r="AU13" s="853"/>
      <c r="AV13" s="853"/>
      <c r="AW13" s="853"/>
      <c r="AX13" s="853"/>
      <c r="AY13" s="854"/>
      <c r="AZ13" s="254"/>
      <c r="BA13" s="254"/>
      <c r="BB13" s="254"/>
      <c r="BC13" s="254"/>
      <c r="BD13" s="254"/>
      <c r="BE13" s="255"/>
      <c r="BF13" s="255"/>
      <c r="BG13" s="255"/>
      <c r="BH13" s="255"/>
      <c r="BI13" s="255"/>
      <c r="BJ13" s="255"/>
      <c r="BK13" s="255"/>
      <c r="BL13" s="255"/>
      <c r="BM13" s="255"/>
      <c r="BN13" s="255"/>
      <c r="BO13" s="255"/>
      <c r="BP13" s="255"/>
      <c r="BQ13" s="264">
        <v>7</v>
      </c>
      <c r="BR13" s="265"/>
      <c r="BS13" s="855"/>
      <c r="BT13" s="856"/>
      <c r="BU13" s="856"/>
      <c r="BV13" s="856"/>
      <c r="BW13" s="856"/>
      <c r="BX13" s="856"/>
      <c r="BY13" s="856"/>
      <c r="BZ13" s="856"/>
      <c r="CA13" s="856"/>
      <c r="CB13" s="856"/>
      <c r="CC13" s="856"/>
      <c r="CD13" s="856"/>
      <c r="CE13" s="856"/>
      <c r="CF13" s="856"/>
      <c r="CG13" s="857"/>
      <c r="CH13" s="868"/>
      <c r="CI13" s="869"/>
      <c r="CJ13" s="869"/>
      <c r="CK13" s="869"/>
      <c r="CL13" s="870"/>
      <c r="CM13" s="868"/>
      <c r="CN13" s="869"/>
      <c r="CO13" s="869"/>
      <c r="CP13" s="869"/>
      <c r="CQ13" s="870"/>
      <c r="CR13" s="868"/>
      <c r="CS13" s="869"/>
      <c r="CT13" s="869"/>
      <c r="CU13" s="869"/>
      <c r="CV13" s="870"/>
      <c r="CW13" s="868"/>
      <c r="CX13" s="869"/>
      <c r="CY13" s="869"/>
      <c r="CZ13" s="869"/>
      <c r="DA13" s="870"/>
      <c r="DB13" s="868"/>
      <c r="DC13" s="869"/>
      <c r="DD13" s="869"/>
      <c r="DE13" s="869"/>
      <c r="DF13" s="870"/>
      <c r="DG13" s="868"/>
      <c r="DH13" s="869"/>
      <c r="DI13" s="869"/>
      <c r="DJ13" s="869"/>
      <c r="DK13" s="870"/>
      <c r="DL13" s="868"/>
      <c r="DM13" s="869"/>
      <c r="DN13" s="869"/>
      <c r="DO13" s="869"/>
      <c r="DP13" s="870"/>
      <c r="DQ13" s="868"/>
      <c r="DR13" s="869"/>
      <c r="DS13" s="869"/>
      <c r="DT13" s="869"/>
      <c r="DU13" s="870"/>
      <c r="DV13" s="871"/>
      <c r="DW13" s="872"/>
      <c r="DX13" s="872"/>
      <c r="DY13" s="872"/>
      <c r="DZ13" s="873"/>
      <c r="EA13" s="256"/>
    </row>
    <row r="14" spans="1:131" s="257" customFormat="1" ht="26.25" customHeight="1" x14ac:dyDescent="0.15">
      <c r="A14" s="263">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51"/>
      <c r="AL14" s="852"/>
      <c r="AM14" s="852"/>
      <c r="AN14" s="852"/>
      <c r="AO14" s="852"/>
      <c r="AP14" s="852"/>
      <c r="AQ14" s="852"/>
      <c r="AR14" s="852"/>
      <c r="AS14" s="852"/>
      <c r="AT14" s="852"/>
      <c r="AU14" s="853"/>
      <c r="AV14" s="853"/>
      <c r="AW14" s="853"/>
      <c r="AX14" s="853"/>
      <c r="AY14" s="854"/>
      <c r="AZ14" s="254"/>
      <c r="BA14" s="254"/>
      <c r="BB14" s="254"/>
      <c r="BC14" s="254"/>
      <c r="BD14" s="254"/>
      <c r="BE14" s="255"/>
      <c r="BF14" s="255"/>
      <c r="BG14" s="255"/>
      <c r="BH14" s="255"/>
      <c r="BI14" s="255"/>
      <c r="BJ14" s="255"/>
      <c r="BK14" s="255"/>
      <c r="BL14" s="255"/>
      <c r="BM14" s="255"/>
      <c r="BN14" s="255"/>
      <c r="BO14" s="255"/>
      <c r="BP14" s="255"/>
      <c r="BQ14" s="264">
        <v>8</v>
      </c>
      <c r="BR14" s="265"/>
      <c r="BS14" s="855"/>
      <c r="BT14" s="856"/>
      <c r="BU14" s="856"/>
      <c r="BV14" s="856"/>
      <c r="BW14" s="856"/>
      <c r="BX14" s="856"/>
      <c r="BY14" s="856"/>
      <c r="BZ14" s="856"/>
      <c r="CA14" s="856"/>
      <c r="CB14" s="856"/>
      <c r="CC14" s="856"/>
      <c r="CD14" s="856"/>
      <c r="CE14" s="856"/>
      <c r="CF14" s="856"/>
      <c r="CG14" s="857"/>
      <c r="CH14" s="868"/>
      <c r="CI14" s="869"/>
      <c r="CJ14" s="869"/>
      <c r="CK14" s="869"/>
      <c r="CL14" s="870"/>
      <c r="CM14" s="868"/>
      <c r="CN14" s="869"/>
      <c r="CO14" s="869"/>
      <c r="CP14" s="869"/>
      <c r="CQ14" s="870"/>
      <c r="CR14" s="868"/>
      <c r="CS14" s="869"/>
      <c r="CT14" s="869"/>
      <c r="CU14" s="869"/>
      <c r="CV14" s="870"/>
      <c r="CW14" s="868"/>
      <c r="CX14" s="869"/>
      <c r="CY14" s="869"/>
      <c r="CZ14" s="869"/>
      <c r="DA14" s="870"/>
      <c r="DB14" s="868"/>
      <c r="DC14" s="869"/>
      <c r="DD14" s="869"/>
      <c r="DE14" s="869"/>
      <c r="DF14" s="870"/>
      <c r="DG14" s="868"/>
      <c r="DH14" s="869"/>
      <c r="DI14" s="869"/>
      <c r="DJ14" s="869"/>
      <c r="DK14" s="870"/>
      <c r="DL14" s="868"/>
      <c r="DM14" s="869"/>
      <c r="DN14" s="869"/>
      <c r="DO14" s="869"/>
      <c r="DP14" s="870"/>
      <c r="DQ14" s="868"/>
      <c r="DR14" s="869"/>
      <c r="DS14" s="869"/>
      <c r="DT14" s="869"/>
      <c r="DU14" s="870"/>
      <c r="DV14" s="871"/>
      <c r="DW14" s="872"/>
      <c r="DX14" s="872"/>
      <c r="DY14" s="872"/>
      <c r="DZ14" s="873"/>
      <c r="EA14" s="256"/>
    </row>
    <row r="15" spans="1:131" s="257" customFormat="1" ht="26.25" customHeight="1" x14ac:dyDescent="0.15">
      <c r="A15" s="263">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51"/>
      <c r="AL15" s="852"/>
      <c r="AM15" s="852"/>
      <c r="AN15" s="852"/>
      <c r="AO15" s="852"/>
      <c r="AP15" s="852"/>
      <c r="AQ15" s="852"/>
      <c r="AR15" s="852"/>
      <c r="AS15" s="852"/>
      <c r="AT15" s="852"/>
      <c r="AU15" s="853"/>
      <c r="AV15" s="853"/>
      <c r="AW15" s="853"/>
      <c r="AX15" s="853"/>
      <c r="AY15" s="854"/>
      <c r="AZ15" s="254"/>
      <c r="BA15" s="254"/>
      <c r="BB15" s="254"/>
      <c r="BC15" s="254"/>
      <c r="BD15" s="254"/>
      <c r="BE15" s="255"/>
      <c r="BF15" s="255"/>
      <c r="BG15" s="255"/>
      <c r="BH15" s="255"/>
      <c r="BI15" s="255"/>
      <c r="BJ15" s="255"/>
      <c r="BK15" s="255"/>
      <c r="BL15" s="255"/>
      <c r="BM15" s="255"/>
      <c r="BN15" s="255"/>
      <c r="BO15" s="255"/>
      <c r="BP15" s="255"/>
      <c r="BQ15" s="264">
        <v>9</v>
      </c>
      <c r="BR15" s="265"/>
      <c r="BS15" s="855"/>
      <c r="BT15" s="856"/>
      <c r="BU15" s="856"/>
      <c r="BV15" s="856"/>
      <c r="BW15" s="856"/>
      <c r="BX15" s="856"/>
      <c r="BY15" s="856"/>
      <c r="BZ15" s="856"/>
      <c r="CA15" s="856"/>
      <c r="CB15" s="856"/>
      <c r="CC15" s="856"/>
      <c r="CD15" s="856"/>
      <c r="CE15" s="856"/>
      <c r="CF15" s="856"/>
      <c r="CG15" s="857"/>
      <c r="CH15" s="868"/>
      <c r="CI15" s="869"/>
      <c r="CJ15" s="869"/>
      <c r="CK15" s="869"/>
      <c r="CL15" s="870"/>
      <c r="CM15" s="868"/>
      <c r="CN15" s="869"/>
      <c r="CO15" s="869"/>
      <c r="CP15" s="869"/>
      <c r="CQ15" s="870"/>
      <c r="CR15" s="868"/>
      <c r="CS15" s="869"/>
      <c r="CT15" s="869"/>
      <c r="CU15" s="869"/>
      <c r="CV15" s="870"/>
      <c r="CW15" s="868"/>
      <c r="CX15" s="869"/>
      <c r="CY15" s="869"/>
      <c r="CZ15" s="869"/>
      <c r="DA15" s="870"/>
      <c r="DB15" s="868"/>
      <c r="DC15" s="869"/>
      <c r="DD15" s="869"/>
      <c r="DE15" s="869"/>
      <c r="DF15" s="870"/>
      <c r="DG15" s="868"/>
      <c r="DH15" s="869"/>
      <c r="DI15" s="869"/>
      <c r="DJ15" s="869"/>
      <c r="DK15" s="870"/>
      <c r="DL15" s="868"/>
      <c r="DM15" s="869"/>
      <c r="DN15" s="869"/>
      <c r="DO15" s="869"/>
      <c r="DP15" s="870"/>
      <c r="DQ15" s="868"/>
      <c r="DR15" s="869"/>
      <c r="DS15" s="869"/>
      <c r="DT15" s="869"/>
      <c r="DU15" s="870"/>
      <c r="DV15" s="871"/>
      <c r="DW15" s="872"/>
      <c r="DX15" s="872"/>
      <c r="DY15" s="872"/>
      <c r="DZ15" s="873"/>
      <c r="EA15" s="256"/>
    </row>
    <row r="16" spans="1:131" s="257" customFormat="1" ht="26.25" customHeight="1" x14ac:dyDescent="0.15">
      <c r="A16" s="263">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51"/>
      <c r="AL16" s="852"/>
      <c r="AM16" s="852"/>
      <c r="AN16" s="852"/>
      <c r="AO16" s="852"/>
      <c r="AP16" s="852"/>
      <c r="AQ16" s="852"/>
      <c r="AR16" s="852"/>
      <c r="AS16" s="852"/>
      <c r="AT16" s="852"/>
      <c r="AU16" s="853"/>
      <c r="AV16" s="853"/>
      <c r="AW16" s="853"/>
      <c r="AX16" s="853"/>
      <c r="AY16" s="854"/>
      <c r="AZ16" s="254"/>
      <c r="BA16" s="254"/>
      <c r="BB16" s="254"/>
      <c r="BC16" s="254"/>
      <c r="BD16" s="254"/>
      <c r="BE16" s="255"/>
      <c r="BF16" s="255"/>
      <c r="BG16" s="255"/>
      <c r="BH16" s="255"/>
      <c r="BI16" s="255"/>
      <c r="BJ16" s="255"/>
      <c r="BK16" s="255"/>
      <c r="BL16" s="255"/>
      <c r="BM16" s="255"/>
      <c r="BN16" s="255"/>
      <c r="BO16" s="255"/>
      <c r="BP16" s="255"/>
      <c r="BQ16" s="264">
        <v>10</v>
      </c>
      <c r="BR16" s="265"/>
      <c r="BS16" s="855"/>
      <c r="BT16" s="856"/>
      <c r="BU16" s="856"/>
      <c r="BV16" s="856"/>
      <c r="BW16" s="856"/>
      <c r="BX16" s="856"/>
      <c r="BY16" s="856"/>
      <c r="BZ16" s="856"/>
      <c r="CA16" s="856"/>
      <c r="CB16" s="856"/>
      <c r="CC16" s="856"/>
      <c r="CD16" s="856"/>
      <c r="CE16" s="856"/>
      <c r="CF16" s="856"/>
      <c r="CG16" s="857"/>
      <c r="CH16" s="868"/>
      <c r="CI16" s="869"/>
      <c r="CJ16" s="869"/>
      <c r="CK16" s="869"/>
      <c r="CL16" s="870"/>
      <c r="CM16" s="868"/>
      <c r="CN16" s="869"/>
      <c r="CO16" s="869"/>
      <c r="CP16" s="869"/>
      <c r="CQ16" s="870"/>
      <c r="CR16" s="868"/>
      <c r="CS16" s="869"/>
      <c r="CT16" s="869"/>
      <c r="CU16" s="869"/>
      <c r="CV16" s="870"/>
      <c r="CW16" s="868"/>
      <c r="CX16" s="869"/>
      <c r="CY16" s="869"/>
      <c r="CZ16" s="869"/>
      <c r="DA16" s="870"/>
      <c r="DB16" s="868"/>
      <c r="DC16" s="869"/>
      <c r="DD16" s="869"/>
      <c r="DE16" s="869"/>
      <c r="DF16" s="870"/>
      <c r="DG16" s="868"/>
      <c r="DH16" s="869"/>
      <c r="DI16" s="869"/>
      <c r="DJ16" s="869"/>
      <c r="DK16" s="870"/>
      <c r="DL16" s="868"/>
      <c r="DM16" s="869"/>
      <c r="DN16" s="869"/>
      <c r="DO16" s="869"/>
      <c r="DP16" s="870"/>
      <c r="DQ16" s="868"/>
      <c r="DR16" s="869"/>
      <c r="DS16" s="869"/>
      <c r="DT16" s="869"/>
      <c r="DU16" s="870"/>
      <c r="DV16" s="871"/>
      <c r="DW16" s="872"/>
      <c r="DX16" s="872"/>
      <c r="DY16" s="872"/>
      <c r="DZ16" s="873"/>
      <c r="EA16" s="256"/>
    </row>
    <row r="17" spans="1:131" s="257" customFormat="1" ht="26.25" customHeight="1" x14ac:dyDescent="0.15">
      <c r="A17" s="263">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51"/>
      <c r="AL17" s="852"/>
      <c r="AM17" s="852"/>
      <c r="AN17" s="852"/>
      <c r="AO17" s="852"/>
      <c r="AP17" s="852"/>
      <c r="AQ17" s="852"/>
      <c r="AR17" s="852"/>
      <c r="AS17" s="852"/>
      <c r="AT17" s="852"/>
      <c r="AU17" s="853"/>
      <c r="AV17" s="853"/>
      <c r="AW17" s="853"/>
      <c r="AX17" s="853"/>
      <c r="AY17" s="854"/>
      <c r="AZ17" s="254"/>
      <c r="BA17" s="254"/>
      <c r="BB17" s="254"/>
      <c r="BC17" s="254"/>
      <c r="BD17" s="254"/>
      <c r="BE17" s="255"/>
      <c r="BF17" s="255"/>
      <c r="BG17" s="255"/>
      <c r="BH17" s="255"/>
      <c r="BI17" s="255"/>
      <c r="BJ17" s="255"/>
      <c r="BK17" s="255"/>
      <c r="BL17" s="255"/>
      <c r="BM17" s="255"/>
      <c r="BN17" s="255"/>
      <c r="BO17" s="255"/>
      <c r="BP17" s="255"/>
      <c r="BQ17" s="264">
        <v>11</v>
      </c>
      <c r="BR17" s="265"/>
      <c r="BS17" s="855"/>
      <c r="BT17" s="856"/>
      <c r="BU17" s="856"/>
      <c r="BV17" s="856"/>
      <c r="BW17" s="856"/>
      <c r="BX17" s="856"/>
      <c r="BY17" s="856"/>
      <c r="BZ17" s="856"/>
      <c r="CA17" s="856"/>
      <c r="CB17" s="856"/>
      <c r="CC17" s="856"/>
      <c r="CD17" s="856"/>
      <c r="CE17" s="856"/>
      <c r="CF17" s="856"/>
      <c r="CG17" s="857"/>
      <c r="CH17" s="868"/>
      <c r="CI17" s="869"/>
      <c r="CJ17" s="869"/>
      <c r="CK17" s="869"/>
      <c r="CL17" s="870"/>
      <c r="CM17" s="868"/>
      <c r="CN17" s="869"/>
      <c r="CO17" s="869"/>
      <c r="CP17" s="869"/>
      <c r="CQ17" s="870"/>
      <c r="CR17" s="868"/>
      <c r="CS17" s="869"/>
      <c r="CT17" s="869"/>
      <c r="CU17" s="869"/>
      <c r="CV17" s="870"/>
      <c r="CW17" s="868"/>
      <c r="CX17" s="869"/>
      <c r="CY17" s="869"/>
      <c r="CZ17" s="869"/>
      <c r="DA17" s="870"/>
      <c r="DB17" s="868"/>
      <c r="DC17" s="869"/>
      <c r="DD17" s="869"/>
      <c r="DE17" s="869"/>
      <c r="DF17" s="870"/>
      <c r="DG17" s="868"/>
      <c r="DH17" s="869"/>
      <c r="DI17" s="869"/>
      <c r="DJ17" s="869"/>
      <c r="DK17" s="870"/>
      <c r="DL17" s="868"/>
      <c r="DM17" s="869"/>
      <c r="DN17" s="869"/>
      <c r="DO17" s="869"/>
      <c r="DP17" s="870"/>
      <c r="DQ17" s="868"/>
      <c r="DR17" s="869"/>
      <c r="DS17" s="869"/>
      <c r="DT17" s="869"/>
      <c r="DU17" s="870"/>
      <c r="DV17" s="871"/>
      <c r="DW17" s="872"/>
      <c r="DX17" s="872"/>
      <c r="DY17" s="872"/>
      <c r="DZ17" s="873"/>
      <c r="EA17" s="256"/>
    </row>
    <row r="18" spans="1:131" s="257" customFormat="1" ht="26.25" customHeight="1" x14ac:dyDescent="0.15">
      <c r="A18" s="263">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51"/>
      <c r="AL18" s="852"/>
      <c r="AM18" s="852"/>
      <c r="AN18" s="852"/>
      <c r="AO18" s="852"/>
      <c r="AP18" s="852"/>
      <c r="AQ18" s="852"/>
      <c r="AR18" s="852"/>
      <c r="AS18" s="852"/>
      <c r="AT18" s="852"/>
      <c r="AU18" s="853"/>
      <c r="AV18" s="853"/>
      <c r="AW18" s="853"/>
      <c r="AX18" s="853"/>
      <c r="AY18" s="854"/>
      <c r="AZ18" s="254"/>
      <c r="BA18" s="254"/>
      <c r="BB18" s="254"/>
      <c r="BC18" s="254"/>
      <c r="BD18" s="254"/>
      <c r="BE18" s="255"/>
      <c r="BF18" s="255"/>
      <c r="BG18" s="255"/>
      <c r="BH18" s="255"/>
      <c r="BI18" s="255"/>
      <c r="BJ18" s="255"/>
      <c r="BK18" s="255"/>
      <c r="BL18" s="255"/>
      <c r="BM18" s="255"/>
      <c r="BN18" s="255"/>
      <c r="BO18" s="255"/>
      <c r="BP18" s="255"/>
      <c r="BQ18" s="264">
        <v>12</v>
      </c>
      <c r="BR18" s="265"/>
      <c r="BS18" s="855"/>
      <c r="BT18" s="856"/>
      <c r="BU18" s="856"/>
      <c r="BV18" s="856"/>
      <c r="BW18" s="856"/>
      <c r="BX18" s="856"/>
      <c r="BY18" s="856"/>
      <c r="BZ18" s="856"/>
      <c r="CA18" s="856"/>
      <c r="CB18" s="856"/>
      <c r="CC18" s="856"/>
      <c r="CD18" s="856"/>
      <c r="CE18" s="856"/>
      <c r="CF18" s="856"/>
      <c r="CG18" s="857"/>
      <c r="CH18" s="868"/>
      <c r="CI18" s="869"/>
      <c r="CJ18" s="869"/>
      <c r="CK18" s="869"/>
      <c r="CL18" s="870"/>
      <c r="CM18" s="868"/>
      <c r="CN18" s="869"/>
      <c r="CO18" s="869"/>
      <c r="CP18" s="869"/>
      <c r="CQ18" s="870"/>
      <c r="CR18" s="868"/>
      <c r="CS18" s="869"/>
      <c r="CT18" s="869"/>
      <c r="CU18" s="869"/>
      <c r="CV18" s="870"/>
      <c r="CW18" s="868"/>
      <c r="CX18" s="869"/>
      <c r="CY18" s="869"/>
      <c r="CZ18" s="869"/>
      <c r="DA18" s="870"/>
      <c r="DB18" s="868"/>
      <c r="DC18" s="869"/>
      <c r="DD18" s="869"/>
      <c r="DE18" s="869"/>
      <c r="DF18" s="870"/>
      <c r="DG18" s="868"/>
      <c r="DH18" s="869"/>
      <c r="DI18" s="869"/>
      <c r="DJ18" s="869"/>
      <c r="DK18" s="870"/>
      <c r="DL18" s="868"/>
      <c r="DM18" s="869"/>
      <c r="DN18" s="869"/>
      <c r="DO18" s="869"/>
      <c r="DP18" s="870"/>
      <c r="DQ18" s="868"/>
      <c r="DR18" s="869"/>
      <c r="DS18" s="869"/>
      <c r="DT18" s="869"/>
      <c r="DU18" s="870"/>
      <c r="DV18" s="871"/>
      <c r="DW18" s="872"/>
      <c r="DX18" s="872"/>
      <c r="DY18" s="872"/>
      <c r="DZ18" s="873"/>
      <c r="EA18" s="256"/>
    </row>
    <row r="19" spans="1:131" s="257" customFormat="1" ht="26.25" customHeight="1" x14ac:dyDescent="0.15">
      <c r="A19" s="263">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51"/>
      <c r="AL19" s="852"/>
      <c r="AM19" s="852"/>
      <c r="AN19" s="852"/>
      <c r="AO19" s="852"/>
      <c r="AP19" s="852"/>
      <c r="AQ19" s="852"/>
      <c r="AR19" s="852"/>
      <c r="AS19" s="852"/>
      <c r="AT19" s="852"/>
      <c r="AU19" s="853"/>
      <c r="AV19" s="853"/>
      <c r="AW19" s="853"/>
      <c r="AX19" s="853"/>
      <c r="AY19" s="854"/>
      <c r="AZ19" s="254"/>
      <c r="BA19" s="254"/>
      <c r="BB19" s="254"/>
      <c r="BC19" s="254"/>
      <c r="BD19" s="254"/>
      <c r="BE19" s="255"/>
      <c r="BF19" s="255"/>
      <c r="BG19" s="255"/>
      <c r="BH19" s="255"/>
      <c r="BI19" s="255"/>
      <c r="BJ19" s="255"/>
      <c r="BK19" s="255"/>
      <c r="BL19" s="255"/>
      <c r="BM19" s="255"/>
      <c r="BN19" s="255"/>
      <c r="BO19" s="255"/>
      <c r="BP19" s="255"/>
      <c r="BQ19" s="264">
        <v>13</v>
      </c>
      <c r="BR19" s="265"/>
      <c r="BS19" s="855"/>
      <c r="BT19" s="856"/>
      <c r="BU19" s="856"/>
      <c r="BV19" s="856"/>
      <c r="BW19" s="856"/>
      <c r="BX19" s="856"/>
      <c r="BY19" s="856"/>
      <c r="BZ19" s="856"/>
      <c r="CA19" s="856"/>
      <c r="CB19" s="856"/>
      <c r="CC19" s="856"/>
      <c r="CD19" s="856"/>
      <c r="CE19" s="856"/>
      <c r="CF19" s="856"/>
      <c r="CG19" s="857"/>
      <c r="CH19" s="868"/>
      <c r="CI19" s="869"/>
      <c r="CJ19" s="869"/>
      <c r="CK19" s="869"/>
      <c r="CL19" s="870"/>
      <c r="CM19" s="868"/>
      <c r="CN19" s="869"/>
      <c r="CO19" s="869"/>
      <c r="CP19" s="869"/>
      <c r="CQ19" s="870"/>
      <c r="CR19" s="868"/>
      <c r="CS19" s="869"/>
      <c r="CT19" s="869"/>
      <c r="CU19" s="869"/>
      <c r="CV19" s="870"/>
      <c r="CW19" s="868"/>
      <c r="CX19" s="869"/>
      <c r="CY19" s="869"/>
      <c r="CZ19" s="869"/>
      <c r="DA19" s="870"/>
      <c r="DB19" s="868"/>
      <c r="DC19" s="869"/>
      <c r="DD19" s="869"/>
      <c r="DE19" s="869"/>
      <c r="DF19" s="870"/>
      <c r="DG19" s="868"/>
      <c r="DH19" s="869"/>
      <c r="DI19" s="869"/>
      <c r="DJ19" s="869"/>
      <c r="DK19" s="870"/>
      <c r="DL19" s="868"/>
      <c r="DM19" s="869"/>
      <c r="DN19" s="869"/>
      <c r="DO19" s="869"/>
      <c r="DP19" s="870"/>
      <c r="DQ19" s="868"/>
      <c r="DR19" s="869"/>
      <c r="DS19" s="869"/>
      <c r="DT19" s="869"/>
      <c r="DU19" s="870"/>
      <c r="DV19" s="871"/>
      <c r="DW19" s="872"/>
      <c r="DX19" s="872"/>
      <c r="DY19" s="872"/>
      <c r="DZ19" s="873"/>
      <c r="EA19" s="256"/>
    </row>
    <row r="20" spans="1:131" s="257" customFormat="1" ht="26.25" customHeight="1" x14ac:dyDescent="0.15">
      <c r="A20" s="263">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51"/>
      <c r="AL20" s="852"/>
      <c r="AM20" s="852"/>
      <c r="AN20" s="852"/>
      <c r="AO20" s="852"/>
      <c r="AP20" s="852"/>
      <c r="AQ20" s="852"/>
      <c r="AR20" s="852"/>
      <c r="AS20" s="852"/>
      <c r="AT20" s="852"/>
      <c r="AU20" s="853"/>
      <c r="AV20" s="853"/>
      <c r="AW20" s="853"/>
      <c r="AX20" s="853"/>
      <c r="AY20" s="854"/>
      <c r="AZ20" s="254"/>
      <c r="BA20" s="254"/>
      <c r="BB20" s="254"/>
      <c r="BC20" s="254"/>
      <c r="BD20" s="254"/>
      <c r="BE20" s="255"/>
      <c r="BF20" s="255"/>
      <c r="BG20" s="255"/>
      <c r="BH20" s="255"/>
      <c r="BI20" s="255"/>
      <c r="BJ20" s="255"/>
      <c r="BK20" s="255"/>
      <c r="BL20" s="255"/>
      <c r="BM20" s="255"/>
      <c r="BN20" s="255"/>
      <c r="BO20" s="255"/>
      <c r="BP20" s="255"/>
      <c r="BQ20" s="264">
        <v>14</v>
      </c>
      <c r="BR20" s="265"/>
      <c r="BS20" s="855"/>
      <c r="BT20" s="856"/>
      <c r="BU20" s="856"/>
      <c r="BV20" s="856"/>
      <c r="BW20" s="856"/>
      <c r="BX20" s="856"/>
      <c r="BY20" s="856"/>
      <c r="BZ20" s="856"/>
      <c r="CA20" s="856"/>
      <c r="CB20" s="856"/>
      <c r="CC20" s="856"/>
      <c r="CD20" s="856"/>
      <c r="CE20" s="856"/>
      <c r="CF20" s="856"/>
      <c r="CG20" s="857"/>
      <c r="CH20" s="868"/>
      <c r="CI20" s="869"/>
      <c r="CJ20" s="869"/>
      <c r="CK20" s="869"/>
      <c r="CL20" s="870"/>
      <c r="CM20" s="868"/>
      <c r="CN20" s="869"/>
      <c r="CO20" s="869"/>
      <c r="CP20" s="869"/>
      <c r="CQ20" s="870"/>
      <c r="CR20" s="868"/>
      <c r="CS20" s="869"/>
      <c r="CT20" s="869"/>
      <c r="CU20" s="869"/>
      <c r="CV20" s="870"/>
      <c r="CW20" s="868"/>
      <c r="CX20" s="869"/>
      <c r="CY20" s="869"/>
      <c r="CZ20" s="869"/>
      <c r="DA20" s="870"/>
      <c r="DB20" s="868"/>
      <c r="DC20" s="869"/>
      <c r="DD20" s="869"/>
      <c r="DE20" s="869"/>
      <c r="DF20" s="870"/>
      <c r="DG20" s="868"/>
      <c r="DH20" s="869"/>
      <c r="DI20" s="869"/>
      <c r="DJ20" s="869"/>
      <c r="DK20" s="870"/>
      <c r="DL20" s="868"/>
      <c r="DM20" s="869"/>
      <c r="DN20" s="869"/>
      <c r="DO20" s="869"/>
      <c r="DP20" s="870"/>
      <c r="DQ20" s="868"/>
      <c r="DR20" s="869"/>
      <c r="DS20" s="869"/>
      <c r="DT20" s="869"/>
      <c r="DU20" s="870"/>
      <c r="DV20" s="871"/>
      <c r="DW20" s="872"/>
      <c r="DX20" s="872"/>
      <c r="DY20" s="872"/>
      <c r="DZ20" s="873"/>
      <c r="EA20" s="256"/>
    </row>
    <row r="21" spans="1:131" s="257" customFormat="1" ht="26.25" customHeight="1" thickBot="1" x14ac:dyDescent="0.2">
      <c r="A21" s="263">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51"/>
      <c r="AL21" s="852"/>
      <c r="AM21" s="852"/>
      <c r="AN21" s="852"/>
      <c r="AO21" s="852"/>
      <c r="AP21" s="852"/>
      <c r="AQ21" s="852"/>
      <c r="AR21" s="852"/>
      <c r="AS21" s="852"/>
      <c r="AT21" s="852"/>
      <c r="AU21" s="853"/>
      <c r="AV21" s="853"/>
      <c r="AW21" s="853"/>
      <c r="AX21" s="853"/>
      <c r="AY21" s="854"/>
      <c r="AZ21" s="254"/>
      <c r="BA21" s="254"/>
      <c r="BB21" s="254"/>
      <c r="BC21" s="254"/>
      <c r="BD21" s="254"/>
      <c r="BE21" s="255"/>
      <c r="BF21" s="255"/>
      <c r="BG21" s="255"/>
      <c r="BH21" s="255"/>
      <c r="BI21" s="255"/>
      <c r="BJ21" s="255"/>
      <c r="BK21" s="255"/>
      <c r="BL21" s="255"/>
      <c r="BM21" s="255"/>
      <c r="BN21" s="255"/>
      <c r="BO21" s="255"/>
      <c r="BP21" s="255"/>
      <c r="BQ21" s="264">
        <v>15</v>
      </c>
      <c r="BR21" s="265"/>
      <c r="BS21" s="855"/>
      <c r="BT21" s="856"/>
      <c r="BU21" s="856"/>
      <c r="BV21" s="856"/>
      <c r="BW21" s="856"/>
      <c r="BX21" s="856"/>
      <c r="BY21" s="856"/>
      <c r="BZ21" s="856"/>
      <c r="CA21" s="856"/>
      <c r="CB21" s="856"/>
      <c r="CC21" s="856"/>
      <c r="CD21" s="856"/>
      <c r="CE21" s="856"/>
      <c r="CF21" s="856"/>
      <c r="CG21" s="857"/>
      <c r="CH21" s="868"/>
      <c r="CI21" s="869"/>
      <c r="CJ21" s="869"/>
      <c r="CK21" s="869"/>
      <c r="CL21" s="870"/>
      <c r="CM21" s="868"/>
      <c r="CN21" s="869"/>
      <c r="CO21" s="869"/>
      <c r="CP21" s="869"/>
      <c r="CQ21" s="870"/>
      <c r="CR21" s="868"/>
      <c r="CS21" s="869"/>
      <c r="CT21" s="869"/>
      <c r="CU21" s="869"/>
      <c r="CV21" s="870"/>
      <c r="CW21" s="868"/>
      <c r="CX21" s="869"/>
      <c r="CY21" s="869"/>
      <c r="CZ21" s="869"/>
      <c r="DA21" s="870"/>
      <c r="DB21" s="868"/>
      <c r="DC21" s="869"/>
      <c r="DD21" s="869"/>
      <c r="DE21" s="869"/>
      <c r="DF21" s="870"/>
      <c r="DG21" s="868"/>
      <c r="DH21" s="869"/>
      <c r="DI21" s="869"/>
      <c r="DJ21" s="869"/>
      <c r="DK21" s="870"/>
      <c r="DL21" s="868"/>
      <c r="DM21" s="869"/>
      <c r="DN21" s="869"/>
      <c r="DO21" s="869"/>
      <c r="DP21" s="870"/>
      <c r="DQ21" s="868"/>
      <c r="DR21" s="869"/>
      <c r="DS21" s="869"/>
      <c r="DT21" s="869"/>
      <c r="DU21" s="870"/>
      <c r="DV21" s="871"/>
      <c r="DW21" s="872"/>
      <c r="DX21" s="872"/>
      <c r="DY21" s="872"/>
      <c r="DZ21" s="873"/>
      <c r="EA21" s="256"/>
    </row>
    <row r="22" spans="1:131" s="257" customFormat="1" ht="26.25" customHeight="1" x14ac:dyDescent="0.15">
      <c r="A22" s="263">
        <v>16</v>
      </c>
      <c r="B22" s="842"/>
      <c r="C22" s="843"/>
      <c r="D22" s="843"/>
      <c r="E22" s="843"/>
      <c r="F22" s="843"/>
      <c r="G22" s="843"/>
      <c r="H22" s="843"/>
      <c r="I22" s="843"/>
      <c r="J22" s="843"/>
      <c r="K22" s="843"/>
      <c r="L22" s="843"/>
      <c r="M22" s="843"/>
      <c r="N22" s="843"/>
      <c r="O22" s="843"/>
      <c r="P22" s="844"/>
      <c r="Q22" s="874"/>
      <c r="R22" s="875"/>
      <c r="S22" s="875"/>
      <c r="T22" s="875"/>
      <c r="U22" s="875"/>
      <c r="V22" s="875"/>
      <c r="W22" s="875"/>
      <c r="X22" s="875"/>
      <c r="Y22" s="875"/>
      <c r="Z22" s="875"/>
      <c r="AA22" s="875"/>
      <c r="AB22" s="875"/>
      <c r="AC22" s="875"/>
      <c r="AD22" s="875"/>
      <c r="AE22" s="876"/>
      <c r="AF22" s="848"/>
      <c r="AG22" s="849"/>
      <c r="AH22" s="849"/>
      <c r="AI22" s="849"/>
      <c r="AJ22" s="850"/>
      <c r="AK22" s="889"/>
      <c r="AL22" s="890"/>
      <c r="AM22" s="890"/>
      <c r="AN22" s="890"/>
      <c r="AO22" s="890"/>
      <c r="AP22" s="890"/>
      <c r="AQ22" s="890"/>
      <c r="AR22" s="890"/>
      <c r="AS22" s="890"/>
      <c r="AT22" s="890"/>
      <c r="AU22" s="891"/>
      <c r="AV22" s="891"/>
      <c r="AW22" s="891"/>
      <c r="AX22" s="891"/>
      <c r="AY22" s="892"/>
      <c r="AZ22" s="893" t="s">
        <v>384</v>
      </c>
      <c r="BA22" s="893"/>
      <c r="BB22" s="893"/>
      <c r="BC22" s="893"/>
      <c r="BD22" s="894"/>
      <c r="BE22" s="255"/>
      <c r="BF22" s="255"/>
      <c r="BG22" s="255"/>
      <c r="BH22" s="255"/>
      <c r="BI22" s="255"/>
      <c r="BJ22" s="255"/>
      <c r="BK22" s="255"/>
      <c r="BL22" s="255"/>
      <c r="BM22" s="255"/>
      <c r="BN22" s="255"/>
      <c r="BO22" s="255"/>
      <c r="BP22" s="255"/>
      <c r="BQ22" s="264">
        <v>16</v>
      </c>
      <c r="BR22" s="265"/>
      <c r="BS22" s="855"/>
      <c r="BT22" s="856"/>
      <c r="BU22" s="856"/>
      <c r="BV22" s="856"/>
      <c r="BW22" s="856"/>
      <c r="BX22" s="856"/>
      <c r="BY22" s="856"/>
      <c r="BZ22" s="856"/>
      <c r="CA22" s="856"/>
      <c r="CB22" s="856"/>
      <c r="CC22" s="856"/>
      <c r="CD22" s="856"/>
      <c r="CE22" s="856"/>
      <c r="CF22" s="856"/>
      <c r="CG22" s="857"/>
      <c r="CH22" s="868"/>
      <c r="CI22" s="869"/>
      <c r="CJ22" s="869"/>
      <c r="CK22" s="869"/>
      <c r="CL22" s="870"/>
      <c r="CM22" s="868"/>
      <c r="CN22" s="869"/>
      <c r="CO22" s="869"/>
      <c r="CP22" s="869"/>
      <c r="CQ22" s="870"/>
      <c r="CR22" s="868"/>
      <c r="CS22" s="869"/>
      <c r="CT22" s="869"/>
      <c r="CU22" s="869"/>
      <c r="CV22" s="870"/>
      <c r="CW22" s="868"/>
      <c r="CX22" s="869"/>
      <c r="CY22" s="869"/>
      <c r="CZ22" s="869"/>
      <c r="DA22" s="870"/>
      <c r="DB22" s="868"/>
      <c r="DC22" s="869"/>
      <c r="DD22" s="869"/>
      <c r="DE22" s="869"/>
      <c r="DF22" s="870"/>
      <c r="DG22" s="868"/>
      <c r="DH22" s="869"/>
      <c r="DI22" s="869"/>
      <c r="DJ22" s="869"/>
      <c r="DK22" s="870"/>
      <c r="DL22" s="868"/>
      <c r="DM22" s="869"/>
      <c r="DN22" s="869"/>
      <c r="DO22" s="869"/>
      <c r="DP22" s="870"/>
      <c r="DQ22" s="868"/>
      <c r="DR22" s="869"/>
      <c r="DS22" s="869"/>
      <c r="DT22" s="869"/>
      <c r="DU22" s="870"/>
      <c r="DV22" s="871"/>
      <c r="DW22" s="872"/>
      <c r="DX22" s="872"/>
      <c r="DY22" s="872"/>
      <c r="DZ22" s="873"/>
      <c r="EA22" s="256"/>
    </row>
    <row r="23" spans="1:131" s="257" customFormat="1" ht="26.25" customHeight="1" thickBot="1" x14ac:dyDescent="0.2">
      <c r="A23" s="266" t="s">
        <v>385</v>
      </c>
      <c r="B23" s="877" t="s">
        <v>386</v>
      </c>
      <c r="C23" s="878"/>
      <c r="D23" s="878"/>
      <c r="E23" s="878"/>
      <c r="F23" s="878"/>
      <c r="G23" s="878"/>
      <c r="H23" s="878"/>
      <c r="I23" s="878"/>
      <c r="J23" s="878"/>
      <c r="K23" s="878"/>
      <c r="L23" s="878"/>
      <c r="M23" s="878"/>
      <c r="N23" s="878"/>
      <c r="O23" s="878"/>
      <c r="P23" s="879"/>
      <c r="Q23" s="880">
        <v>21710</v>
      </c>
      <c r="R23" s="881"/>
      <c r="S23" s="881"/>
      <c r="T23" s="881"/>
      <c r="U23" s="881"/>
      <c r="V23" s="881">
        <v>20964</v>
      </c>
      <c r="W23" s="881"/>
      <c r="X23" s="881"/>
      <c r="Y23" s="881"/>
      <c r="Z23" s="881"/>
      <c r="AA23" s="881">
        <v>746</v>
      </c>
      <c r="AB23" s="881"/>
      <c r="AC23" s="881"/>
      <c r="AD23" s="881"/>
      <c r="AE23" s="882"/>
      <c r="AF23" s="883">
        <v>600</v>
      </c>
      <c r="AG23" s="881"/>
      <c r="AH23" s="881"/>
      <c r="AI23" s="881"/>
      <c r="AJ23" s="884"/>
      <c r="AK23" s="885"/>
      <c r="AL23" s="886"/>
      <c r="AM23" s="886"/>
      <c r="AN23" s="886"/>
      <c r="AO23" s="886"/>
      <c r="AP23" s="881">
        <v>21045</v>
      </c>
      <c r="AQ23" s="881"/>
      <c r="AR23" s="881"/>
      <c r="AS23" s="881"/>
      <c r="AT23" s="881"/>
      <c r="AU23" s="887"/>
      <c r="AV23" s="887"/>
      <c r="AW23" s="887"/>
      <c r="AX23" s="887"/>
      <c r="AY23" s="888"/>
      <c r="AZ23" s="896" t="s">
        <v>127</v>
      </c>
      <c r="BA23" s="897"/>
      <c r="BB23" s="897"/>
      <c r="BC23" s="897"/>
      <c r="BD23" s="898"/>
      <c r="BE23" s="255"/>
      <c r="BF23" s="255"/>
      <c r="BG23" s="255"/>
      <c r="BH23" s="255"/>
      <c r="BI23" s="255"/>
      <c r="BJ23" s="255"/>
      <c r="BK23" s="255"/>
      <c r="BL23" s="255"/>
      <c r="BM23" s="255"/>
      <c r="BN23" s="255"/>
      <c r="BO23" s="255"/>
      <c r="BP23" s="255"/>
      <c r="BQ23" s="264">
        <v>17</v>
      </c>
      <c r="BR23" s="265"/>
      <c r="BS23" s="855"/>
      <c r="BT23" s="856"/>
      <c r="BU23" s="856"/>
      <c r="BV23" s="856"/>
      <c r="BW23" s="856"/>
      <c r="BX23" s="856"/>
      <c r="BY23" s="856"/>
      <c r="BZ23" s="856"/>
      <c r="CA23" s="856"/>
      <c r="CB23" s="856"/>
      <c r="CC23" s="856"/>
      <c r="CD23" s="856"/>
      <c r="CE23" s="856"/>
      <c r="CF23" s="856"/>
      <c r="CG23" s="857"/>
      <c r="CH23" s="868"/>
      <c r="CI23" s="869"/>
      <c r="CJ23" s="869"/>
      <c r="CK23" s="869"/>
      <c r="CL23" s="870"/>
      <c r="CM23" s="868"/>
      <c r="CN23" s="869"/>
      <c r="CO23" s="869"/>
      <c r="CP23" s="869"/>
      <c r="CQ23" s="870"/>
      <c r="CR23" s="868"/>
      <c r="CS23" s="869"/>
      <c r="CT23" s="869"/>
      <c r="CU23" s="869"/>
      <c r="CV23" s="870"/>
      <c r="CW23" s="868"/>
      <c r="CX23" s="869"/>
      <c r="CY23" s="869"/>
      <c r="CZ23" s="869"/>
      <c r="DA23" s="870"/>
      <c r="DB23" s="868"/>
      <c r="DC23" s="869"/>
      <c r="DD23" s="869"/>
      <c r="DE23" s="869"/>
      <c r="DF23" s="870"/>
      <c r="DG23" s="868"/>
      <c r="DH23" s="869"/>
      <c r="DI23" s="869"/>
      <c r="DJ23" s="869"/>
      <c r="DK23" s="870"/>
      <c r="DL23" s="868"/>
      <c r="DM23" s="869"/>
      <c r="DN23" s="869"/>
      <c r="DO23" s="869"/>
      <c r="DP23" s="870"/>
      <c r="DQ23" s="868"/>
      <c r="DR23" s="869"/>
      <c r="DS23" s="869"/>
      <c r="DT23" s="869"/>
      <c r="DU23" s="870"/>
      <c r="DV23" s="871"/>
      <c r="DW23" s="872"/>
      <c r="DX23" s="872"/>
      <c r="DY23" s="872"/>
      <c r="DZ23" s="873"/>
      <c r="EA23" s="256"/>
    </row>
    <row r="24" spans="1:131" s="257" customFormat="1" ht="26.25" customHeight="1" x14ac:dyDescent="0.15">
      <c r="A24" s="895" t="s">
        <v>387</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4"/>
      <c r="BA24" s="254"/>
      <c r="BB24" s="254"/>
      <c r="BC24" s="254"/>
      <c r="BD24" s="254"/>
      <c r="BE24" s="255"/>
      <c r="BF24" s="255"/>
      <c r="BG24" s="255"/>
      <c r="BH24" s="255"/>
      <c r="BI24" s="255"/>
      <c r="BJ24" s="255"/>
      <c r="BK24" s="255"/>
      <c r="BL24" s="255"/>
      <c r="BM24" s="255"/>
      <c r="BN24" s="255"/>
      <c r="BO24" s="255"/>
      <c r="BP24" s="255"/>
      <c r="BQ24" s="264">
        <v>18</v>
      </c>
      <c r="BR24" s="265"/>
      <c r="BS24" s="855"/>
      <c r="BT24" s="856"/>
      <c r="BU24" s="856"/>
      <c r="BV24" s="856"/>
      <c r="BW24" s="856"/>
      <c r="BX24" s="856"/>
      <c r="BY24" s="856"/>
      <c r="BZ24" s="856"/>
      <c r="CA24" s="856"/>
      <c r="CB24" s="856"/>
      <c r="CC24" s="856"/>
      <c r="CD24" s="856"/>
      <c r="CE24" s="856"/>
      <c r="CF24" s="856"/>
      <c r="CG24" s="857"/>
      <c r="CH24" s="868"/>
      <c r="CI24" s="869"/>
      <c r="CJ24" s="869"/>
      <c r="CK24" s="869"/>
      <c r="CL24" s="870"/>
      <c r="CM24" s="868"/>
      <c r="CN24" s="869"/>
      <c r="CO24" s="869"/>
      <c r="CP24" s="869"/>
      <c r="CQ24" s="870"/>
      <c r="CR24" s="868"/>
      <c r="CS24" s="869"/>
      <c r="CT24" s="869"/>
      <c r="CU24" s="869"/>
      <c r="CV24" s="870"/>
      <c r="CW24" s="868"/>
      <c r="CX24" s="869"/>
      <c r="CY24" s="869"/>
      <c r="CZ24" s="869"/>
      <c r="DA24" s="870"/>
      <c r="DB24" s="868"/>
      <c r="DC24" s="869"/>
      <c r="DD24" s="869"/>
      <c r="DE24" s="869"/>
      <c r="DF24" s="870"/>
      <c r="DG24" s="868"/>
      <c r="DH24" s="869"/>
      <c r="DI24" s="869"/>
      <c r="DJ24" s="869"/>
      <c r="DK24" s="870"/>
      <c r="DL24" s="868"/>
      <c r="DM24" s="869"/>
      <c r="DN24" s="869"/>
      <c r="DO24" s="869"/>
      <c r="DP24" s="870"/>
      <c r="DQ24" s="868"/>
      <c r="DR24" s="869"/>
      <c r="DS24" s="869"/>
      <c r="DT24" s="869"/>
      <c r="DU24" s="870"/>
      <c r="DV24" s="871"/>
      <c r="DW24" s="872"/>
      <c r="DX24" s="872"/>
      <c r="DY24" s="872"/>
      <c r="DZ24" s="873"/>
      <c r="EA24" s="256"/>
    </row>
    <row r="25" spans="1:131" s="249" customFormat="1" ht="26.25" customHeight="1" thickBot="1" x14ac:dyDescent="0.2">
      <c r="A25" s="836" t="s">
        <v>388</v>
      </c>
      <c r="B25" s="836"/>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c r="AX25" s="836"/>
      <c r="AY25" s="836"/>
      <c r="AZ25" s="836"/>
      <c r="BA25" s="836"/>
      <c r="BB25" s="836"/>
      <c r="BC25" s="836"/>
      <c r="BD25" s="836"/>
      <c r="BE25" s="836"/>
      <c r="BF25" s="836"/>
      <c r="BG25" s="836"/>
      <c r="BH25" s="836"/>
      <c r="BI25" s="836"/>
      <c r="BJ25" s="254"/>
      <c r="BK25" s="254"/>
      <c r="BL25" s="254"/>
      <c r="BM25" s="254"/>
      <c r="BN25" s="254"/>
      <c r="BO25" s="267"/>
      <c r="BP25" s="267"/>
      <c r="BQ25" s="264">
        <v>19</v>
      </c>
      <c r="BR25" s="265"/>
      <c r="BS25" s="855"/>
      <c r="BT25" s="856"/>
      <c r="BU25" s="856"/>
      <c r="BV25" s="856"/>
      <c r="BW25" s="856"/>
      <c r="BX25" s="856"/>
      <c r="BY25" s="856"/>
      <c r="BZ25" s="856"/>
      <c r="CA25" s="856"/>
      <c r="CB25" s="856"/>
      <c r="CC25" s="856"/>
      <c r="CD25" s="856"/>
      <c r="CE25" s="856"/>
      <c r="CF25" s="856"/>
      <c r="CG25" s="857"/>
      <c r="CH25" s="868"/>
      <c r="CI25" s="869"/>
      <c r="CJ25" s="869"/>
      <c r="CK25" s="869"/>
      <c r="CL25" s="870"/>
      <c r="CM25" s="868"/>
      <c r="CN25" s="869"/>
      <c r="CO25" s="869"/>
      <c r="CP25" s="869"/>
      <c r="CQ25" s="870"/>
      <c r="CR25" s="868"/>
      <c r="CS25" s="869"/>
      <c r="CT25" s="869"/>
      <c r="CU25" s="869"/>
      <c r="CV25" s="870"/>
      <c r="CW25" s="868"/>
      <c r="CX25" s="869"/>
      <c r="CY25" s="869"/>
      <c r="CZ25" s="869"/>
      <c r="DA25" s="870"/>
      <c r="DB25" s="868"/>
      <c r="DC25" s="869"/>
      <c r="DD25" s="869"/>
      <c r="DE25" s="869"/>
      <c r="DF25" s="870"/>
      <c r="DG25" s="868"/>
      <c r="DH25" s="869"/>
      <c r="DI25" s="869"/>
      <c r="DJ25" s="869"/>
      <c r="DK25" s="870"/>
      <c r="DL25" s="868"/>
      <c r="DM25" s="869"/>
      <c r="DN25" s="869"/>
      <c r="DO25" s="869"/>
      <c r="DP25" s="870"/>
      <c r="DQ25" s="868"/>
      <c r="DR25" s="869"/>
      <c r="DS25" s="869"/>
      <c r="DT25" s="869"/>
      <c r="DU25" s="870"/>
      <c r="DV25" s="871"/>
      <c r="DW25" s="872"/>
      <c r="DX25" s="872"/>
      <c r="DY25" s="872"/>
      <c r="DZ25" s="873"/>
      <c r="EA25" s="248"/>
    </row>
    <row r="26" spans="1:131" s="249" customFormat="1" ht="26.25" customHeight="1" x14ac:dyDescent="0.15">
      <c r="A26" s="827" t="s">
        <v>366</v>
      </c>
      <c r="B26" s="828"/>
      <c r="C26" s="828"/>
      <c r="D26" s="828"/>
      <c r="E26" s="828"/>
      <c r="F26" s="828"/>
      <c r="G26" s="828"/>
      <c r="H26" s="828"/>
      <c r="I26" s="828"/>
      <c r="J26" s="828"/>
      <c r="K26" s="828"/>
      <c r="L26" s="828"/>
      <c r="M26" s="828"/>
      <c r="N26" s="828"/>
      <c r="O26" s="828"/>
      <c r="P26" s="829"/>
      <c r="Q26" s="804" t="s">
        <v>389</v>
      </c>
      <c r="R26" s="805"/>
      <c r="S26" s="805"/>
      <c r="T26" s="805"/>
      <c r="U26" s="806"/>
      <c r="V26" s="804" t="s">
        <v>390</v>
      </c>
      <c r="W26" s="805"/>
      <c r="X26" s="805"/>
      <c r="Y26" s="805"/>
      <c r="Z26" s="806"/>
      <c r="AA26" s="804" t="s">
        <v>391</v>
      </c>
      <c r="AB26" s="805"/>
      <c r="AC26" s="805"/>
      <c r="AD26" s="805"/>
      <c r="AE26" s="805"/>
      <c r="AF26" s="899" t="s">
        <v>392</v>
      </c>
      <c r="AG26" s="900"/>
      <c r="AH26" s="900"/>
      <c r="AI26" s="900"/>
      <c r="AJ26" s="901"/>
      <c r="AK26" s="805" t="s">
        <v>393</v>
      </c>
      <c r="AL26" s="805"/>
      <c r="AM26" s="805"/>
      <c r="AN26" s="805"/>
      <c r="AO26" s="806"/>
      <c r="AP26" s="804" t="s">
        <v>394</v>
      </c>
      <c r="AQ26" s="805"/>
      <c r="AR26" s="805"/>
      <c r="AS26" s="805"/>
      <c r="AT26" s="806"/>
      <c r="AU26" s="804" t="s">
        <v>395</v>
      </c>
      <c r="AV26" s="805"/>
      <c r="AW26" s="805"/>
      <c r="AX26" s="805"/>
      <c r="AY26" s="806"/>
      <c r="AZ26" s="804" t="s">
        <v>396</v>
      </c>
      <c r="BA26" s="805"/>
      <c r="BB26" s="805"/>
      <c r="BC26" s="805"/>
      <c r="BD26" s="806"/>
      <c r="BE26" s="804" t="s">
        <v>373</v>
      </c>
      <c r="BF26" s="805"/>
      <c r="BG26" s="805"/>
      <c r="BH26" s="805"/>
      <c r="BI26" s="816"/>
      <c r="BJ26" s="254"/>
      <c r="BK26" s="254"/>
      <c r="BL26" s="254"/>
      <c r="BM26" s="254"/>
      <c r="BN26" s="254"/>
      <c r="BO26" s="267"/>
      <c r="BP26" s="267"/>
      <c r="BQ26" s="264">
        <v>20</v>
      </c>
      <c r="BR26" s="265"/>
      <c r="BS26" s="855"/>
      <c r="BT26" s="856"/>
      <c r="BU26" s="856"/>
      <c r="BV26" s="856"/>
      <c r="BW26" s="856"/>
      <c r="BX26" s="856"/>
      <c r="BY26" s="856"/>
      <c r="BZ26" s="856"/>
      <c r="CA26" s="856"/>
      <c r="CB26" s="856"/>
      <c r="CC26" s="856"/>
      <c r="CD26" s="856"/>
      <c r="CE26" s="856"/>
      <c r="CF26" s="856"/>
      <c r="CG26" s="857"/>
      <c r="CH26" s="868"/>
      <c r="CI26" s="869"/>
      <c r="CJ26" s="869"/>
      <c r="CK26" s="869"/>
      <c r="CL26" s="870"/>
      <c r="CM26" s="868"/>
      <c r="CN26" s="869"/>
      <c r="CO26" s="869"/>
      <c r="CP26" s="869"/>
      <c r="CQ26" s="870"/>
      <c r="CR26" s="868"/>
      <c r="CS26" s="869"/>
      <c r="CT26" s="869"/>
      <c r="CU26" s="869"/>
      <c r="CV26" s="870"/>
      <c r="CW26" s="868"/>
      <c r="CX26" s="869"/>
      <c r="CY26" s="869"/>
      <c r="CZ26" s="869"/>
      <c r="DA26" s="870"/>
      <c r="DB26" s="868"/>
      <c r="DC26" s="869"/>
      <c r="DD26" s="869"/>
      <c r="DE26" s="869"/>
      <c r="DF26" s="870"/>
      <c r="DG26" s="868"/>
      <c r="DH26" s="869"/>
      <c r="DI26" s="869"/>
      <c r="DJ26" s="869"/>
      <c r="DK26" s="870"/>
      <c r="DL26" s="868"/>
      <c r="DM26" s="869"/>
      <c r="DN26" s="869"/>
      <c r="DO26" s="869"/>
      <c r="DP26" s="870"/>
      <c r="DQ26" s="868"/>
      <c r="DR26" s="869"/>
      <c r="DS26" s="869"/>
      <c r="DT26" s="869"/>
      <c r="DU26" s="870"/>
      <c r="DV26" s="871"/>
      <c r="DW26" s="872"/>
      <c r="DX26" s="872"/>
      <c r="DY26" s="872"/>
      <c r="DZ26" s="873"/>
      <c r="EA26" s="248"/>
    </row>
    <row r="27" spans="1:131" s="249" customFormat="1" ht="26.25" customHeight="1" thickBot="1" x14ac:dyDescent="0.2">
      <c r="A27" s="830"/>
      <c r="B27" s="831"/>
      <c r="C27" s="831"/>
      <c r="D27" s="831"/>
      <c r="E27" s="831"/>
      <c r="F27" s="831"/>
      <c r="G27" s="831"/>
      <c r="H27" s="831"/>
      <c r="I27" s="831"/>
      <c r="J27" s="831"/>
      <c r="K27" s="831"/>
      <c r="L27" s="831"/>
      <c r="M27" s="831"/>
      <c r="N27" s="831"/>
      <c r="O27" s="831"/>
      <c r="P27" s="832"/>
      <c r="Q27" s="807"/>
      <c r="R27" s="808"/>
      <c r="S27" s="808"/>
      <c r="T27" s="808"/>
      <c r="U27" s="809"/>
      <c r="V27" s="807"/>
      <c r="W27" s="808"/>
      <c r="X27" s="808"/>
      <c r="Y27" s="808"/>
      <c r="Z27" s="809"/>
      <c r="AA27" s="807"/>
      <c r="AB27" s="808"/>
      <c r="AC27" s="808"/>
      <c r="AD27" s="808"/>
      <c r="AE27" s="808"/>
      <c r="AF27" s="902"/>
      <c r="AG27" s="903"/>
      <c r="AH27" s="903"/>
      <c r="AI27" s="903"/>
      <c r="AJ27" s="904"/>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54"/>
      <c r="BK27" s="254"/>
      <c r="BL27" s="254"/>
      <c r="BM27" s="254"/>
      <c r="BN27" s="254"/>
      <c r="BO27" s="267"/>
      <c r="BP27" s="267"/>
      <c r="BQ27" s="264">
        <v>21</v>
      </c>
      <c r="BR27" s="265"/>
      <c r="BS27" s="855"/>
      <c r="BT27" s="856"/>
      <c r="BU27" s="856"/>
      <c r="BV27" s="856"/>
      <c r="BW27" s="856"/>
      <c r="BX27" s="856"/>
      <c r="BY27" s="856"/>
      <c r="BZ27" s="856"/>
      <c r="CA27" s="856"/>
      <c r="CB27" s="856"/>
      <c r="CC27" s="856"/>
      <c r="CD27" s="856"/>
      <c r="CE27" s="856"/>
      <c r="CF27" s="856"/>
      <c r="CG27" s="857"/>
      <c r="CH27" s="868"/>
      <c r="CI27" s="869"/>
      <c r="CJ27" s="869"/>
      <c r="CK27" s="869"/>
      <c r="CL27" s="870"/>
      <c r="CM27" s="868"/>
      <c r="CN27" s="869"/>
      <c r="CO27" s="869"/>
      <c r="CP27" s="869"/>
      <c r="CQ27" s="870"/>
      <c r="CR27" s="868"/>
      <c r="CS27" s="869"/>
      <c r="CT27" s="869"/>
      <c r="CU27" s="869"/>
      <c r="CV27" s="870"/>
      <c r="CW27" s="868"/>
      <c r="CX27" s="869"/>
      <c r="CY27" s="869"/>
      <c r="CZ27" s="869"/>
      <c r="DA27" s="870"/>
      <c r="DB27" s="868"/>
      <c r="DC27" s="869"/>
      <c r="DD27" s="869"/>
      <c r="DE27" s="869"/>
      <c r="DF27" s="870"/>
      <c r="DG27" s="868"/>
      <c r="DH27" s="869"/>
      <c r="DI27" s="869"/>
      <c r="DJ27" s="869"/>
      <c r="DK27" s="870"/>
      <c r="DL27" s="868"/>
      <c r="DM27" s="869"/>
      <c r="DN27" s="869"/>
      <c r="DO27" s="869"/>
      <c r="DP27" s="870"/>
      <c r="DQ27" s="868"/>
      <c r="DR27" s="869"/>
      <c r="DS27" s="869"/>
      <c r="DT27" s="869"/>
      <c r="DU27" s="870"/>
      <c r="DV27" s="871"/>
      <c r="DW27" s="872"/>
      <c r="DX27" s="872"/>
      <c r="DY27" s="872"/>
      <c r="DZ27" s="873"/>
      <c r="EA27" s="248"/>
    </row>
    <row r="28" spans="1:131" s="249" customFormat="1" ht="26.25" customHeight="1" thickTop="1" x14ac:dyDescent="0.15">
      <c r="A28" s="268">
        <v>1</v>
      </c>
      <c r="B28" s="818" t="s">
        <v>397</v>
      </c>
      <c r="C28" s="819"/>
      <c r="D28" s="819"/>
      <c r="E28" s="819"/>
      <c r="F28" s="819"/>
      <c r="G28" s="819"/>
      <c r="H28" s="819"/>
      <c r="I28" s="819"/>
      <c r="J28" s="819"/>
      <c r="K28" s="819"/>
      <c r="L28" s="819"/>
      <c r="M28" s="819"/>
      <c r="N28" s="819"/>
      <c r="O28" s="819"/>
      <c r="P28" s="820"/>
      <c r="Q28" s="909">
        <v>4014</v>
      </c>
      <c r="R28" s="910"/>
      <c r="S28" s="910"/>
      <c r="T28" s="910"/>
      <c r="U28" s="910"/>
      <c r="V28" s="910">
        <v>3913</v>
      </c>
      <c r="W28" s="910"/>
      <c r="X28" s="910"/>
      <c r="Y28" s="910"/>
      <c r="Z28" s="910"/>
      <c r="AA28" s="910">
        <v>100</v>
      </c>
      <c r="AB28" s="910"/>
      <c r="AC28" s="910"/>
      <c r="AD28" s="910"/>
      <c r="AE28" s="911"/>
      <c r="AF28" s="912">
        <v>100</v>
      </c>
      <c r="AG28" s="910"/>
      <c r="AH28" s="910"/>
      <c r="AI28" s="910"/>
      <c r="AJ28" s="913"/>
      <c r="AK28" s="914">
        <v>326</v>
      </c>
      <c r="AL28" s="905"/>
      <c r="AM28" s="905"/>
      <c r="AN28" s="905"/>
      <c r="AO28" s="905"/>
      <c r="AP28" s="905" t="s">
        <v>577</v>
      </c>
      <c r="AQ28" s="905"/>
      <c r="AR28" s="905"/>
      <c r="AS28" s="905"/>
      <c r="AT28" s="905"/>
      <c r="AU28" s="905" t="s">
        <v>571</v>
      </c>
      <c r="AV28" s="905"/>
      <c r="AW28" s="905"/>
      <c r="AX28" s="905"/>
      <c r="AY28" s="905"/>
      <c r="AZ28" s="906" t="s">
        <v>571</v>
      </c>
      <c r="BA28" s="906"/>
      <c r="BB28" s="906"/>
      <c r="BC28" s="906"/>
      <c r="BD28" s="906"/>
      <c r="BE28" s="907"/>
      <c r="BF28" s="907"/>
      <c r="BG28" s="907"/>
      <c r="BH28" s="907"/>
      <c r="BI28" s="908"/>
      <c r="BJ28" s="254"/>
      <c r="BK28" s="254"/>
      <c r="BL28" s="254"/>
      <c r="BM28" s="254"/>
      <c r="BN28" s="254"/>
      <c r="BO28" s="267"/>
      <c r="BP28" s="267"/>
      <c r="BQ28" s="264">
        <v>22</v>
      </c>
      <c r="BR28" s="265"/>
      <c r="BS28" s="855"/>
      <c r="BT28" s="856"/>
      <c r="BU28" s="856"/>
      <c r="BV28" s="856"/>
      <c r="BW28" s="856"/>
      <c r="BX28" s="856"/>
      <c r="BY28" s="856"/>
      <c r="BZ28" s="856"/>
      <c r="CA28" s="856"/>
      <c r="CB28" s="856"/>
      <c r="CC28" s="856"/>
      <c r="CD28" s="856"/>
      <c r="CE28" s="856"/>
      <c r="CF28" s="856"/>
      <c r="CG28" s="857"/>
      <c r="CH28" s="868"/>
      <c r="CI28" s="869"/>
      <c r="CJ28" s="869"/>
      <c r="CK28" s="869"/>
      <c r="CL28" s="870"/>
      <c r="CM28" s="868"/>
      <c r="CN28" s="869"/>
      <c r="CO28" s="869"/>
      <c r="CP28" s="869"/>
      <c r="CQ28" s="870"/>
      <c r="CR28" s="868"/>
      <c r="CS28" s="869"/>
      <c r="CT28" s="869"/>
      <c r="CU28" s="869"/>
      <c r="CV28" s="870"/>
      <c r="CW28" s="868"/>
      <c r="CX28" s="869"/>
      <c r="CY28" s="869"/>
      <c r="CZ28" s="869"/>
      <c r="DA28" s="870"/>
      <c r="DB28" s="868"/>
      <c r="DC28" s="869"/>
      <c r="DD28" s="869"/>
      <c r="DE28" s="869"/>
      <c r="DF28" s="870"/>
      <c r="DG28" s="868"/>
      <c r="DH28" s="869"/>
      <c r="DI28" s="869"/>
      <c r="DJ28" s="869"/>
      <c r="DK28" s="870"/>
      <c r="DL28" s="868"/>
      <c r="DM28" s="869"/>
      <c r="DN28" s="869"/>
      <c r="DO28" s="869"/>
      <c r="DP28" s="870"/>
      <c r="DQ28" s="868"/>
      <c r="DR28" s="869"/>
      <c r="DS28" s="869"/>
      <c r="DT28" s="869"/>
      <c r="DU28" s="870"/>
      <c r="DV28" s="871"/>
      <c r="DW28" s="872"/>
      <c r="DX28" s="872"/>
      <c r="DY28" s="872"/>
      <c r="DZ28" s="873"/>
      <c r="EA28" s="248"/>
    </row>
    <row r="29" spans="1:131" s="249" customFormat="1" ht="26.25" customHeight="1" x14ac:dyDescent="0.15">
      <c r="A29" s="268">
        <v>2</v>
      </c>
      <c r="B29" s="842" t="s">
        <v>398</v>
      </c>
      <c r="C29" s="843"/>
      <c r="D29" s="843"/>
      <c r="E29" s="843"/>
      <c r="F29" s="843"/>
      <c r="G29" s="843"/>
      <c r="H29" s="843"/>
      <c r="I29" s="843"/>
      <c r="J29" s="843"/>
      <c r="K29" s="843"/>
      <c r="L29" s="843"/>
      <c r="M29" s="843"/>
      <c r="N29" s="843"/>
      <c r="O29" s="843"/>
      <c r="P29" s="844"/>
      <c r="Q29" s="845">
        <v>3721</v>
      </c>
      <c r="R29" s="846"/>
      <c r="S29" s="846"/>
      <c r="T29" s="846"/>
      <c r="U29" s="846"/>
      <c r="V29" s="846">
        <v>3635</v>
      </c>
      <c r="W29" s="846"/>
      <c r="X29" s="846"/>
      <c r="Y29" s="846"/>
      <c r="Z29" s="846"/>
      <c r="AA29" s="846">
        <v>87</v>
      </c>
      <c r="AB29" s="846"/>
      <c r="AC29" s="846"/>
      <c r="AD29" s="846"/>
      <c r="AE29" s="847"/>
      <c r="AF29" s="848">
        <v>87</v>
      </c>
      <c r="AG29" s="849"/>
      <c r="AH29" s="849"/>
      <c r="AI29" s="849"/>
      <c r="AJ29" s="850"/>
      <c r="AK29" s="917">
        <v>622</v>
      </c>
      <c r="AL29" s="918"/>
      <c r="AM29" s="918"/>
      <c r="AN29" s="918"/>
      <c r="AO29" s="918"/>
      <c r="AP29" s="918" t="s">
        <v>571</v>
      </c>
      <c r="AQ29" s="918"/>
      <c r="AR29" s="918"/>
      <c r="AS29" s="918"/>
      <c r="AT29" s="918"/>
      <c r="AU29" s="918" t="s">
        <v>571</v>
      </c>
      <c r="AV29" s="918"/>
      <c r="AW29" s="918"/>
      <c r="AX29" s="918"/>
      <c r="AY29" s="918"/>
      <c r="AZ29" s="919" t="s">
        <v>578</v>
      </c>
      <c r="BA29" s="919"/>
      <c r="BB29" s="919"/>
      <c r="BC29" s="919"/>
      <c r="BD29" s="919"/>
      <c r="BE29" s="915"/>
      <c r="BF29" s="915"/>
      <c r="BG29" s="915"/>
      <c r="BH29" s="915"/>
      <c r="BI29" s="916"/>
      <c r="BJ29" s="254"/>
      <c r="BK29" s="254"/>
      <c r="BL29" s="254"/>
      <c r="BM29" s="254"/>
      <c r="BN29" s="254"/>
      <c r="BO29" s="267"/>
      <c r="BP29" s="267"/>
      <c r="BQ29" s="264">
        <v>23</v>
      </c>
      <c r="BR29" s="265"/>
      <c r="BS29" s="855"/>
      <c r="BT29" s="856"/>
      <c r="BU29" s="856"/>
      <c r="BV29" s="856"/>
      <c r="BW29" s="856"/>
      <c r="BX29" s="856"/>
      <c r="BY29" s="856"/>
      <c r="BZ29" s="856"/>
      <c r="CA29" s="856"/>
      <c r="CB29" s="856"/>
      <c r="CC29" s="856"/>
      <c r="CD29" s="856"/>
      <c r="CE29" s="856"/>
      <c r="CF29" s="856"/>
      <c r="CG29" s="857"/>
      <c r="CH29" s="868"/>
      <c r="CI29" s="869"/>
      <c r="CJ29" s="869"/>
      <c r="CK29" s="869"/>
      <c r="CL29" s="870"/>
      <c r="CM29" s="868"/>
      <c r="CN29" s="869"/>
      <c r="CO29" s="869"/>
      <c r="CP29" s="869"/>
      <c r="CQ29" s="870"/>
      <c r="CR29" s="868"/>
      <c r="CS29" s="869"/>
      <c r="CT29" s="869"/>
      <c r="CU29" s="869"/>
      <c r="CV29" s="870"/>
      <c r="CW29" s="868"/>
      <c r="CX29" s="869"/>
      <c r="CY29" s="869"/>
      <c r="CZ29" s="869"/>
      <c r="DA29" s="870"/>
      <c r="DB29" s="868"/>
      <c r="DC29" s="869"/>
      <c r="DD29" s="869"/>
      <c r="DE29" s="869"/>
      <c r="DF29" s="870"/>
      <c r="DG29" s="868"/>
      <c r="DH29" s="869"/>
      <c r="DI29" s="869"/>
      <c r="DJ29" s="869"/>
      <c r="DK29" s="870"/>
      <c r="DL29" s="868"/>
      <c r="DM29" s="869"/>
      <c r="DN29" s="869"/>
      <c r="DO29" s="869"/>
      <c r="DP29" s="870"/>
      <c r="DQ29" s="868"/>
      <c r="DR29" s="869"/>
      <c r="DS29" s="869"/>
      <c r="DT29" s="869"/>
      <c r="DU29" s="870"/>
      <c r="DV29" s="871"/>
      <c r="DW29" s="872"/>
      <c r="DX29" s="872"/>
      <c r="DY29" s="872"/>
      <c r="DZ29" s="873"/>
      <c r="EA29" s="248"/>
    </row>
    <row r="30" spans="1:131" s="249" customFormat="1" ht="26.25" customHeight="1" x14ac:dyDescent="0.15">
      <c r="A30" s="268">
        <v>3</v>
      </c>
      <c r="B30" s="842" t="s">
        <v>399</v>
      </c>
      <c r="C30" s="843"/>
      <c r="D30" s="843"/>
      <c r="E30" s="843"/>
      <c r="F30" s="843"/>
      <c r="G30" s="843"/>
      <c r="H30" s="843"/>
      <c r="I30" s="843"/>
      <c r="J30" s="843"/>
      <c r="K30" s="843"/>
      <c r="L30" s="843"/>
      <c r="M30" s="843"/>
      <c r="N30" s="843"/>
      <c r="O30" s="843"/>
      <c r="P30" s="844"/>
      <c r="Q30" s="845">
        <v>475</v>
      </c>
      <c r="R30" s="846"/>
      <c r="S30" s="846"/>
      <c r="T30" s="846"/>
      <c r="U30" s="846"/>
      <c r="V30" s="846">
        <v>473</v>
      </c>
      <c r="W30" s="846"/>
      <c r="X30" s="846"/>
      <c r="Y30" s="846"/>
      <c r="Z30" s="846"/>
      <c r="AA30" s="846">
        <v>2</v>
      </c>
      <c r="AB30" s="846"/>
      <c r="AC30" s="846"/>
      <c r="AD30" s="846"/>
      <c r="AE30" s="847"/>
      <c r="AF30" s="848">
        <v>2</v>
      </c>
      <c r="AG30" s="849"/>
      <c r="AH30" s="849"/>
      <c r="AI30" s="849"/>
      <c r="AJ30" s="850"/>
      <c r="AK30" s="917">
        <v>150</v>
      </c>
      <c r="AL30" s="918"/>
      <c r="AM30" s="918"/>
      <c r="AN30" s="918"/>
      <c r="AO30" s="918"/>
      <c r="AP30" s="918" t="s">
        <v>571</v>
      </c>
      <c r="AQ30" s="918"/>
      <c r="AR30" s="918"/>
      <c r="AS30" s="918"/>
      <c r="AT30" s="918"/>
      <c r="AU30" s="918" t="s">
        <v>571</v>
      </c>
      <c r="AV30" s="918"/>
      <c r="AW30" s="918"/>
      <c r="AX30" s="918"/>
      <c r="AY30" s="918"/>
      <c r="AZ30" s="919" t="s">
        <v>579</v>
      </c>
      <c r="BA30" s="919"/>
      <c r="BB30" s="919"/>
      <c r="BC30" s="919"/>
      <c r="BD30" s="919"/>
      <c r="BE30" s="915"/>
      <c r="BF30" s="915"/>
      <c r="BG30" s="915"/>
      <c r="BH30" s="915"/>
      <c r="BI30" s="916"/>
      <c r="BJ30" s="254"/>
      <c r="BK30" s="254"/>
      <c r="BL30" s="254"/>
      <c r="BM30" s="254"/>
      <c r="BN30" s="254"/>
      <c r="BO30" s="267"/>
      <c r="BP30" s="267"/>
      <c r="BQ30" s="264">
        <v>24</v>
      </c>
      <c r="BR30" s="265"/>
      <c r="BS30" s="855"/>
      <c r="BT30" s="856"/>
      <c r="BU30" s="856"/>
      <c r="BV30" s="856"/>
      <c r="BW30" s="856"/>
      <c r="BX30" s="856"/>
      <c r="BY30" s="856"/>
      <c r="BZ30" s="856"/>
      <c r="CA30" s="856"/>
      <c r="CB30" s="856"/>
      <c r="CC30" s="856"/>
      <c r="CD30" s="856"/>
      <c r="CE30" s="856"/>
      <c r="CF30" s="856"/>
      <c r="CG30" s="857"/>
      <c r="CH30" s="868"/>
      <c r="CI30" s="869"/>
      <c r="CJ30" s="869"/>
      <c r="CK30" s="869"/>
      <c r="CL30" s="870"/>
      <c r="CM30" s="868"/>
      <c r="CN30" s="869"/>
      <c r="CO30" s="869"/>
      <c r="CP30" s="869"/>
      <c r="CQ30" s="870"/>
      <c r="CR30" s="868"/>
      <c r="CS30" s="869"/>
      <c r="CT30" s="869"/>
      <c r="CU30" s="869"/>
      <c r="CV30" s="870"/>
      <c r="CW30" s="868"/>
      <c r="CX30" s="869"/>
      <c r="CY30" s="869"/>
      <c r="CZ30" s="869"/>
      <c r="DA30" s="870"/>
      <c r="DB30" s="868"/>
      <c r="DC30" s="869"/>
      <c r="DD30" s="869"/>
      <c r="DE30" s="869"/>
      <c r="DF30" s="870"/>
      <c r="DG30" s="868"/>
      <c r="DH30" s="869"/>
      <c r="DI30" s="869"/>
      <c r="DJ30" s="869"/>
      <c r="DK30" s="870"/>
      <c r="DL30" s="868"/>
      <c r="DM30" s="869"/>
      <c r="DN30" s="869"/>
      <c r="DO30" s="869"/>
      <c r="DP30" s="870"/>
      <c r="DQ30" s="868"/>
      <c r="DR30" s="869"/>
      <c r="DS30" s="869"/>
      <c r="DT30" s="869"/>
      <c r="DU30" s="870"/>
      <c r="DV30" s="871"/>
      <c r="DW30" s="872"/>
      <c r="DX30" s="872"/>
      <c r="DY30" s="872"/>
      <c r="DZ30" s="873"/>
      <c r="EA30" s="248"/>
    </row>
    <row r="31" spans="1:131" s="249" customFormat="1" ht="26.25" customHeight="1" x14ac:dyDescent="0.15">
      <c r="A31" s="268">
        <v>4</v>
      </c>
      <c r="B31" s="842" t="s">
        <v>400</v>
      </c>
      <c r="C31" s="843"/>
      <c r="D31" s="843"/>
      <c r="E31" s="843"/>
      <c r="F31" s="843"/>
      <c r="G31" s="843"/>
      <c r="H31" s="843"/>
      <c r="I31" s="843"/>
      <c r="J31" s="843"/>
      <c r="K31" s="843"/>
      <c r="L31" s="843"/>
      <c r="M31" s="843"/>
      <c r="N31" s="843"/>
      <c r="O31" s="843"/>
      <c r="P31" s="844"/>
      <c r="Q31" s="845">
        <v>663</v>
      </c>
      <c r="R31" s="846"/>
      <c r="S31" s="846"/>
      <c r="T31" s="846"/>
      <c r="U31" s="846"/>
      <c r="V31" s="846">
        <v>588</v>
      </c>
      <c r="W31" s="846"/>
      <c r="X31" s="846"/>
      <c r="Y31" s="846"/>
      <c r="Z31" s="846"/>
      <c r="AA31" s="846">
        <v>75</v>
      </c>
      <c r="AB31" s="846"/>
      <c r="AC31" s="846"/>
      <c r="AD31" s="846"/>
      <c r="AE31" s="847"/>
      <c r="AF31" s="848">
        <v>821</v>
      </c>
      <c r="AG31" s="849"/>
      <c r="AH31" s="849"/>
      <c r="AI31" s="849"/>
      <c r="AJ31" s="850"/>
      <c r="AK31" s="917">
        <v>72</v>
      </c>
      <c r="AL31" s="918"/>
      <c r="AM31" s="918"/>
      <c r="AN31" s="918"/>
      <c r="AO31" s="918"/>
      <c r="AP31" s="918">
        <v>4140</v>
      </c>
      <c r="AQ31" s="918"/>
      <c r="AR31" s="918"/>
      <c r="AS31" s="918"/>
      <c r="AT31" s="918"/>
      <c r="AU31" s="918">
        <v>746</v>
      </c>
      <c r="AV31" s="918"/>
      <c r="AW31" s="918"/>
      <c r="AX31" s="918"/>
      <c r="AY31" s="918"/>
      <c r="AZ31" s="919" t="s">
        <v>571</v>
      </c>
      <c r="BA31" s="919"/>
      <c r="BB31" s="919"/>
      <c r="BC31" s="919"/>
      <c r="BD31" s="919"/>
      <c r="BE31" s="915" t="s">
        <v>401</v>
      </c>
      <c r="BF31" s="915"/>
      <c r="BG31" s="915"/>
      <c r="BH31" s="915"/>
      <c r="BI31" s="916"/>
      <c r="BJ31" s="254"/>
      <c r="BK31" s="254"/>
      <c r="BL31" s="254"/>
      <c r="BM31" s="254"/>
      <c r="BN31" s="254"/>
      <c r="BO31" s="267"/>
      <c r="BP31" s="267"/>
      <c r="BQ31" s="264">
        <v>25</v>
      </c>
      <c r="BR31" s="265"/>
      <c r="BS31" s="855"/>
      <c r="BT31" s="856"/>
      <c r="BU31" s="856"/>
      <c r="BV31" s="856"/>
      <c r="BW31" s="856"/>
      <c r="BX31" s="856"/>
      <c r="BY31" s="856"/>
      <c r="BZ31" s="856"/>
      <c r="CA31" s="856"/>
      <c r="CB31" s="856"/>
      <c r="CC31" s="856"/>
      <c r="CD31" s="856"/>
      <c r="CE31" s="856"/>
      <c r="CF31" s="856"/>
      <c r="CG31" s="857"/>
      <c r="CH31" s="868"/>
      <c r="CI31" s="869"/>
      <c r="CJ31" s="869"/>
      <c r="CK31" s="869"/>
      <c r="CL31" s="870"/>
      <c r="CM31" s="868"/>
      <c r="CN31" s="869"/>
      <c r="CO31" s="869"/>
      <c r="CP31" s="869"/>
      <c r="CQ31" s="870"/>
      <c r="CR31" s="868"/>
      <c r="CS31" s="869"/>
      <c r="CT31" s="869"/>
      <c r="CU31" s="869"/>
      <c r="CV31" s="870"/>
      <c r="CW31" s="868"/>
      <c r="CX31" s="869"/>
      <c r="CY31" s="869"/>
      <c r="CZ31" s="869"/>
      <c r="DA31" s="870"/>
      <c r="DB31" s="868"/>
      <c r="DC31" s="869"/>
      <c r="DD31" s="869"/>
      <c r="DE31" s="869"/>
      <c r="DF31" s="870"/>
      <c r="DG31" s="868"/>
      <c r="DH31" s="869"/>
      <c r="DI31" s="869"/>
      <c r="DJ31" s="869"/>
      <c r="DK31" s="870"/>
      <c r="DL31" s="868"/>
      <c r="DM31" s="869"/>
      <c r="DN31" s="869"/>
      <c r="DO31" s="869"/>
      <c r="DP31" s="870"/>
      <c r="DQ31" s="868"/>
      <c r="DR31" s="869"/>
      <c r="DS31" s="869"/>
      <c r="DT31" s="869"/>
      <c r="DU31" s="870"/>
      <c r="DV31" s="871"/>
      <c r="DW31" s="872"/>
      <c r="DX31" s="872"/>
      <c r="DY31" s="872"/>
      <c r="DZ31" s="873"/>
      <c r="EA31" s="248"/>
    </row>
    <row r="32" spans="1:131" s="249" customFormat="1" ht="26.25" customHeight="1" x14ac:dyDescent="0.15">
      <c r="A32" s="268">
        <v>5</v>
      </c>
      <c r="B32" s="842" t="s">
        <v>402</v>
      </c>
      <c r="C32" s="843"/>
      <c r="D32" s="843"/>
      <c r="E32" s="843"/>
      <c r="F32" s="843"/>
      <c r="G32" s="843"/>
      <c r="H32" s="843"/>
      <c r="I32" s="843"/>
      <c r="J32" s="843"/>
      <c r="K32" s="843"/>
      <c r="L32" s="843"/>
      <c r="M32" s="843"/>
      <c r="N32" s="843"/>
      <c r="O32" s="843"/>
      <c r="P32" s="844"/>
      <c r="Q32" s="845">
        <v>696</v>
      </c>
      <c r="R32" s="846"/>
      <c r="S32" s="846"/>
      <c r="T32" s="846"/>
      <c r="U32" s="846"/>
      <c r="V32" s="846">
        <v>627</v>
      </c>
      <c r="W32" s="846"/>
      <c r="X32" s="846"/>
      <c r="Y32" s="846"/>
      <c r="Z32" s="846"/>
      <c r="AA32" s="846">
        <v>68</v>
      </c>
      <c r="AB32" s="846"/>
      <c r="AC32" s="846"/>
      <c r="AD32" s="846"/>
      <c r="AE32" s="847"/>
      <c r="AF32" s="848">
        <v>92</v>
      </c>
      <c r="AG32" s="849"/>
      <c r="AH32" s="849"/>
      <c r="AI32" s="849"/>
      <c r="AJ32" s="850"/>
      <c r="AK32" s="917">
        <v>313</v>
      </c>
      <c r="AL32" s="918"/>
      <c r="AM32" s="918"/>
      <c r="AN32" s="918"/>
      <c r="AO32" s="918"/>
      <c r="AP32" s="918">
        <v>3205</v>
      </c>
      <c r="AQ32" s="918"/>
      <c r="AR32" s="918"/>
      <c r="AS32" s="918"/>
      <c r="AT32" s="918"/>
      <c r="AU32" s="918">
        <v>2795</v>
      </c>
      <c r="AV32" s="918"/>
      <c r="AW32" s="918"/>
      <c r="AX32" s="918"/>
      <c r="AY32" s="918"/>
      <c r="AZ32" s="919" t="s">
        <v>572</v>
      </c>
      <c r="BA32" s="919"/>
      <c r="BB32" s="919"/>
      <c r="BC32" s="919"/>
      <c r="BD32" s="919"/>
      <c r="BE32" s="915" t="s">
        <v>401</v>
      </c>
      <c r="BF32" s="915"/>
      <c r="BG32" s="915"/>
      <c r="BH32" s="915"/>
      <c r="BI32" s="916"/>
      <c r="BJ32" s="254"/>
      <c r="BK32" s="254"/>
      <c r="BL32" s="254"/>
      <c r="BM32" s="254"/>
      <c r="BN32" s="254"/>
      <c r="BO32" s="267"/>
      <c r="BP32" s="267"/>
      <c r="BQ32" s="264">
        <v>26</v>
      </c>
      <c r="BR32" s="265"/>
      <c r="BS32" s="855"/>
      <c r="BT32" s="856"/>
      <c r="BU32" s="856"/>
      <c r="BV32" s="856"/>
      <c r="BW32" s="856"/>
      <c r="BX32" s="856"/>
      <c r="BY32" s="856"/>
      <c r="BZ32" s="856"/>
      <c r="CA32" s="856"/>
      <c r="CB32" s="856"/>
      <c r="CC32" s="856"/>
      <c r="CD32" s="856"/>
      <c r="CE32" s="856"/>
      <c r="CF32" s="856"/>
      <c r="CG32" s="857"/>
      <c r="CH32" s="868"/>
      <c r="CI32" s="869"/>
      <c r="CJ32" s="869"/>
      <c r="CK32" s="869"/>
      <c r="CL32" s="870"/>
      <c r="CM32" s="868"/>
      <c r="CN32" s="869"/>
      <c r="CO32" s="869"/>
      <c r="CP32" s="869"/>
      <c r="CQ32" s="870"/>
      <c r="CR32" s="868"/>
      <c r="CS32" s="869"/>
      <c r="CT32" s="869"/>
      <c r="CU32" s="869"/>
      <c r="CV32" s="870"/>
      <c r="CW32" s="868"/>
      <c r="CX32" s="869"/>
      <c r="CY32" s="869"/>
      <c r="CZ32" s="869"/>
      <c r="DA32" s="870"/>
      <c r="DB32" s="868"/>
      <c r="DC32" s="869"/>
      <c r="DD32" s="869"/>
      <c r="DE32" s="869"/>
      <c r="DF32" s="870"/>
      <c r="DG32" s="868"/>
      <c r="DH32" s="869"/>
      <c r="DI32" s="869"/>
      <c r="DJ32" s="869"/>
      <c r="DK32" s="870"/>
      <c r="DL32" s="868"/>
      <c r="DM32" s="869"/>
      <c r="DN32" s="869"/>
      <c r="DO32" s="869"/>
      <c r="DP32" s="870"/>
      <c r="DQ32" s="868"/>
      <c r="DR32" s="869"/>
      <c r="DS32" s="869"/>
      <c r="DT32" s="869"/>
      <c r="DU32" s="870"/>
      <c r="DV32" s="871"/>
      <c r="DW32" s="872"/>
      <c r="DX32" s="872"/>
      <c r="DY32" s="872"/>
      <c r="DZ32" s="873"/>
      <c r="EA32" s="248"/>
    </row>
    <row r="33" spans="1:131" s="249" customFormat="1" ht="26.25" customHeight="1" x14ac:dyDescent="0.15">
      <c r="A33" s="268">
        <v>6</v>
      </c>
      <c r="B33" s="842" t="s">
        <v>403</v>
      </c>
      <c r="C33" s="843"/>
      <c r="D33" s="843"/>
      <c r="E33" s="843"/>
      <c r="F33" s="843"/>
      <c r="G33" s="843"/>
      <c r="H33" s="843"/>
      <c r="I33" s="843"/>
      <c r="J33" s="843"/>
      <c r="K33" s="843"/>
      <c r="L33" s="843"/>
      <c r="M33" s="843"/>
      <c r="N33" s="843"/>
      <c r="O33" s="843"/>
      <c r="P33" s="844"/>
      <c r="Q33" s="845">
        <v>37</v>
      </c>
      <c r="R33" s="846"/>
      <c r="S33" s="846"/>
      <c r="T33" s="846"/>
      <c r="U33" s="846"/>
      <c r="V33" s="846">
        <v>33</v>
      </c>
      <c r="W33" s="846"/>
      <c r="X33" s="846"/>
      <c r="Y33" s="846"/>
      <c r="Z33" s="846"/>
      <c r="AA33" s="846">
        <v>4</v>
      </c>
      <c r="AB33" s="846"/>
      <c r="AC33" s="846"/>
      <c r="AD33" s="846"/>
      <c r="AE33" s="847"/>
      <c r="AF33" s="848">
        <v>7</v>
      </c>
      <c r="AG33" s="849"/>
      <c r="AH33" s="849"/>
      <c r="AI33" s="849"/>
      <c r="AJ33" s="850"/>
      <c r="AK33" s="917">
        <v>18</v>
      </c>
      <c r="AL33" s="918"/>
      <c r="AM33" s="918"/>
      <c r="AN33" s="918"/>
      <c r="AO33" s="918"/>
      <c r="AP33" s="918">
        <v>96</v>
      </c>
      <c r="AQ33" s="918"/>
      <c r="AR33" s="918"/>
      <c r="AS33" s="918"/>
      <c r="AT33" s="918"/>
      <c r="AU33" s="918">
        <v>96</v>
      </c>
      <c r="AV33" s="918"/>
      <c r="AW33" s="918"/>
      <c r="AX33" s="918"/>
      <c r="AY33" s="918"/>
      <c r="AZ33" s="919" t="s">
        <v>573</v>
      </c>
      <c r="BA33" s="919"/>
      <c r="BB33" s="919"/>
      <c r="BC33" s="919"/>
      <c r="BD33" s="919"/>
      <c r="BE33" s="915" t="s">
        <v>401</v>
      </c>
      <c r="BF33" s="915"/>
      <c r="BG33" s="915"/>
      <c r="BH33" s="915"/>
      <c r="BI33" s="916"/>
      <c r="BJ33" s="254"/>
      <c r="BK33" s="254"/>
      <c r="BL33" s="254"/>
      <c r="BM33" s="254"/>
      <c r="BN33" s="254"/>
      <c r="BO33" s="267"/>
      <c r="BP33" s="267"/>
      <c r="BQ33" s="264">
        <v>27</v>
      </c>
      <c r="BR33" s="265"/>
      <c r="BS33" s="855"/>
      <c r="BT33" s="856"/>
      <c r="BU33" s="856"/>
      <c r="BV33" s="856"/>
      <c r="BW33" s="856"/>
      <c r="BX33" s="856"/>
      <c r="BY33" s="856"/>
      <c r="BZ33" s="856"/>
      <c r="CA33" s="856"/>
      <c r="CB33" s="856"/>
      <c r="CC33" s="856"/>
      <c r="CD33" s="856"/>
      <c r="CE33" s="856"/>
      <c r="CF33" s="856"/>
      <c r="CG33" s="857"/>
      <c r="CH33" s="868"/>
      <c r="CI33" s="869"/>
      <c r="CJ33" s="869"/>
      <c r="CK33" s="869"/>
      <c r="CL33" s="870"/>
      <c r="CM33" s="868"/>
      <c r="CN33" s="869"/>
      <c r="CO33" s="869"/>
      <c r="CP33" s="869"/>
      <c r="CQ33" s="870"/>
      <c r="CR33" s="868"/>
      <c r="CS33" s="869"/>
      <c r="CT33" s="869"/>
      <c r="CU33" s="869"/>
      <c r="CV33" s="870"/>
      <c r="CW33" s="868"/>
      <c r="CX33" s="869"/>
      <c r="CY33" s="869"/>
      <c r="CZ33" s="869"/>
      <c r="DA33" s="870"/>
      <c r="DB33" s="868"/>
      <c r="DC33" s="869"/>
      <c r="DD33" s="869"/>
      <c r="DE33" s="869"/>
      <c r="DF33" s="870"/>
      <c r="DG33" s="868"/>
      <c r="DH33" s="869"/>
      <c r="DI33" s="869"/>
      <c r="DJ33" s="869"/>
      <c r="DK33" s="870"/>
      <c r="DL33" s="868"/>
      <c r="DM33" s="869"/>
      <c r="DN33" s="869"/>
      <c r="DO33" s="869"/>
      <c r="DP33" s="870"/>
      <c r="DQ33" s="868"/>
      <c r="DR33" s="869"/>
      <c r="DS33" s="869"/>
      <c r="DT33" s="869"/>
      <c r="DU33" s="870"/>
      <c r="DV33" s="871"/>
      <c r="DW33" s="872"/>
      <c r="DX33" s="872"/>
      <c r="DY33" s="872"/>
      <c r="DZ33" s="873"/>
      <c r="EA33" s="248"/>
    </row>
    <row r="34" spans="1:131" s="249" customFormat="1" ht="26.25" customHeight="1" x14ac:dyDescent="0.15">
      <c r="A34" s="268">
        <v>7</v>
      </c>
      <c r="B34" s="842" t="s">
        <v>404</v>
      </c>
      <c r="C34" s="843"/>
      <c r="D34" s="843"/>
      <c r="E34" s="843"/>
      <c r="F34" s="843"/>
      <c r="G34" s="843"/>
      <c r="H34" s="843"/>
      <c r="I34" s="843"/>
      <c r="J34" s="843"/>
      <c r="K34" s="843"/>
      <c r="L34" s="843"/>
      <c r="M34" s="843"/>
      <c r="N34" s="843"/>
      <c r="O34" s="843"/>
      <c r="P34" s="844"/>
      <c r="Q34" s="845">
        <v>0</v>
      </c>
      <c r="R34" s="846"/>
      <c r="S34" s="846"/>
      <c r="T34" s="846"/>
      <c r="U34" s="846"/>
      <c r="V34" s="846">
        <v>0</v>
      </c>
      <c r="W34" s="846"/>
      <c r="X34" s="846"/>
      <c r="Y34" s="846"/>
      <c r="Z34" s="846"/>
      <c r="AA34" s="846">
        <v>0</v>
      </c>
      <c r="AB34" s="846"/>
      <c r="AC34" s="846"/>
      <c r="AD34" s="846"/>
      <c r="AE34" s="847"/>
      <c r="AF34" s="848" t="s">
        <v>127</v>
      </c>
      <c r="AG34" s="849"/>
      <c r="AH34" s="849"/>
      <c r="AI34" s="849"/>
      <c r="AJ34" s="850"/>
      <c r="AK34" s="917">
        <v>0</v>
      </c>
      <c r="AL34" s="918"/>
      <c r="AM34" s="918"/>
      <c r="AN34" s="918"/>
      <c r="AO34" s="918"/>
      <c r="AP34" s="918" t="s">
        <v>575</v>
      </c>
      <c r="AQ34" s="918"/>
      <c r="AR34" s="918"/>
      <c r="AS34" s="918"/>
      <c r="AT34" s="918"/>
      <c r="AU34" s="918" t="s">
        <v>576</v>
      </c>
      <c r="AV34" s="918"/>
      <c r="AW34" s="918"/>
      <c r="AX34" s="918"/>
      <c r="AY34" s="918"/>
      <c r="AZ34" s="919" t="s">
        <v>574</v>
      </c>
      <c r="BA34" s="919"/>
      <c r="BB34" s="919"/>
      <c r="BC34" s="919"/>
      <c r="BD34" s="919"/>
      <c r="BE34" s="915" t="s">
        <v>405</v>
      </c>
      <c r="BF34" s="915"/>
      <c r="BG34" s="915"/>
      <c r="BH34" s="915"/>
      <c r="BI34" s="916"/>
      <c r="BJ34" s="254"/>
      <c r="BK34" s="254"/>
      <c r="BL34" s="254"/>
      <c r="BM34" s="254"/>
      <c r="BN34" s="254"/>
      <c r="BO34" s="267"/>
      <c r="BP34" s="267"/>
      <c r="BQ34" s="264">
        <v>28</v>
      </c>
      <c r="BR34" s="265"/>
      <c r="BS34" s="855"/>
      <c r="BT34" s="856"/>
      <c r="BU34" s="856"/>
      <c r="BV34" s="856"/>
      <c r="BW34" s="856"/>
      <c r="BX34" s="856"/>
      <c r="BY34" s="856"/>
      <c r="BZ34" s="856"/>
      <c r="CA34" s="856"/>
      <c r="CB34" s="856"/>
      <c r="CC34" s="856"/>
      <c r="CD34" s="856"/>
      <c r="CE34" s="856"/>
      <c r="CF34" s="856"/>
      <c r="CG34" s="857"/>
      <c r="CH34" s="868"/>
      <c r="CI34" s="869"/>
      <c r="CJ34" s="869"/>
      <c r="CK34" s="869"/>
      <c r="CL34" s="870"/>
      <c r="CM34" s="868"/>
      <c r="CN34" s="869"/>
      <c r="CO34" s="869"/>
      <c r="CP34" s="869"/>
      <c r="CQ34" s="870"/>
      <c r="CR34" s="868"/>
      <c r="CS34" s="869"/>
      <c r="CT34" s="869"/>
      <c r="CU34" s="869"/>
      <c r="CV34" s="870"/>
      <c r="CW34" s="868"/>
      <c r="CX34" s="869"/>
      <c r="CY34" s="869"/>
      <c r="CZ34" s="869"/>
      <c r="DA34" s="870"/>
      <c r="DB34" s="868"/>
      <c r="DC34" s="869"/>
      <c r="DD34" s="869"/>
      <c r="DE34" s="869"/>
      <c r="DF34" s="870"/>
      <c r="DG34" s="868"/>
      <c r="DH34" s="869"/>
      <c r="DI34" s="869"/>
      <c r="DJ34" s="869"/>
      <c r="DK34" s="870"/>
      <c r="DL34" s="868"/>
      <c r="DM34" s="869"/>
      <c r="DN34" s="869"/>
      <c r="DO34" s="869"/>
      <c r="DP34" s="870"/>
      <c r="DQ34" s="868"/>
      <c r="DR34" s="869"/>
      <c r="DS34" s="869"/>
      <c r="DT34" s="869"/>
      <c r="DU34" s="870"/>
      <c r="DV34" s="871"/>
      <c r="DW34" s="872"/>
      <c r="DX34" s="872"/>
      <c r="DY34" s="872"/>
      <c r="DZ34" s="873"/>
      <c r="EA34" s="248"/>
    </row>
    <row r="35" spans="1:131" s="249" customFormat="1" ht="26.25" customHeight="1" x14ac:dyDescent="0.15">
      <c r="A35" s="268">
        <v>8</v>
      </c>
      <c r="B35" s="842"/>
      <c r="C35" s="843"/>
      <c r="D35" s="843"/>
      <c r="E35" s="843"/>
      <c r="F35" s="843"/>
      <c r="G35" s="843"/>
      <c r="H35" s="843"/>
      <c r="I35" s="843"/>
      <c r="J35" s="843"/>
      <c r="K35" s="843"/>
      <c r="L35" s="843"/>
      <c r="M35" s="843"/>
      <c r="N35" s="843"/>
      <c r="O35" s="843"/>
      <c r="P35" s="844"/>
      <c r="Q35" s="845"/>
      <c r="R35" s="846"/>
      <c r="S35" s="846"/>
      <c r="T35" s="846"/>
      <c r="U35" s="846"/>
      <c r="V35" s="846"/>
      <c r="W35" s="846"/>
      <c r="X35" s="846"/>
      <c r="Y35" s="846"/>
      <c r="Z35" s="846"/>
      <c r="AA35" s="846"/>
      <c r="AB35" s="846"/>
      <c r="AC35" s="846"/>
      <c r="AD35" s="846"/>
      <c r="AE35" s="847"/>
      <c r="AF35" s="848"/>
      <c r="AG35" s="849"/>
      <c r="AH35" s="849"/>
      <c r="AI35" s="849"/>
      <c r="AJ35" s="850"/>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4"/>
      <c r="BK35" s="254"/>
      <c r="BL35" s="254"/>
      <c r="BM35" s="254"/>
      <c r="BN35" s="254"/>
      <c r="BO35" s="267"/>
      <c r="BP35" s="267"/>
      <c r="BQ35" s="264">
        <v>29</v>
      </c>
      <c r="BR35" s="265"/>
      <c r="BS35" s="855"/>
      <c r="BT35" s="856"/>
      <c r="BU35" s="856"/>
      <c r="BV35" s="856"/>
      <c r="BW35" s="856"/>
      <c r="BX35" s="856"/>
      <c r="BY35" s="856"/>
      <c r="BZ35" s="856"/>
      <c r="CA35" s="856"/>
      <c r="CB35" s="856"/>
      <c r="CC35" s="856"/>
      <c r="CD35" s="856"/>
      <c r="CE35" s="856"/>
      <c r="CF35" s="856"/>
      <c r="CG35" s="857"/>
      <c r="CH35" s="868"/>
      <c r="CI35" s="869"/>
      <c r="CJ35" s="869"/>
      <c r="CK35" s="869"/>
      <c r="CL35" s="870"/>
      <c r="CM35" s="868"/>
      <c r="CN35" s="869"/>
      <c r="CO35" s="869"/>
      <c r="CP35" s="869"/>
      <c r="CQ35" s="870"/>
      <c r="CR35" s="868"/>
      <c r="CS35" s="869"/>
      <c r="CT35" s="869"/>
      <c r="CU35" s="869"/>
      <c r="CV35" s="870"/>
      <c r="CW35" s="868"/>
      <c r="CX35" s="869"/>
      <c r="CY35" s="869"/>
      <c r="CZ35" s="869"/>
      <c r="DA35" s="870"/>
      <c r="DB35" s="868"/>
      <c r="DC35" s="869"/>
      <c r="DD35" s="869"/>
      <c r="DE35" s="869"/>
      <c r="DF35" s="870"/>
      <c r="DG35" s="868"/>
      <c r="DH35" s="869"/>
      <c r="DI35" s="869"/>
      <c r="DJ35" s="869"/>
      <c r="DK35" s="870"/>
      <c r="DL35" s="868"/>
      <c r="DM35" s="869"/>
      <c r="DN35" s="869"/>
      <c r="DO35" s="869"/>
      <c r="DP35" s="870"/>
      <c r="DQ35" s="868"/>
      <c r="DR35" s="869"/>
      <c r="DS35" s="869"/>
      <c r="DT35" s="869"/>
      <c r="DU35" s="870"/>
      <c r="DV35" s="871"/>
      <c r="DW35" s="872"/>
      <c r="DX35" s="872"/>
      <c r="DY35" s="872"/>
      <c r="DZ35" s="873"/>
      <c r="EA35" s="248"/>
    </row>
    <row r="36" spans="1:131" s="249" customFormat="1" ht="26.25" customHeight="1" x14ac:dyDescent="0.15">
      <c r="A36" s="268">
        <v>9</v>
      </c>
      <c r="B36" s="842"/>
      <c r="C36" s="843"/>
      <c r="D36" s="843"/>
      <c r="E36" s="843"/>
      <c r="F36" s="843"/>
      <c r="G36" s="843"/>
      <c r="H36" s="843"/>
      <c r="I36" s="843"/>
      <c r="J36" s="843"/>
      <c r="K36" s="843"/>
      <c r="L36" s="843"/>
      <c r="M36" s="843"/>
      <c r="N36" s="843"/>
      <c r="O36" s="843"/>
      <c r="P36" s="844"/>
      <c r="Q36" s="845"/>
      <c r="R36" s="846"/>
      <c r="S36" s="846"/>
      <c r="T36" s="846"/>
      <c r="U36" s="846"/>
      <c r="V36" s="846"/>
      <c r="W36" s="846"/>
      <c r="X36" s="846"/>
      <c r="Y36" s="846"/>
      <c r="Z36" s="846"/>
      <c r="AA36" s="846"/>
      <c r="AB36" s="846"/>
      <c r="AC36" s="846"/>
      <c r="AD36" s="846"/>
      <c r="AE36" s="847"/>
      <c r="AF36" s="848"/>
      <c r="AG36" s="849"/>
      <c r="AH36" s="849"/>
      <c r="AI36" s="849"/>
      <c r="AJ36" s="850"/>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4"/>
      <c r="BK36" s="254"/>
      <c r="BL36" s="254"/>
      <c r="BM36" s="254"/>
      <c r="BN36" s="254"/>
      <c r="BO36" s="267"/>
      <c r="BP36" s="267"/>
      <c r="BQ36" s="264">
        <v>30</v>
      </c>
      <c r="BR36" s="265"/>
      <c r="BS36" s="855"/>
      <c r="BT36" s="856"/>
      <c r="BU36" s="856"/>
      <c r="BV36" s="856"/>
      <c r="BW36" s="856"/>
      <c r="BX36" s="856"/>
      <c r="BY36" s="856"/>
      <c r="BZ36" s="856"/>
      <c r="CA36" s="856"/>
      <c r="CB36" s="856"/>
      <c r="CC36" s="856"/>
      <c r="CD36" s="856"/>
      <c r="CE36" s="856"/>
      <c r="CF36" s="856"/>
      <c r="CG36" s="857"/>
      <c r="CH36" s="868"/>
      <c r="CI36" s="869"/>
      <c r="CJ36" s="869"/>
      <c r="CK36" s="869"/>
      <c r="CL36" s="870"/>
      <c r="CM36" s="868"/>
      <c r="CN36" s="869"/>
      <c r="CO36" s="869"/>
      <c r="CP36" s="869"/>
      <c r="CQ36" s="870"/>
      <c r="CR36" s="868"/>
      <c r="CS36" s="869"/>
      <c r="CT36" s="869"/>
      <c r="CU36" s="869"/>
      <c r="CV36" s="870"/>
      <c r="CW36" s="868"/>
      <c r="CX36" s="869"/>
      <c r="CY36" s="869"/>
      <c r="CZ36" s="869"/>
      <c r="DA36" s="870"/>
      <c r="DB36" s="868"/>
      <c r="DC36" s="869"/>
      <c r="DD36" s="869"/>
      <c r="DE36" s="869"/>
      <c r="DF36" s="870"/>
      <c r="DG36" s="868"/>
      <c r="DH36" s="869"/>
      <c r="DI36" s="869"/>
      <c r="DJ36" s="869"/>
      <c r="DK36" s="870"/>
      <c r="DL36" s="868"/>
      <c r="DM36" s="869"/>
      <c r="DN36" s="869"/>
      <c r="DO36" s="869"/>
      <c r="DP36" s="870"/>
      <c r="DQ36" s="868"/>
      <c r="DR36" s="869"/>
      <c r="DS36" s="869"/>
      <c r="DT36" s="869"/>
      <c r="DU36" s="870"/>
      <c r="DV36" s="871"/>
      <c r="DW36" s="872"/>
      <c r="DX36" s="872"/>
      <c r="DY36" s="872"/>
      <c r="DZ36" s="873"/>
      <c r="EA36" s="248"/>
    </row>
    <row r="37" spans="1:131" s="249" customFormat="1" ht="26.25" customHeight="1" x14ac:dyDescent="0.15">
      <c r="A37" s="268">
        <v>10</v>
      </c>
      <c r="B37" s="842"/>
      <c r="C37" s="843"/>
      <c r="D37" s="843"/>
      <c r="E37" s="843"/>
      <c r="F37" s="843"/>
      <c r="G37" s="843"/>
      <c r="H37" s="843"/>
      <c r="I37" s="843"/>
      <c r="J37" s="843"/>
      <c r="K37" s="843"/>
      <c r="L37" s="843"/>
      <c r="M37" s="843"/>
      <c r="N37" s="843"/>
      <c r="O37" s="843"/>
      <c r="P37" s="844"/>
      <c r="Q37" s="845"/>
      <c r="R37" s="846"/>
      <c r="S37" s="846"/>
      <c r="T37" s="846"/>
      <c r="U37" s="846"/>
      <c r="V37" s="846"/>
      <c r="W37" s="846"/>
      <c r="X37" s="846"/>
      <c r="Y37" s="846"/>
      <c r="Z37" s="846"/>
      <c r="AA37" s="846"/>
      <c r="AB37" s="846"/>
      <c r="AC37" s="846"/>
      <c r="AD37" s="846"/>
      <c r="AE37" s="847"/>
      <c r="AF37" s="848"/>
      <c r="AG37" s="849"/>
      <c r="AH37" s="849"/>
      <c r="AI37" s="849"/>
      <c r="AJ37" s="850"/>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4"/>
      <c r="BK37" s="254"/>
      <c r="BL37" s="254"/>
      <c r="BM37" s="254"/>
      <c r="BN37" s="254"/>
      <c r="BO37" s="267"/>
      <c r="BP37" s="267"/>
      <c r="BQ37" s="264">
        <v>31</v>
      </c>
      <c r="BR37" s="265"/>
      <c r="BS37" s="855"/>
      <c r="BT37" s="856"/>
      <c r="BU37" s="856"/>
      <c r="BV37" s="856"/>
      <c r="BW37" s="856"/>
      <c r="BX37" s="856"/>
      <c r="BY37" s="856"/>
      <c r="BZ37" s="856"/>
      <c r="CA37" s="856"/>
      <c r="CB37" s="856"/>
      <c r="CC37" s="856"/>
      <c r="CD37" s="856"/>
      <c r="CE37" s="856"/>
      <c r="CF37" s="856"/>
      <c r="CG37" s="857"/>
      <c r="CH37" s="868"/>
      <c r="CI37" s="869"/>
      <c r="CJ37" s="869"/>
      <c r="CK37" s="869"/>
      <c r="CL37" s="870"/>
      <c r="CM37" s="868"/>
      <c r="CN37" s="869"/>
      <c r="CO37" s="869"/>
      <c r="CP37" s="869"/>
      <c r="CQ37" s="870"/>
      <c r="CR37" s="868"/>
      <c r="CS37" s="869"/>
      <c r="CT37" s="869"/>
      <c r="CU37" s="869"/>
      <c r="CV37" s="870"/>
      <c r="CW37" s="868"/>
      <c r="CX37" s="869"/>
      <c r="CY37" s="869"/>
      <c r="CZ37" s="869"/>
      <c r="DA37" s="870"/>
      <c r="DB37" s="868"/>
      <c r="DC37" s="869"/>
      <c r="DD37" s="869"/>
      <c r="DE37" s="869"/>
      <c r="DF37" s="870"/>
      <c r="DG37" s="868"/>
      <c r="DH37" s="869"/>
      <c r="DI37" s="869"/>
      <c r="DJ37" s="869"/>
      <c r="DK37" s="870"/>
      <c r="DL37" s="868"/>
      <c r="DM37" s="869"/>
      <c r="DN37" s="869"/>
      <c r="DO37" s="869"/>
      <c r="DP37" s="870"/>
      <c r="DQ37" s="868"/>
      <c r="DR37" s="869"/>
      <c r="DS37" s="869"/>
      <c r="DT37" s="869"/>
      <c r="DU37" s="870"/>
      <c r="DV37" s="871"/>
      <c r="DW37" s="872"/>
      <c r="DX37" s="872"/>
      <c r="DY37" s="872"/>
      <c r="DZ37" s="873"/>
      <c r="EA37" s="248"/>
    </row>
    <row r="38" spans="1:131" s="249" customFormat="1" ht="26.25" customHeight="1" x14ac:dyDescent="0.15">
      <c r="A38" s="268">
        <v>11</v>
      </c>
      <c r="B38" s="842"/>
      <c r="C38" s="843"/>
      <c r="D38" s="843"/>
      <c r="E38" s="843"/>
      <c r="F38" s="843"/>
      <c r="G38" s="843"/>
      <c r="H38" s="843"/>
      <c r="I38" s="843"/>
      <c r="J38" s="843"/>
      <c r="K38" s="843"/>
      <c r="L38" s="843"/>
      <c r="M38" s="843"/>
      <c r="N38" s="843"/>
      <c r="O38" s="843"/>
      <c r="P38" s="844"/>
      <c r="Q38" s="845"/>
      <c r="R38" s="846"/>
      <c r="S38" s="846"/>
      <c r="T38" s="846"/>
      <c r="U38" s="846"/>
      <c r="V38" s="846"/>
      <c r="W38" s="846"/>
      <c r="X38" s="846"/>
      <c r="Y38" s="846"/>
      <c r="Z38" s="846"/>
      <c r="AA38" s="846"/>
      <c r="AB38" s="846"/>
      <c r="AC38" s="846"/>
      <c r="AD38" s="846"/>
      <c r="AE38" s="847"/>
      <c r="AF38" s="848"/>
      <c r="AG38" s="849"/>
      <c r="AH38" s="849"/>
      <c r="AI38" s="849"/>
      <c r="AJ38" s="850"/>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4"/>
      <c r="BK38" s="254"/>
      <c r="BL38" s="254"/>
      <c r="BM38" s="254"/>
      <c r="BN38" s="254"/>
      <c r="BO38" s="267"/>
      <c r="BP38" s="267"/>
      <c r="BQ38" s="264">
        <v>32</v>
      </c>
      <c r="BR38" s="265"/>
      <c r="BS38" s="855"/>
      <c r="BT38" s="856"/>
      <c r="BU38" s="856"/>
      <c r="BV38" s="856"/>
      <c r="BW38" s="856"/>
      <c r="BX38" s="856"/>
      <c r="BY38" s="856"/>
      <c r="BZ38" s="856"/>
      <c r="CA38" s="856"/>
      <c r="CB38" s="856"/>
      <c r="CC38" s="856"/>
      <c r="CD38" s="856"/>
      <c r="CE38" s="856"/>
      <c r="CF38" s="856"/>
      <c r="CG38" s="857"/>
      <c r="CH38" s="868"/>
      <c r="CI38" s="869"/>
      <c r="CJ38" s="869"/>
      <c r="CK38" s="869"/>
      <c r="CL38" s="870"/>
      <c r="CM38" s="868"/>
      <c r="CN38" s="869"/>
      <c r="CO38" s="869"/>
      <c r="CP38" s="869"/>
      <c r="CQ38" s="870"/>
      <c r="CR38" s="868"/>
      <c r="CS38" s="869"/>
      <c r="CT38" s="869"/>
      <c r="CU38" s="869"/>
      <c r="CV38" s="870"/>
      <c r="CW38" s="868"/>
      <c r="CX38" s="869"/>
      <c r="CY38" s="869"/>
      <c r="CZ38" s="869"/>
      <c r="DA38" s="870"/>
      <c r="DB38" s="868"/>
      <c r="DC38" s="869"/>
      <c r="DD38" s="869"/>
      <c r="DE38" s="869"/>
      <c r="DF38" s="870"/>
      <c r="DG38" s="868"/>
      <c r="DH38" s="869"/>
      <c r="DI38" s="869"/>
      <c r="DJ38" s="869"/>
      <c r="DK38" s="870"/>
      <c r="DL38" s="868"/>
      <c r="DM38" s="869"/>
      <c r="DN38" s="869"/>
      <c r="DO38" s="869"/>
      <c r="DP38" s="870"/>
      <c r="DQ38" s="868"/>
      <c r="DR38" s="869"/>
      <c r="DS38" s="869"/>
      <c r="DT38" s="869"/>
      <c r="DU38" s="870"/>
      <c r="DV38" s="871"/>
      <c r="DW38" s="872"/>
      <c r="DX38" s="872"/>
      <c r="DY38" s="872"/>
      <c r="DZ38" s="873"/>
      <c r="EA38" s="248"/>
    </row>
    <row r="39" spans="1:131" s="249" customFormat="1" ht="26.25" customHeight="1" x14ac:dyDescent="0.15">
      <c r="A39" s="268">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4"/>
      <c r="BK39" s="254"/>
      <c r="BL39" s="254"/>
      <c r="BM39" s="254"/>
      <c r="BN39" s="254"/>
      <c r="BO39" s="267"/>
      <c r="BP39" s="267"/>
      <c r="BQ39" s="264">
        <v>33</v>
      </c>
      <c r="BR39" s="265"/>
      <c r="BS39" s="855"/>
      <c r="BT39" s="856"/>
      <c r="BU39" s="856"/>
      <c r="BV39" s="856"/>
      <c r="BW39" s="856"/>
      <c r="BX39" s="856"/>
      <c r="BY39" s="856"/>
      <c r="BZ39" s="856"/>
      <c r="CA39" s="856"/>
      <c r="CB39" s="856"/>
      <c r="CC39" s="856"/>
      <c r="CD39" s="856"/>
      <c r="CE39" s="856"/>
      <c r="CF39" s="856"/>
      <c r="CG39" s="857"/>
      <c r="CH39" s="868"/>
      <c r="CI39" s="869"/>
      <c r="CJ39" s="869"/>
      <c r="CK39" s="869"/>
      <c r="CL39" s="870"/>
      <c r="CM39" s="868"/>
      <c r="CN39" s="869"/>
      <c r="CO39" s="869"/>
      <c r="CP39" s="869"/>
      <c r="CQ39" s="870"/>
      <c r="CR39" s="868"/>
      <c r="CS39" s="869"/>
      <c r="CT39" s="869"/>
      <c r="CU39" s="869"/>
      <c r="CV39" s="870"/>
      <c r="CW39" s="868"/>
      <c r="CX39" s="869"/>
      <c r="CY39" s="869"/>
      <c r="CZ39" s="869"/>
      <c r="DA39" s="870"/>
      <c r="DB39" s="868"/>
      <c r="DC39" s="869"/>
      <c r="DD39" s="869"/>
      <c r="DE39" s="869"/>
      <c r="DF39" s="870"/>
      <c r="DG39" s="868"/>
      <c r="DH39" s="869"/>
      <c r="DI39" s="869"/>
      <c r="DJ39" s="869"/>
      <c r="DK39" s="870"/>
      <c r="DL39" s="868"/>
      <c r="DM39" s="869"/>
      <c r="DN39" s="869"/>
      <c r="DO39" s="869"/>
      <c r="DP39" s="870"/>
      <c r="DQ39" s="868"/>
      <c r="DR39" s="869"/>
      <c r="DS39" s="869"/>
      <c r="DT39" s="869"/>
      <c r="DU39" s="870"/>
      <c r="DV39" s="871"/>
      <c r="DW39" s="872"/>
      <c r="DX39" s="872"/>
      <c r="DY39" s="872"/>
      <c r="DZ39" s="873"/>
      <c r="EA39" s="248"/>
    </row>
    <row r="40" spans="1:131" s="249" customFormat="1" ht="26.25" customHeight="1" x14ac:dyDescent="0.15">
      <c r="A40" s="263">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4"/>
      <c r="BK40" s="254"/>
      <c r="BL40" s="254"/>
      <c r="BM40" s="254"/>
      <c r="BN40" s="254"/>
      <c r="BO40" s="267"/>
      <c r="BP40" s="267"/>
      <c r="BQ40" s="264">
        <v>34</v>
      </c>
      <c r="BR40" s="265"/>
      <c r="BS40" s="855"/>
      <c r="BT40" s="856"/>
      <c r="BU40" s="856"/>
      <c r="BV40" s="856"/>
      <c r="BW40" s="856"/>
      <c r="BX40" s="856"/>
      <c r="BY40" s="856"/>
      <c r="BZ40" s="856"/>
      <c r="CA40" s="856"/>
      <c r="CB40" s="856"/>
      <c r="CC40" s="856"/>
      <c r="CD40" s="856"/>
      <c r="CE40" s="856"/>
      <c r="CF40" s="856"/>
      <c r="CG40" s="857"/>
      <c r="CH40" s="868"/>
      <c r="CI40" s="869"/>
      <c r="CJ40" s="869"/>
      <c r="CK40" s="869"/>
      <c r="CL40" s="870"/>
      <c r="CM40" s="868"/>
      <c r="CN40" s="869"/>
      <c r="CO40" s="869"/>
      <c r="CP40" s="869"/>
      <c r="CQ40" s="870"/>
      <c r="CR40" s="868"/>
      <c r="CS40" s="869"/>
      <c r="CT40" s="869"/>
      <c r="CU40" s="869"/>
      <c r="CV40" s="870"/>
      <c r="CW40" s="868"/>
      <c r="CX40" s="869"/>
      <c r="CY40" s="869"/>
      <c r="CZ40" s="869"/>
      <c r="DA40" s="870"/>
      <c r="DB40" s="868"/>
      <c r="DC40" s="869"/>
      <c r="DD40" s="869"/>
      <c r="DE40" s="869"/>
      <c r="DF40" s="870"/>
      <c r="DG40" s="868"/>
      <c r="DH40" s="869"/>
      <c r="DI40" s="869"/>
      <c r="DJ40" s="869"/>
      <c r="DK40" s="870"/>
      <c r="DL40" s="868"/>
      <c r="DM40" s="869"/>
      <c r="DN40" s="869"/>
      <c r="DO40" s="869"/>
      <c r="DP40" s="870"/>
      <c r="DQ40" s="868"/>
      <c r="DR40" s="869"/>
      <c r="DS40" s="869"/>
      <c r="DT40" s="869"/>
      <c r="DU40" s="870"/>
      <c r="DV40" s="871"/>
      <c r="DW40" s="872"/>
      <c r="DX40" s="872"/>
      <c r="DY40" s="872"/>
      <c r="DZ40" s="873"/>
      <c r="EA40" s="248"/>
    </row>
    <row r="41" spans="1:131" s="249" customFormat="1" ht="26.25" customHeight="1" x14ac:dyDescent="0.15">
      <c r="A41" s="263">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4"/>
      <c r="BK41" s="254"/>
      <c r="BL41" s="254"/>
      <c r="BM41" s="254"/>
      <c r="BN41" s="254"/>
      <c r="BO41" s="267"/>
      <c r="BP41" s="267"/>
      <c r="BQ41" s="264">
        <v>35</v>
      </c>
      <c r="BR41" s="265"/>
      <c r="BS41" s="855"/>
      <c r="BT41" s="856"/>
      <c r="BU41" s="856"/>
      <c r="BV41" s="856"/>
      <c r="BW41" s="856"/>
      <c r="BX41" s="856"/>
      <c r="BY41" s="856"/>
      <c r="BZ41" s="856"/>
      <c r="CA41" s="856"/>
      <c r="CB41" s="856"/>
      <c r="CC41" s="856"/>
      <c r="CD41" s="856"/>
      <c r="CE41" s="856"/>
      <c r="CF41" s="856"/>
      <c r="CG41" s="857"/>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8"/>
    </row>
    <row r="42" spans="1:131" s="249" customFormat="1" ht="26.25" customHeight="1" x14ac:dyDescent="0.15">
      <c r="A42" s="263">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4"/>
      <c r="BK42" s="254"/>
      <c r="BL42" s="254"/>
      <c r="BM42" s="254"/>
      <c r="BN42" s="254"/>
      <c r="BO42" s="267"/>
      <c r="BP42" s="267"/>
      <c r="BQ42" s="264">
        <v>36</v>
      </c>
      <c r="BR42" s="265"/>
      <c r="BS42" s="855"/>
      <c r="BT42" s="856"/>
      <c r="BU42" s="856"/>
      <c r="BV42" s="856"/>
      <c r="BW42" s="856"/>
      <c r="BX42" s="856"/>
      <c r="BY42" s="856"/>
      <c r="BZ42" s="856"/>
      <c r="CA42" s="856"/>
      <c r="CB42" s="856"/>
      <c r="CC42" s="856"/>
      <c r="CD42" s="856"/>
      <c r="CE42" s="856"/>
      <c r="CF42" s="856"/>
      <c r="CG42" s="857"/>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871"/>
      <c r="DW42" s="872"/>
      <c r="DX42" s="872"/>
      <c r="DY42" s="872"/>
      <c r="DZ42" s="873"/>
      <c r="EA42" s="248"/>
    </row>
    <row r="43" spans="1:131" s="249" customFormat="1" ht="26.25" customHeight="1" x14ac:dyDescent="0.15">
      <c r="A43" s="263">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4"/>
      <c r="BK43" s="254"/>
      <c r="BL43" s="254"/>
      <c r="BM43" s="254"/>
      <c r="BN43" s="254"/>
      <c r="BO43" s="267"/>
      <c r="BP43" s="267"/>
      <c r="BQ43" s="264">
        <v>37</v>
      </c>
      <c r="BR43" s="265"/>
      <c r="BS43" s="855"/>
      <c r="BT43" s="856"/>
      <c r="BU43" s="856"/>
      <c r="BV43" s="856"/>
      <c r="BW43" s="856"/>
      <c r="BX43" s="856"/>
      <c r="BY43" s="856"/>
      <c r="BZ43" s="856"/>
      <c r="CA43" s="856"/>
      <c r="CB43" s="856"/>
      <c r="CC43" s="856"/>
      <c r="CD43" s="856"/>
      <c r="CE43" s="856"/>
      <c r="CF43" s="856"/>
      <c r="CG43" s="857"/>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871"/>
      <c r="DW43" s="872"/>
      <c r="DX43" s="872"/>
      <c r="DY43" s="872"/>
      <c r="DZ43" s="873"/>
      <c r="EA43" s="248"/>
    </row>
    <row r="44" spans="1:131" s="249" customFormat="1" ht="26.25" customHeight="1" x14ac:dyDescent="0.15">
      <c r="A44" s="263">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4"/>
      <c r="BK44" s="254"/>
      <c r="BL44" s="254"/>
      <c r="BM44" s="254"/>
      <c r="BN44" s="254"/>
      <c r="BO44" s="267"/>
      <c r="BP44" s="267"/>
      <c r="BQ44" s="264">
        <v>38</v>
      </c>
      <c r="BR44" s="265"/>
      <c r="BS44" s="855"/>
      <c r="BT44" s="856"/>
      <c r="BU44" s="856"/>
      <c r="BV44" s="856"/>
      <c r="BW44" s="856"/>
      <c r="BX44" s="856"/>
      <c r="BY44" s="856"/>
      <c r="BZ44" s="856"/>
      <c r="CA44" s="856"/>
      <c r="CB44" s="856"/>
      <c r="CC44" s="856"/>
      <c r="CD44" s="856"/>
      <c r="CE44" s="856"/>
      <c r="CF44" s="856"/>
      <c r="CG44" s="857"/>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871"/>
      <c r="DW44" s="872"/>
      <c r="DX44" s="872"/>
      <c r="DY44" s="872"/>
      <c r="DZ44" s="873"/>
      <c r="EA44" s="248"/>
    </row>
    <row r="45" spans="1:131" s="249" customFormat="1" ht="26.25" customHeight="1" x14ac:dyDescent="0.15">
      <c r="A45" s="263">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4"/>
      <c r="BK45" s="254"/>
      <c r="BL45" s="254"/>
      <c r="BM45" s="254"/>
      <c r="BN45" s="254"/>
      <c r="BO45" s="267"/>
      <c r="BP45" s="267"/>
      <c r="BQ45" s="264">
        <v>39</v>
      </c>
      <c r="BR45" s="265"/>
      <c r="BS45" s="855"/>
      <c r="BT45" s="856"/>
      <c r="BU45" s="856"/>
      <c r="BV45" s="856"/>
      <c r="BW45" s="856"/>
      <c r="BX45" s="856"/>
      <c r="BY45" s="856"/>
      <c r="BZ45" s="856"/>
      <c r="CA45" s="856"/>
      <c r="CB45" s="856"/>
      <c r="CC45" s="856"/>
      <c r="CD45" s="856"/>
      <c r="CE45" s="856"/>
      <c r="CF45" s="856"/>
      <c r="CG45" s="857"/>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871"/>
      <c r="DW45" s="872"/>
      <c r="DX45" s="872"/>
      <c r="DY45" s="872"/>
      <c r="DZ45" s="873"/>
      <c r="EA45" s="248"/>
    </row>
    <row r="46" spans="1:131" s="249" customFormat="1" ht="26.25" customHeight="1" x14ac:dyDescent="0.15">
      <c r="A46" s="263">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4"/>
      <c r="BK46" s="254"/>
      <c r="BL46" s="254"/>
      <c r="BM46" s="254"/>
      <c r="BN46" s="254"/>
      <c r="BO46" s="267"/>
      <c r="BP46" s="267"/>
      <c r="BQ46" s="264">
        <v>40</v>
      </c>
      <c r="BR46" s="265"/>
      <c r="BS46" s="855"/>
      <c r="BT46" s="856"/>
      <c r="BU46" s="856"/>
      <c r="BV46" s="856"/>
      <c r="BW46" s="856"/>
      <c r="BX46" s="856"/>
      <c r="BY46" s="856"/>
      <c r="BZ46" s="856"/>
      <c r="CA46" s="856"/>
      <c r="CB46" s="856"/>
      <c r="CC46" s="856"/>
      <c r="CD46" s="856"/>
      <c r="CE46" s="856"/>
      <c r="CF46" s="856"/>
      <c r="CG46" s="857"/>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871"/>
      <c r="DW46" s="872"/>
      <c r="DX46" s="872"/>
      <c r="DY46" s="872"/>
      <c r="DZ46" s="873"/>
      <c r="EA46" s="248"/>
    </row>
    <row r="47" spans="1:131" s="249" customFormat="1" ht="26.25" customHeight="1" x14ac:dyDescent="0.15">
      <c r="A47" s="263">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4"/>
      <c r="BK47" s="254"/>
      <c r="BL47" s="254"/>
      <c r="BM47" s="254"/>
      <c r="BN47" s="254"/>
      <c r="BO47" s="267"/>
      <c r="BP47" s="267"/>
      <c r="BQ47" s="264">
        <v>41</v>
      </c>
      <c r="BR47" s="265"/>
      <c r="BS47" s="855"/>
      <c r="BT47" s="856"/>
      <c r="BU47" s="856"/>
      <c r="BV47" s="856"/>
      <c r="BW47" s="856"/>
      <c r="BX47" s="856"/>
      <c r="BY47" s="856"/>
      <c r="BZ47" s="856"/>
      <c r="CA47" s="856"/>
      <c r="CB47" s="856"/>
      <c r="CC47" s="856"/>
      <c r="CD47" s="856"/>
      <c r="CE47" s="856"/>
      <c r="CF47" s="856"/>
      <c r="CG47" s="857"/>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871"/>
      <c r="DW47" s="872"/>
      <c r="DX47" s="872"/>
      <c r="DY47" s="872"/>
      <c r="DZ47" s="873"/>
      <c r="EA47" s="248"/>
    </row>
    <row r="48" spans="1:131" s="249" customFormat="1" ht="26.25" customHeight="1" x14ac:dyDescent="0.15">
      <c r="A48" s="263">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4"/>
      <c r="BK48" s="254"/>
      <c r="BL48" s="254"/>
      <c r="BM48" s="254"/>
      <c r="BN48" s="254"/>
      <c r="BO48" s="267"/>
      <c r="BP48" s="267"/>
      <c r="BQ48" s="264">
        <v>42</v>
      </c>
      <c r="BR48" s="265"/>
      <c r="BS48" s="855"/>
      <c r="BT48" s="856"/>
      <c r="BU48" s="856"/>
      <c r="BV48" s="856"/>
      <c r="BW48" s="856"/>
      <c r="BX48" s="856"/>
      <c r="BY48" s="856"/>
      <c r="BZ48" s="856"/>
      <c r="CA48" s="856"/>
      <c r="CB48" s="856"/>
      <c r="CC48" s="856"/>
      <c r="CD48" s="856"/>
      <c r="CE48" s="856"/>
      <c r="CF48" s="856"/>
      <c r="CG48" s="857"/>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871"/>
      <c r="DW48" s="872"/>
      <c r="DX48" s="872"/>
      <c r="DY48" s="872"/>
      <c r="DZ48" s="873"/>
      <c r="EA48" s="248"/>
    </row>
    <row r="49" spans="1:131" s="249" customFormat="1" ht="26.25" customHeight="1" x14ac:dyDescent="0.15">
      <c r="A49" s="263">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4"/>
      <c r="BK49" s="254"/>
      <c r="BL49" s="254"/>
      <c r="BM49" s="254"/>
      <c r="BN49" s="254"/>
      <c r="BO49" s="267"/>
      <c r="BP49" s="267"/>
      <c r="BQ49" s="264">
        <v>43</v>
      </c>
      <c r="BR49" s="265"/>
      <c r="BS49" s="855"/>
      <c r="BT49" s="856"/>
      <c r="BU49" s="856"/>
      <c r="BV49" s="856"/>
      <c r="BW49" s="856"/>
      <c r="BX49" s="856"/>
      <c r="BY49" s="856"/>
      <c r="BZ49" s="856"/>
      <c r="CA49" s="856"/>
      <c r="CB49" s="856"/>
      <c r="CC49" s="856"/>
      <c r="CD49" s="856"/>
      <c r="CE49" s="856"/>
      <c r="CF49" s="856"/>
      <c r="CG49" s="857"/>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871"/>
      <c r="DW49" s="872"/>
      <c r="DX49" s="872"/>
      <c r="DY49" s="872"/>
      <c r="DZ49" s="873"/>
      <c r="EA49" s="248"/>
    </row>
    <row r="50" spans="1:131" s="249" customFormat="1" ht="26.25" customHeight="1" x14ac:dyDescent="0.15">
      <c r="A50" s="263">
        <v>23</v>
      </c>
      <c r="B50" s="842"/>
      <c r="C50" s="843"/>
      <c r="D50" s="843"/>
      <c r="E50" s="843"/>
      <c r="F50" s="843"/>
      <c r="G50" s="843"/>
      <c r="H50" s="843"/>
      <c r="I50" s="843"/>
      <c r="J50" s="843"/>
      <c r="K50" s="843"/>
      <c r="L50" s="843"/>
      <c r="M50" s="843"/>
      <c r="N50" s="843"/>
      <c r="O50" s="843"/>
      <c r="P50" s="844"/>
      <c r="Q50" s="920"/>
      <c r="R50" s="921"/>
      <c r="S50" s="921"/>
      <c r="T50" s="921"/>
      <c r="U50" s="921"/>
      <c r="V50" s="921"/>
      <c r="W50" s="921"/>
      <c r="X50" s="921"/>
      <c r="Y50" s="921"/>
      <c r="Z50" s="921"/>
      <c r="AA50" s="921"/>
      <c r="AB50" s="921"/>
      <c r="AC50" s="921"/>
      <c r="AD50" s="921"/>
      <c r="AE50" s="922"/>
      <c r="AF50" s="848"/>
      <c r="AG50" s="849"/>
      <c r="AH50" s="849"/>
      <c r="AI50" s="849"/>
      <c r="AJ50" s="850"/>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4"/>
      <c r="BK50" s="254"/>
      <c r="BL50" s="254"/>
      <c r="BM50" s="254"/>
      <c r="BN50" s="254"/>
      <c r="BO50" s="267"/>
      <c r="BP50" s="267"/>
      <c r="BQ50" s="264">
        <v>44</v>
      </c>
      <c r="BR50" s="265"/>
      <c r="BS50" s="855"/>
      <c r="BT50" s="856"/>
      <c r="BU50" s="856"/>
      <c r="BV50" s="856"/>
      <c r="BW50" s="856"/>
      <c r="BX50" s="856"/>
      <c r="BY50" s="856"/>
      <c r="BZ50" s="856"/>
      <c r="CA50" s="856"/>
      <c r="CB50" s="856"/>
      <c r="CC50" s="856"/>
      <c r="CD50" s="856"/>
      <c r="CE50" s="856"/>
      <c r="CF50" s="856"/>
      <c r="CG50" s="857"/>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871"/>
      <c r="DW50" s="872"/>
      <c r="DX50" s="872"/>
      <c r="DY50" s="872"/>
      <c r="DZ50" s="873"/>
      <c r="EA50" s="248"/>
    </row>
    <row r="51" spans="1:131" s="249" customFormat="1" ht="26.25" customHeight="1" x14ac:dyDescent="0.15">
      <c r="A51" s="263">
        <v>24</v>
      </c>
      <c r="B51" s="842"/>
      <c r="C51" s="843"/>
      <c r="D51" s="843"/>
      <c r="E51" s="843"/>
      <c r="F51" s="843"/>
      <c r="G51" s="843"/>
      <c r="H51" s="843"/>
      <c r="I51" s="843"/>
      <c r="J51" s="843"/>
      <c r="K51" s="843"/>
      <c r="L51" s="843"/>
      <c r="M51" s="843"/>
      <c r="N51" s="843"/>
      <c r="O51" s="843"/>
      <c r="P51" s="844"/>
      <c r="Q51" s="920"/>
      <c r="R51" s="921"/>
      <c r="S51" s="921"/>
      <c r="T51" s="921"/>
      <c r="U51" s="921"/>
      <c r="V51" s="921"/>
      <c r="W51" s="921"/>
      <c r="X51" s="921"/>
      <c r="Y51" s="921"/>
      <c r="Z51" s="921"/>
      <c r="AA51" s="921"/>
      <c r="AB51" s="921"/>
      <c r="AC51" s="921"/>
      <c r="AD51" s="921"/>
      <c r="AE51" s="922"/>
      <c r="AF51" s="848"/>
      <c r="AG51" s="849"/>
      <c r="AH51" s="849"/>
      <c r="AI51" s="849"/>
      <c r="AJ51" s="850"/>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4"/>
      <c r="BK51" s="254"/>
      <c r="BL51" s="254"/>
      <c r="BM51" s="254"/>
      <c r="BN51" s="254"/>
      <c r="BO51" s="267"/>
      <c r="BP51" s="267"/>
      <c r="BQ51" s="264">
        <v>45</v>
      </c>
      <c r="BR51" s="265"/>
      <c r="BS51" s="855"/>
      <c r="BT51" s="856"/>
      <c r="BU51" s="856"/>
      <c r="BV51" s="856"/>
      <c r="BW51" s="856"/>
      <c r="BX51" s="856"/>
      <c r="BY51" s="856"/>
      <c r="BZ51" s="856"/>
      <c r="CA51" s="856"/>
      <c r="CB51" s="856"/>
      <c r="CC51" s="856"/>
      <c r="CD51" s="856"/>
      <c r="CE51" s="856"/>
      <c r="CF51" s="856"/>
      <c r="CG51" s="857"/>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871"/>
      <c r="DW51" s="872"/>
      <c r="DX51" s="872"/>
      <c r="DY51" s="872"/>
      <c r="DZ51" s="873"/>
      <c r="EA51" s="248"/>
    </row>
    <row r="52" spans="1:131" s="249" customFormat="1" ht="26.25" customHeight="1" x14ac:dyDescent="0.15">
      <c r="A52" s="263">
        <v>25</v>
      </c>
      <c r="B52" s="842"/>
      <c r="C52" s="843"/>
      <c r="D52" s="843"/>
      <c r="E52" s="843"/>
      <c r="F52" s="843"/>
      <c r="G52" s="843"/>
      <c r="H52" s="843"/>
      <c r="I52" s="843"/>
      <c r="J52" s="843"/>
      <c r="K52" s="843"/>
      <c r="L52" s="843"/>
      <c r="M52" s="843"/>
      <c r="N52" s="843"/>
      <c r="O52" s="843"/>
      <c r="P52" s="844"/>
      <c r="Q52" s="920"/>
      <c r="R52" s="921"/>
      <c r="S52" s="921"/>
      <c r="T52" s="921"/>
      <c r="U52" s="921"/>
      <c r="V52" s="921"/>
      <c r="W52" s="921"/>
      <c r="X52" s="921"/>
      <c r="Y52" s="921"/>
      <c r="Z52" s="921"/>
      <c r="AA52" s="921"/>
      <c r="AB52" s="921"/>
      <c r="AC52" s="921"/>
      <c r="AD52" s="921"/>
      <c r="AE52" s="922"/>
      <c r="AF52" s="848"/>
      <c r="AG52" s="849"/>
      <c r="AH52" s="849"/>
      <c r="AI52" s="849"/>
      <c r="AJ52" s="850"/>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4"/>
      <c r="BK52" s="254"/>
      <c r="BL52" s="254"/>
      <c r="BM52" s="254"/>
      <c r="BN52" s="254"/>
      <c r="BO52" s="267"/>
      <c r="BP52" s="267"/>
      <c r="BQ52" s="264">
        <v>46</v>
      </c>
      <c r="BR52" s="265"/>
      <c r="BS52" s="855"/>
      <c r="BT52" s="856"/>
      <c r="BU52" s="856"/>
      <c r="BV52" s="856"/>
      <c r="BW52" s="856"/>
      <c r="BX52" s="856"/>
      <c r="BY52" s="856"/>
      <c r="BZ52" s="856"/>
      <c r="CA52" s="856"/>
      <c r="CB52" s="856"/>
      <c r="CC52" s="856"/>
      <c r="CD52" s="856"/>
      <c r="CE52" s="856"/>
      <c r="CF52" s="856"/>
      <c r="CG52" s="857"/>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871"/>
      <c r="DW52" s="872"/>
      <c r="DX52" s="872"/>
      <c r="DY52" s="872"/>
      <c r="DZ52" s="873"/>
      <c r="EA52" s="248"/>
    </row>
    <row r="53" spans="1:131" s="249" customFormat="1" ht="26.25" customHeight="1" x14ac:dyDescent="0.15">
      <c r="A53" s="263">
        <v>26</v>
      </c>
      <c r="B53" s="842"/>
      <c r="C53" s="843"/>
      <c r="D53" s="843"/>
      <c r="E53" s="843"/>
      <c r="F53" s="843"/>
      <c r="G53" s="843"/>
      <c r="H53" s="843"/>
      <c r="I53" s="843"/>
      <c r="J53" s="843"/>
      <c r="K53" s="843"/>
      <c r="L53" s="843"/>
      <c r="M53" s="843"/>
      <c r="N53" s="843"/>
      <c r="O53" s="843"/>
      <c r="P53" s="844"/>
      <c r="Q53" s="920"/>
      <c r="R53" s="921"/>
      <c r="S53" s="921"/>
      <c r="T53" s="921"/>
      <c r="U53" s="921"/>
      <c r="V53" s="921"/>
      <c r="W53" s="921"/>
      <c r="X53" s="921"/>
      <c r="Y53" s="921"/>
      <c r="Z53" s="921"/>
      <c r="AA53" s="921"/>
      <c r="AB53" s="921"/>
      <c r="AC53" s="921"/>
      <c r="AD53" s="921"/>
      <c r="AE53" s="922"/>
      <c r="AF53" s="848"/>
      <c r="AG53" s="849"/>
      <c r="AH53" s="849"/>
      <c r="AI53" s="849"/>
      <c r="AJ53" s="850"/>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4"/>
      <c r="BK53" s="254"/>
      <c r="BL53" s="254"/>
      <c r="BM53" s="254"/>
      <c r="BN53" s="254"/>
      <c r="BO53" s="267"/>
      <c r="BP53" s="267"/>
      <c r="BQ53" s="264">
        <v>47</v>
      </c>
      <c r="BR53" s="265"/>
      <c r="BS53" s="855"/>
      <c r="BT53" s="856"/>
      <c r="BU53" s="856"/>
      <c r="BV53" s="856"/>
      <c r="BW53" s="856"/>
      <c r="BX53" s="856"/>
      <c r="BY53" s="856"/>
      <c r="BZ53" s="856"/>
      <c r="CA53" s="856"/>
      <c r="CB53" s="856"/>
      <c r="CC53" s="856"/>
      <c r="CD53" s="856"/>
      <c r="CE53" s="856"/>
      <c r="CF53" s="856"/>
      <c r="CG53" s="857"/>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871"/>
      <c r="DW53" s="872"/>
      <c r="DX53" s="872"/>
      <c r="DY53" s="872"/>
      <c r="DZ53" s="873"/>
      <c r="EA53" s="248"/>
    </row>
    <row r="54" spans="1:131" s="249" customFormat="1" ht="26.25" customHeight="1" x14ac:dyDescent="0.15">
      <c r="A54" s="263">
        <v>27</v>
      </c>
      <c r="B54" s="842"/>
      <c r="C54" s="843"/>
      <c r="D54" s="843"/>
      <c r="E54" s="843"/>
      <c r="F54" s="843"/>
      <c r="G54" s="843"/>
      <c r="H54" s="843"/>
      <c r="I54" s="843"/>
      <c r="J54" s="843"/>
      <c r="K54" s="843"/>
      <c r="L54" s="843"/>
      <c r="M54" s="843"/>
      <c r="N54" s="843"/>
      <c r="O54" s="843"/>
      <c r="P54" s="844"/>
      <c r="Q54" s="920"/>
      <c r="R54" s="921"/>
      <c r="S54" s="921"/>
      <c r="T54" s="921"/>
      <c r="U54" s="921"/>
      <c r="V54" s="921"/>
      <c r="W54" s="921"/>
      <c r="X54" s="921"/>
      <c r="Y54" s="921"/>
      <c r="Z54" s="921"/>
      <c r="AA54" s="921"/>
      <c r="AB54" s="921"/>
      <c r="AC54" s="921"/>
      <c r="AD54" s="921"/>
      <c r="AE54" s="922"/>
      <c r="AF54" s="848"/>
      <c r="AG54" s="849"/>
      <c r="AH54" s="849"/>
      <c r="AI54" s="849"/>
      <c r="AJ54" s="850"/>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4"/>
      <c r="BK54" s="254"/>
      <c r="BL54" s="254"/>
      <c r="BM54" s="254"/>
      <c r="BN54" s="254"/>
      <c r="BO54" s="267"/>
      <c r="BP54" s="267"/>
      <c r="BQ54" s="264">
        <v>48</v>
      </c>
      <c r="BR54" s="265"/>
      <c r="BS54" s="855"/>
      <c r="BT54" s="856"/>
      <c r="BU54" s="856"/>
      <c r="BV54" s="856"/>
      <c r="BW54" s="856"/>
      <c r="BX54" s="856"/>
      <c r="BY54" s="856"/>
      <c r="BZ54" s="856"/>
      <c r="CA54" s="856"/>
      <c r="CB54" s="856"/>
      <c r="CC54" s="856"/>
      <c r="CD54" s="856"/>
      <c r="CE54" s="856"/>
      <c r="CF54" s="856"/>
      <c r="CG54" s="857"/>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871"/>
      <c r="DW54" s="872"/>
      <c r="DX54" s="872"/>
      <c r="DY54" s="872"/>
      <c r="DZ54" s="873"/>
      <c r="EA54" s="248"/>
    </row>
    <row r="55" spans="1:131" s="249" customFormat="1" ht="26.25" customHeight="1" x14ac:dyDescent="0.15">
      <c r="A55" s="263">
        <v>28</v>
      </c>
      <c r="B55" s="842"/>
      <c r="C55" s="843"/>
      <c r="D55" s="843"/>
      <c r="E55" s="843"/>
      <c r="F55" s="843"/>
      <c r="G55" s="843"/>
      <c r="H55" s="843"/>
      <c r="I55" s="843"/>
      <c r="J55" s="843"/>
      <c r="K55" s="843"/>
      <c r="L55" s="843"/>
      <c r="M55" s="843"/>
      <c r="N55" s="843"/>
      <c r="O55" s="843"/>
      <c r="P55" s="844"/>
      <c r="Q55" s="920"/>
      <c r="R55" s="921"/>
      <c r="S55" s="921"/>
      <c r="T55" s="921"/>
      <c r="U55" s="921"/>
      <c r="V55" s="921"/>
      <c r="W55" s="921"/>
      <c r="X55" s="921"/>
      <c r="Y55" s="921"/>
      <c r="Z55" s="921"/>
      <c r="AA55" s="921"/>
      <c r="AB55" s="921"/>
      <c r="AC55" s="921"/>
      <c r="AD55" s="921"/>
      <c r="AE55" s="922"/>
      <c r="AF55" s="848"/>
      <c r="AG55" s="849"/>
      <c r="AH55" s="849"/>
      <c r="AI55" s="849"/>
      <c r="AJ55" s="850"/>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4"/>
      <c r="BK55" s="254"/>
      <c r="BL55" s="254"/>
      <c r="BM55" s="254"/>
      <c r="BN55" s="254"/>
      <c r="BO55" s="267"/>
      <c r="BP55" s="267"/>
      <c r="BQ55" s="264">
        <v>49</v>
      </c>
      <c r="BR55" s="265"/>
      <c r="BS55" s="855"/>
      <c r="BT55" s="856"/>
      <c r="BU55" s="856"/>
      <c r="BV55" s="856"/>
      <c r="BW55" s="856"/>
      <c r="BX55" s="856"/>
      <c r="BY55" s="856"/>
      <c r="BZ55" s="856"/>
      <c r="CA55" s="856"/>
      <c r="CB55" s="856"/>
      <c r="CC55" s="856"/>
      <c r="CD55" s="856"/>
      <c r="CE55" s="856"/>
      <c r="CF55" s="856"/>
      <c r="CG55" s="857"/>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871"/>
      <c r="DW55" s="872"/>
      <c r="DX55" s="872"/>
      <c r="DY55" s="872"/>
      <c r="DZ55" s="873"/>
      <c r="EA55" s="248"/>
    </row>
    <row r="56" spans="1:131" s="249" customFormat="1" ht="26.25" customHeight="1" x14ac:dyDescent="0.15">
      <c r="A56" s="263">
        <v>29</v>
      </c>
      <c r="B56" s="842"/>
      <c r="C56" s="843"/>
      <c r="D56" s="843"/>
      <c r="E56" s="843"/>
      <c r="F56" s="843"/>
      <c r="G56" s="843"/>
      <c r="H56" s="843"/>
      <c r="I56" s="843"/>
      <c r="J56" s="843"/>
      <c r="K56" s="843"/>
      <c r="L56" s="843"/>
      <c r="M56" s="843"/>
      <c r="N56" s="843"/>
      <c r="O56" s="843"/>
      <c r="P56" s="844"/>
      <c r="Q56" s="920"/>
      <c r="R56" s="921"/>
      <c r="S56" s="921"/>
      <c r="T56" s="921"/>
      <c r="U56" s="921"/>
      <c r="V56" s="921"/>
      <c r="W56" s="921"/>
      <c r="X56" s="921"/>
      <c r="Y56" s="921"/>
      <c r="Z56" s="921"/>
      <c r="AA56" s="921"/>
      <c r="AB56" s="921"/>
      <c r="AC56" s="921"/>
      <c r="AD56" s="921"/>
      <c r="AE56" s="922"/>
      <c r="AF56" s="848"/>
      <c r="AG56" s="849"/>
      <c r="AH56" s="849"/>
      <c r="AI56" s="849"/>
      <c r="AJ56" s="850"/>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4"/>
      <c r="BK56" s="254"/>
      <c r="BL56" s="254"/>
      <c r="BM56" s="254"/>
      <c r="BN56" s="254"/>
      <c r="BO56" s="267"/>
      <c r="BP56" s="267"/>
      <c r="BQ56" s="264">
        <v>50</v>
      </c>
      <c r="BR56" s="265"/>
      <c r="BS56" s="855"/>
      <c r="BT56" s="856"/>
      <c r="BU56" s="856"/>
      <c r="BV56" s="856"/>
      <c r="BW56" s="856"/>
      <c r="BX56" s="856"/>
      <c r="BY56" s="856"/>
      <c r="BZ56" s="856"/>
      <c r="CA56" s="856"/>
      <c r="CB56" s="856"/>
      <c r="CC56" s="856"/>
      <c r="CD56" s="856"/>
      <c r="CE56" s="856"/>
      <c r="CF56" s="856"/>
      <c r="CG56" s="857"/>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871"/>
      <c r="DW56" s="872"/>
      <c r="DX56" s="872"/>
      <c r="DY56" s="872"/>
      <c r="DZ56" s="873"/>
      <c r="EA56" s="248"/>
    </row>
    <row r="57" spans="1:131" s="249" customFormat="1" ht="26.25" customHeight="1" x14ac:dyDescent="0.15">
      <c r="A57" s="263">
        <v>30</v>
      </c>
      <c r="B57" s="842"/>
      <c r="C57" s="843"/>
      <c r="D57" s="843"/>
      <c r="E57" s="843"/>
      <c r="F57" s="843"/>
      <c r="G57" s="843"/>
      <c r="H57" s="843"/>
      <c r="I57" s="843"/>
      <c r="J57" s="843"/>
      <c r="K57" s="843"/>
      <c r="L57" s="843"/>
      <c r="M57" s="843"/>
      <c r="N57" s="843"/>
      <c r="O57" s="843"/>
      <c r="P57" s="844"/>
      <c r="Q57" s="920"/>
      <c r="R57" s="921"/>
      <c r="S57" s="921"/>
      <c r="T57" s="921"/>
      <c r="U57" s="921"/>
      <c r="V57" s="921"/>
      <c r="W57" s="921"/>
      <c r="X57" s="921"/>
      <c r="Y57" s="921"/>
      <c r="Z57" s="921"/>
      <c r="AA57" s="921"/>
      <c r="AB57" s="921"/>
      <c r="AC57" s="921"/>
      <c r="AD57" s="921"/>
      <c r="AE57" s="922"/>
      <c r="AF57" s="848"/>
      <c r="AG57" s="849"/>
      <c r="AH57" s="849"/>
      <c r="AI57" s="849"/>
      <c r="AJ57" s="850"/>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4"/>
      <c r="BK57" s="254"/>
      <c r="BL57" s="254"/>
      <c r="BM57" s="254"/>
      <c r="BN57" s="254"/>
      <c r="BO57" s="267"/>
      <c r="BP57" s="267"/>
      <c r="BQ57" s="264">
        <v>51</v>
      </c>
      <c r="BR57" s="265"/>
      <c r="BS57" s="855"/>
      <c r="BT57" s="856"/>
      <c r="BU57" s="856"/>
      <c r="BV57" s="856"/>
      <c r="BW57" s="856"/>
      <c r="BX57" s="856"/>
      <c r="BY57" s="856"/>
      <c r="BZ57" s="856"/>
      <c r="CA57" s="856"/>
      <c r="CB57" s="856"/>
      <c r="CC57" s="856"/>
      <c r="CD57" s="856"/>
      <c r="CE57" s="856"/>
      <c r="CF57" s="856"/>
      <c r="CG57" s="857"/>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871"/>
      <c r="DW57" s="872"/>
      <c r="DX57" s="872"/>
      <c r="DY57" s="872"/>
      <c r="DZ57" s="873"/>
      <c r="EA57" s="248"/>
    </row>
    <row r="58" spans="1:131" s="249" customFormat="1" ht="26.25" customHeight="1" x14ac:dyDescent="0.15">
      <c r="A58" s="263">
        <v>31</v>
      </c>
      <c r="B58" s="842"/>
      <c r="C58" s="843"/>
      <c r="D58" s="843"/>
      <c r="E58" s="843"/>
      <c r="F58" s="843"/>
      <c r="G58" s="843"/>
      <c r="H58" s="843"/>
      <c r="I58" s="843"/>
      <c r="J58" s="843"/>
      <c r="K58" s="843"/>
      <c r="L58" s="843"/>
      <c r="M58" s="843"/>
      <c r="N58" s="843"/>
      <c r="O58" s="843"/>
      <c r="P58" s="844"/>
      <c r="Q58" s="920"/>
      <c r="R58" s="921"/>
      <c r="S58" s="921"/>
      <c r="T58" s="921"/>
      <c r="U58" s="921"/>
      <c r="V58" s="921"/>
      <c r="W58" s="921"/>
      <c r="X58" s="921"/>
      <c r="Y58" s="921"/>
      <c r="Z58" s="921"/>
      <c r="AA58" s="921"/>
      <c r="AB58" s="921"/>
      <c r="AC58" s="921"/>
      <c r="AD58" s="921"/>
      <c r="AE58" s="922"/>
      <c r="AF58" s="848"/>
      <c r="AG58" s="849"/>
      <c r="AH58" s="849"/>
      <c r="AI58" s="849"/>
      <c r="AJ58" s="850"/>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4"/>
      <c r="BK58" s="254"/>
      <c r="BL58" s="254"/>
      <c r="BM58" s="254"/>
      <c r="BN58" s="254"/>
      <c r="BO58" s="267"/>
      <c r="BP58" s="267"/>
      <c r="BQ58" s="264">
        <v>52</v>
      </c>
      <c r="BR58" s="265"/>
      <c r="BS58" s="855"/>
      <c r="BT58" s="856"/>
      <c r="BU58" s="856"/>
      <c r="BV58" s="856"/>
      <c r="BW58" s="856"/>
      <c r="BX58" s="856"/>
      <c r="BY58" s="856"/>
      <c r="BZ58" s="856"/>
      <c r="CA58" s="856"/>
      <c r="CB58" s="856"/>
      <c r="CC58" s="856"/>
      <c r="CD58" s="856"/>
      <c r="CE58" s="856"/>
      <c r="CF58" s="856"/>
      <c r="CG58" s="857"/>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871"/>
      <c r="DW58" s="872"/>
      <c r="DX58" s="872"/>
      <c r="DY58" s="872"/>
      <c r="DZ58" s="873"/>
      <c r="EA58" s="248"/>
    </row>
    <row r="59" spans="1:131" s="249" customFormat="1" ht="26.25" customHeight="1" x14ac:dyDescent="0.15">
      <c r="A59" s="263">
        <v>32</v>
      </c>
      <c r="B59" s="842"/>
      <c r="C59" s="843"/>
      <c r="D59" s="843"/>
      <c r="E59" s="843"/>
      <c r="F59" s="843"/>
      <c r="G59" s="843"/>
      <c r="H59" s="843"/>
      <c r="I59" s="843"/>
      <c r="J59" s="843"/>
      <c r="K59" s="843"/>
      <c r="L59" s="843"/>
      <c r="M59" s="843"/>
      <c r="N59" s="843"/>
      <c r="O59" s="843"/>
      <c r="P59" s="844"/>
      <c r="Q59" s="920"/>
      <c r="R59" s="921"/>
      <c r="S59" s="921"/>
      <c r="T59" s="921"/>
      <c r="U59" s="921"/>
      <c r="V59" s="921"/>
      <c r="W59" s="921"/>
      <c r="X59" s="921"/>
      <c r="Y59" s="921"/>
      <c r="Z59" s="921"/>
      <c r="AA59" s="921"/>
      <c r="AB59" s="921"/>
      <c r="AC59" s="921"/>
      <c r="AD59" s="921"/>
      <c r="AE59" s="922"/>
      <c r="AF59" s="848"/>
      <c r="AG59" s="849"/>
      <c r="AH59" s="849"/>
      <c r="AI59" s="849"/>
      <c r="AJ59" s="850"/>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4"/>
      <c r="BK59" s="254"/>
      <c r="BL59" s="254"/>
      <c r="BM59" s="254"/>
      <c r="BN59" s="254"/>
      <c r="BO59" s="267"/>
      <c r="BP59" s="267"/>
      <c r="BQ59" s="264">
        <v>53</v>
      </c>
      <c r="BR59" s="265"/>
      <c r="BS59" s="855"/>
      <c r="BT59" s="856"/>
      <c r="BU59" s="856"/>
      <c r="BV59" s="856"/>
      <c r="BW59" s="856"/>
      <c r="BX59" s="856"/>
      <c r="BY59" s="856"/>
      <c r="BZ59" s="856"/>
      <c r="CA59" s="856"/>
      <c r="CB59" s="856"/>
      <c r="CC59" s="856"/>
      <c r="CD59" s="856"/>
      <c r="CE59" s="856"/>
      <c r="CF59" s="856"/>
      <c r="CG59" s="857"/>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871"/>
      <c r="DW59" s="872"/>
      <c r="DX59" s="872"/>
      <c r="DY59" s="872"/>
      <c r="DZ59" s="873"/>
      <c r="EA59" s="248"/>
    </row>
    <row r="60" spans="1:131" s="249" customFormat="1" ht="26.25" customHeight="1" x14ac:dyDescent="0.15">
      <c r="A60" s="263">
        <v>33</v>
      </c>
      <c r="B60" s="842"/>
      <c r="C60" s="843"/>
      <c r="D60" s="843"/>
      <c r="E60" s="843"/>
      <c r="F60" s="843"/>
      <c r="G60" s="843"/>
      <c r="H60" s="843"/>
      <c r="I60" s="843"/>
      <c r="J60" s="843"/>
      <c r="K60" s="843"/>
      <c r="L60" s="843"/>
      <c r="M60" s="843"/>
      <c r="N60" s="843"/>
      <c r="O60" s="843"/>
      <c r="P60" s="844"/>
      <c r="Q60" s="920"/>
      <c r="R60" s="921"/>
      <c r="S60" s="921"/>
      <c r="T60" s="921"/>
      <c r="U60" s="921"/>
      <c r="V60" s="921"/>
      <c r="W60" s="921"/>
      <c r="X60" s="921"/>
      <c r="Y60" s="921"/>
      <c r="Z60" s="921"/>
      <c r="AA60" s="921"/>
      <c r="AB60" s="921"/>
      <c r="AC60" s="921"/>
      <c r="AD60" s="921"/>
      <c r="AE60" s="922"/>
      <c r="AF60" s="848"/>
      <c r="AG60" s="849"/>
      <c r="AH60" s="849"/>
      <c r="AI60" s="849"/>
      <c r="AJ60" s="850"/>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4"/>
      <c r="BK60" s="254"/>
      <c r="BL60" s="254"/>
      <c r="BM60" s="254"/>
      <c r="BN60" s="254"/>
      <c r="BO60" s="267"/>
      <c r="BP60" s="267"/>
      <c r="BQ60" s="264">
        <v>54</v>
      </c>
      <c r="BR60" s="265"/>
      <c r="BS60" s="855"/>
      <c r="BT60" s="856"/>
      <c r="BU60" s="856"/>
      <c r="BV60" s="856"/>
      <c r="BW60" s="856"/>
      <c r="BX60" s="856"/>
      <c r="BY60" s="856"/>
      <c r="BZ60" s="856"/>
      <c r="CA60" s="856"/>
      <c r="CB60" s="856"/>
      <c r="CC60" s="856"/>
      <c r="CD60" s="856"/>
      <c r="CE60" s="856"/>
      <c r="CF60" s="856"/>
      <c r="CG60" s="857"/>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871"/>
      <c r="DW60" s="872"/>
      <c r="DX60" s="872"/>
      <c r="DY60" s="872"/>
      <c r="DZ60" s="873"/>
      <c r="EA60" s="248"/>
    </row>
    <row r="61" spans="1:131" s="249" customFormat="1" ht="26.25" customHeight="1" thickBot="1" x14ac:dyDescent="0.2">
      <c r="A61" s="263">
        <v>34</v>
      </c>
      <c r="B61" s="842"/>
      <c r="C61" s="843"/>
      <c r="D61" s="843"/>
      <c r="E61" s="843"/>
      <c r="F61" s="843"/>
      <c r="G61" s="843"/>
      <c r="H61" s="843"/>
      <c r="I61" s="843"/>
      <c r="J61" s="843"/>
      <c r="K61" s="843"/>
      <c r="L61" s="843"/>
      <c r="M61" s="843"/>
      <c r="N61" s="843"/>
      <c r="O61" s="843"/>
      <c r="P61" s="844"/>
      <c r="Q61" s="920"/>
      <c r="R61" s="921"/>
      <c r="S61" s="921"/>
      <c r="T61" s="921"/>
      <c r="U61" s="921"/>
      <c r="V61" s="921"/>
      <c r="W61" s="921"/>
      <c r="X61" s="921"/>
      <c r="Y61" s="921"/>
      <c r="Z61" s="921"/>
      <c r="AA61" s="921"/>
      <c r="AB61" s="921"/>
      <c r="AC61" s="921"/>
      <c r="AD61" s="921"/>
      <c r="AE61" s="922"/>
      <c r="AF61" s="848"/>
      <c r="AG61" s="849"/>
      <c r="AH61" s="849"/>
      <c r="AI61" s="849"/>
      <c r="AJ61" s="850"/>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4"/>
      <c r="BK61" s="254"/>
      <c r="BL61" s="254"/>
      <c r="BM61" s="254"/>
      <c r="BN61" s="254"/>
      <c r="BO61" s="267"/>
      <c r="BP61" s="267"/>
      <c r="BQ61" s="264">
        <v>55</v>
      </c>
      <c r="BR61" s="265"/>
      <c r="BS61" s="855"/>
      <c r="BT61" s="856"/>
      <c r="BU61" s="856"/>
      <c r="BV61" s="856"/>
      <c r="BW61" s="856"/>
      <c r="BX61" s="856"/>
      <c r="BY61" s="856"/>
      <c r="BZ61" s="856"/>
      <c r="CA61" s="856"/>
      <c r="CB61" s="856"/>
      <c r="CC61" s="856"/>
      <c r="CD61" s="856"/>
      <c r="CE61" s="856"/>
      <c r="CF61" s="856"/>
      <c r="CG61" s="857"/>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871"/>
      <c r="DW61" s="872"/>
      <c r="DX61" s="872"/>
      <c r="DY61" s="872"/>
      <c r="DZ61" s="873"/>
      <c r="EA61" s="248"/>
    </row>
    <row r="62" spans="1:131" s="249" customFormat="1" ht="26.25" customHeight="1" x14ac:dyDescent="0.15">
      <c r="A62" s="263">
        <v>35</v>
      </c>
      <c r="B62" s="842"/>
      <c r="C62" s="843"/>
      <c r="D62" s="843"/>
      <c r="E62" s="843"/>
      <c r="F62" s="843"/>
      <c r="G62" s="843"/>
      <c r="H62" s="843"/>
      <c r="I62" s="843"/>
      <c r="J62" s="843"/>
      <c r="K62" s="843"/>
      <c r="L62" s="843"/>
      <c r="M62" s="843"/>
      <c r="N62" s="843"/>
      <c r="O62" s="843"/>
      <c r="P62" s="844"/>
      <c r="Q62" s="920"/>
      <c r="R62" s="921"/>
      <c r="S62" s="921"/>
      <c r="T62" s="921"/>
      <c r="U62" s="921"/>
      <c r="V62" s="921"/>
      <c r="W62" s="921"/>
      <c r="X62" s="921"/>
      <c r="Y62" s="921"/>
      <c r="Z62" s="921"/>
      <c r="AA62" s="921"/>
      <c r="AB62" s="921"/>
      <c r="AC62" s="921"/>
      <c r="AD62" s="921"/>
      <c r="AE62" s="922"/>
      <c r="AF62" s="848"/>
      <c r="AG62" s="849"/>
      <c r="AH62" s="849"/>
      <c r="AI62" s="849"/>
      <c r="AJ62" s="850"/>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406</v>
      </c>
      <c r="BK62" s="893"/>
      <c r="BL62" s="893"/>
      <c r="BM62" s="893"/>
      <c r="BN62" s="894"/>
      <c r="BO62" s="267"/>
      <c r="BP62" s="267"/>
      <c r="BQ62" s="264">
        <v>56</v>
      </c>
      <c r="BR62" s="265"/>
      <c r="BS62" s="855"/>
      <c r="BT62" s="856"/>
      <c r="BU62" s="856"/>
      <c r="BV62" s="856"/>
      <c r="BW62" s="856"/>
      <c r="BX62" s="856"/>
      <c r="BY62" s="856"/>
      <c r="BZ62" s="856"/>
      <c r="CA62" s="856"/>
      <c r="CB62" s="856"/>
      <c r="CC62" s="856"/>
      <c r="CD62" s="856"/>
      <c r="CE62" s="856"/>
      <c r="CF62" s="856"/>
      <c r="CG62" s="857"/>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871"/>
      <c r="DW62" s="872"/>
      <c r="DX62" s="872"/>
      <c r="DY62" s="872"/>
      <c r="DZ62" s="873"/>
      <c r="EA62" s="248"/>
    </row>
    <row r="63" spans="1:131" s="249" customFormat="1" ht="26.25" customHeight="1" thickBot="1" x14ac:dyDescent="0.2">
      <c r="A63" s="266" t="s">
        <v>385</v>
      </c>
      <c r="B63" s="877" t="s">
        <v>407</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1108</v>
      </c>
      <c r="AG63" s="929"/>
      <c r="AH63" s="929"/>
      <c r="AI63" s="929"/>
      <c r="AJ63" s="930"/>
      <c r="AK63" s="931"/>
      <c r="AL63" s="926"/>
      <c r="AM63" s="926"/>
      <c r="AN63" s="926"/>
      <c r="AO63" s="926"/>
      <c r="AP63" s="929">
        <v>7441</v>
      </c>
      <c r="AQ63" s="929"/>
      <c r="AR63" s="929"/>
      <c r="AS63" s="929"/>
      <c r="AT63" s="929"/>
      <c r="AU63" s="929">
        <v>3637</v>
      </c>
      <c r="AV63" s="929"/>
      <c r="AW63" s="929"/>
      <c r="AX63" s="929"/>
      <c r="AY63" s="929"/>
      <c r="AZ63" s="933"/>
      <c r="BA63" s="933"/>
      <c r="BB63" s="933"/>
      <c r="BC63" s="933"/>
      <c r="BD63" s="933"/>
      <c r="BE63" s="934"/>
      <c r="BF63" s="934"/>
      <c r="BG63" s="934"/>
      <c r="BH63" s="934"/>
      <c r="BI63" s="935"/>
      <c r="BJ63" s="936" t="s">
        <v>127</v>
      </c>
      <c r="BK63" s="937"/>
      <c r="BL63" s="937"/>
      <c r="BM63" s="937"/>
      <c r="BN63" s="938"/>
      <c r="BO63" s="267"/>
      <c r="BP63" s="267"/>
      <c r="BQ63" s="264">
        <v>57</v>
      </c>
      <c r="BR63" s="265"/>
      <c r="BS63" s="855"/>
      <c r="BT63" s="856"/>
      <c r="BU63" s="856"/>
      <c r="BV63" s="856"/>
      <c r="BW63" s="856"/>
      <c r="BX63" s="856"/>
      <c r="BY63" s="856"/>
      <c r="BZ63" s="856"/>
      <c r="CA63" s="856"/>
      <c r="CB63" s="856"/>
      <c r="CC63" s="856"/>
      <c r="CD63" s="856"/>
      <c r="CE63" s="856"/>
      <c r="CF63" s="856"/>
      <c r="CG63" s="857"/>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871"/>
      <c r="DW63" s="872"/>
      <c r="DX63" s="872"/>
      <c r="DY63" s="872"/>
      <c r="DZ63" s="87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5"/>
      <c r="BT64" s="856"/>
      <c r="BU64" s="856"/>
      <c r="BV64" s="856"/>
      <c r="BW64" s="856"/>
      <c r="BX64" s="856"/>
      <c r="BY64" s="856"/>
      <c r="BZ64" s="856"/>
      <c r="CA64" s="856"/>
      <c r="CB64" s="856"/>
      <c r="CC64" s="856"/>
      <c r="CD64" s="856"/>
      <c r="CE64" s="856"/>
      <c r="CF64" s="856"/>
      <c r="CG64" s="857"/>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871"/>
      <c r="DW64" s="872"/>
      <c r="DX64" s="872"/>
      <c r="DY64" s="872"/>
      <c r="DZ64" s="873"/>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5"/>
      <c r="BT65" s="856"/>
      <c r="BU65" s="856"/>
      <c r="BV65" s="856"/>
      <c r="BW65" s="856"/>
      <c r="BX65" s="856"/>
      <c r="BY65" s="856"/>
      <c r="BZ65" s="856"/>
      <c r="CA65" s="856"/>
      <c r="CB65" s="856"/>
      <c r="CC65" s="856"/>
      <c r="CD65" s="856"/>
      <c r="CE65" s="856"/>
      <c r="CF65" s="856"/>
      <c r="CG65" s="857"/>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871"/>
      <c r="DW65" s="872"/>
      <c r="DX65" s="872"/>
      <c r="DY65" s="872"/>
      <c r="DZ65" s="873"/>
      <c r="EA65" s="248"/>
    </row>
    <row r="66" spans="1:131" s="249" customFormat="1" ht="26.25" customHeight="1" x14ac:dyDescent="0.15">
      <c r="A66" s="827" t="s">
        <v>409</v>
      </c>
      <c r="B66" s="828"/>
      <c r="C66" s="828"/>
      <c r="D66" s="828"/>
      <c r="E66" s="828"/>
      <c r="F66" s="828"/>
      <c r="G66" s="828"/>
      <c r="H66" s="828"/>
      <c r="I66" s="828"/>
      <c r="J66" s="828"/>
      <c r="K66" s="828"/>
      <c r="L66" s="828"/>
      <c r="M66" s="828"/>
      <c r="N66" s="828"/>
      <c r="O66" s="828"/>
      <c r="P66" s="829"/>
      <c r="Q66" s="804" t="s">
        <v>389</v>
      </c>
      <c r="R66" s="805"/>
      <c r="S66" s="805"/>
      <c r="T66" s="805"/>
      <c r="U66" s="806"/>
      <c r="V66" s="804" t="s">
        <v>410</v>
      </c>
      <c r="W66" s="805"/>
      <c r="X66" s="805"/>
      <c r="Y66" s="805"/>
      <c r="Z66" s="806"/>
      <c r="AA66" s="804" t="s">
        <v>411</v>
      </c>
      <c r="AB66" s="805"/>
      <c r="AC66" s="805"/>
      <c r="AD66" s="805"/>
      <c r="AE66" s="806"/>
      <c r="AF66" s="939" t="s">
        <v>412</v>
      </c>
      <c r="AG66" s="900"/>
      <c r="AH66" s="900"/>
      <c r="AI66" s="900"/>
      <c r="AJ66" s="940"/>
      <c r="AK66" s="804" t="s">
        <v>413</v>
      </c>
      <c r="AL66" s="828"/>
      <c r="AM66" s="828"/>
      <c r="AN66" s="828"/>
      <c r="AO66" s="829"/>
      <c r="AP66" s="804" t="s">
        <v>414</v>
      </c>
      <c r="AQ66" s="805"/>
      <c r="AR66" s="805"/>
      <c r="AS66" s="805"/>
      <c r="AT66" s="806"/>
      <c r="AU66" s="804" t="s">
        <v>415</v>
      </c>
      <c r="AV66" s="805"/>
      <c r="AW66" s="805"/>
      <c r="AX66" s="805"/>
      <c r="AY66" s="806"/>
      <c r="AZ66" s="804" t="s">
        <v>373</v>
      </c>
      <c r="BA66" s="805"/>
      <c r="BB66" s="805"/>
      <c r="BC66" s="805"/>
      <c r="BD66" s="816"/>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x14ac:dyDescent="0.2">
      <c r="A67" s="830"/>
      <c r="B67" s="831"/>
      <c r="C67" s="831"/>
      <c r="D67" s="831"/>
      <c r="E67" s="831"/>
      <c r="F67" s="831"/>
      <c r="G67" s="831"/>
      <c r="H67" s="831"/>
      <c r="I67" s="831"/>
      <c r="J67" s="831"/>
      <c r="K67" s="831"/>
      <c r="L67" s="831"/>
      <c r="M67" s="831"/>
      <c r="N67" s="831"/>
      <c r="O67" s="831"/>
      <c r="P67" s="832"/>
      <c r="Q67" s="807"/>
      <c r="R67" s="808"/>
      <c r="S67" s="808"/>
      <c r="T67" s="808"/>
      <c r="U67" s="809"/>
      <c r="V67" s="807"/>
      <c r="W67" s="808"/>
      <c r="X67" s="808"/>
      <c r="Y67" s="808"/>
      <c r="Z67" s="809"/>
      <c r="AA67" s="807"/>
      <c r="AB67" s="808"/>
      <c r="AC67" s="808"/>
      <c r="AD67" s="808"/>
      <c r="AE67" s="809"/>
      <c r="AF67" s="941"/>
      <c r="AG67" s="903"/>
      <c r="AH67" s="903"/>
      <c r="AI67" s="903"/>
      <c r="AJ67" s="942"/>
      <c r="AK67" s="943"/>
      <c r="AL67" s="831"/>
      <c r="AM67" s="831"/>
      <c r="AN67" s="831"/>
      <c r="AO67" s="832"/>
      <c r="AP67" s="807"/>
      <c r="AQ67" s="808"/>
      <c r="AR67" s="808"/>
      <c r="AS67" s="808"/>
      <c r="AT67" s="809"/>
      <c r="AU67" s="807"/>
      <c r="AV67" s="808"/>
      <c r="AW67" s="808"/>
      <c r="AX67" s="808"/>
      <c r="AY67" s="809"/>
      <c r="AZ67" s="807"/>
      <c r="BA67" s="808"/>
      <c r="BB67" s="808"/>
      <c r="BC67" s="808"/>
      <c r="BD67" s="817"/>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x14ac:dyDescent="0.15">
      <c r="A68" s="260">
        <v>1</v>
      </c>
      <c r="B68" s="956" t="s">
        <v>580</v>
      </c>
      <c r="C68" s="957"/>
      <c r="D68" s="957"/>
      <c r="E68" s="957"/>
      <c r="F68" s="957"/>
      <c r="G68" s="957"/>
      <c r="H68" s="957"/>
      <c r="I68" s="957"/>
      <c r="J68" s="957"/>
      <c r="K68" s="957"/>
      <c r="L68" s="957"/>
      <c r="M68" s="957"/>
      <c r="N68" s="957"/>
      <c r="O68" s="957"/>
      <c r="P68" s="958"/>
      <c r="Q68" s="959">
        <v>12990</v>
      </c>
      <c r="R68" s="953"/>
      <c r="S68" s="953"/>
      <c r="T68" s="953"/>
      <c r="U68" s="953"/>
      <c r="V68" s="953">
        <v>12426</v>
      </c>
      <c r="W68" s="953"/>
      <c r="X68" s="953"/>
      <c r="Y68" s="953"/>
      <c r="Z68" s="953"/>
      <c r="AA68" s="953">
        <v>564</v>
      </c>
      <c r="AB68" s="953"/>
      <c r="AC68" s="953"/>
      <c r="AD68" s="953"/>
      <c r="AE68" s="953"/>
      <c r="AF68" s="953">
        <v>564</v>
      </c>
      <c r="AG68" s="953"/>
      <c r="AH68" s="953"/>
      <c r="AI68" s="953"/>
      <c r="AJ68" s="953"/>
      <c r="AK68" s="953">
        <v>408</v>
      </c>
      <c r="AL68" s="953"/>
      <c r="AM68" s="953"/>
      <c r="AN68" s="953"/>
      <c r="AO68" s="953"/>
      <c r="AP68" s="953" t="s">
        <v>584</v>
      </c>
      <c r="AQ68" s="953"/>
      <c r="AR68" s="953"/>
      <c r="AS68" s="953"/>
      <c r="AT68" s="953"/>
      <c r="AU68" s="953" t="s">
        <v>585</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x14ac:dyDescent="0.15">
      <c r="A69" s="263">
        <v>2</v>
      </c>
      <c r="B69" s="960" t="s">
        <v>581</v>
      </c>
      <c r="C69" s="961"/>
      <c r="D69" s="961"/>
      <c r="E69" s="961"/>
      <c r="F69" s="961"/>
      <c r="G69" s="961"/>
      <c r="H69" s="961"/>
      <c r="I69" s="961"/>
      <c r="J69" s="961"/>
      <c r="K69" s="961"/>
      <c r="L69" s="961"/>
      <c r="M69" s="961"/>
      <c r="N69" s="961"/>
      <c r="O69" s="961"/>
      <c r="P69" s="962"/>
      <c r="Q69" s="963">
        <v>333</v>
      </c>
      <c r="R69" s="918"/>
      <c r="S69" s="918"/>
      <c r="T69" s="918"/>
      <c r="U69" s="918"/>
      <c r="V69" s="918">
        <v>310</v>
      </c>
      <c r="W69" s="918"/>
      <c r="X69" s="918"/>
      <c r="Y69" s="918"/>
      <c r="Z69" s="918"/>
      <c r="AA69" s="918">
        <v>23</v>
      </c>
      <c r="AB69" s="918"/>
      <c r="AC69" s="918"/>
      <c r="AD69" s="918"/>
      <c r="AE69" s="918"/>
      <c r="AF69" s="918">
        <v>23</v>
      </c>
      <c r="AG69" s="918"/>
      <c r="AH69" s="918"/>
      <c r="AI69" s="918"/>
      <c r="AJ69" s="918"/>
      <c r="AK69" s="918">
        <v>0</v>
      </c>
      <c r="AL69" s="918"/>
      <c r="AM69" s="918"/>
      <c r="AN69" s="918"/>
      <c r="AO69" s="918"/>
      <c r="AP69" s="918" t="s">
        <v>585</v>
      </c>
      <c r="AQ69" s="918"/>
      <c r="AR69" s="918"/>
      <c r="AS69" s="918"/>
      <c r="AT69" s="918"/>
      <c r="AU69" s="918" t="s">
        <v>586</v>
      </c>
      <c r="AV69" s="918"/>
      <c r="AW69" s="918"/>
      <c r="AX69" s="918"/>
      <c r="AY69" s="918"/>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x14ac:dyDescent="0.15">
      <c r="A70" s="263">
        <v>3</v>
      </c>
      <c r="B70" s="960" t="s">
        <v>582</v>
      </c>
      <c r="C70" s="961"/>
      <c r="D70" s="961"/>
      <c r="E70" s="961"/>
      <c r="F70" s="961"/>
      <c r="G70" s="961"/>
      <c r="H70" s="961"/>
      <c r="I70" s="961"/>
      <c r="J70" s="961"/>
      <c r="K70" s="961"/>
      <c r="L70" s="961"/>
      <c r="M70" s="961"/>
      <c r="N70" s="961"/>
      <c r="O70" s="961"/>
      <c r="P70" s="962"/>
      <c r="Q70" s="963">
        <v>430</v>
      </c>
      <c r="R70" s="918"/>
      <c r="S70" s="918"/>
      <c r="T70" s="918"/>
      <c r="U70" s="918"/>
      <c r="V70" s="918">
        <v>425</v>
      </c>
      <c r="W70" s="918"/>
      <c r="X70" s="918"/>
      <c r="Y70" s="918"/>
      <c r="Z70" s="918"/>
      <c r="AA70" s="918">
        <v>5</v>
      </c>
      <c r="AB70" s="918"/>
      <c r="AC70" s="918"/>
      <c r="AD70" s="918"/>
      <c r="AE70" s="918"/>
      <c r="AF70" s="918">
        <v>5</v>
      </c>
      <c r="AG70" s="918"/>
      <c r="AH70" s="918"/>
      <c r="AI70" s="918"/>
      <c r="AJ70" s="918"/>
      <c r="AK70" s="918">
        <v>0</v>
      </c>
      <c r="AL70" s="918"/>
      <c r="AM70" s="918"/>
      <c r="AN70" s="918"/>
      <c r="AO70" s="918"/>
      <c r="AP70" s="918" t="s">
        <v>586</v>
      </c>
      <c r="AQ70" s="918"/>
      <c r="AR70" s="918"/>
      <c r="AS70" s="918"/>
      <c r="AT70" s="918"/>
      <c r="AU70" s="918" t="s">
        <v>585</v>
      </c>
      <c r="AV70" s="918"/>
      <c r="AW70" s="918"/>
      <c r="AX70" s="918"/>
      <c r="AY70" s="918"/>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x14ac:dyDescent="0.15">
      <c r="A71" s="263">
        <v>4</v>
      </c>
      <c r="B71" s="960" t="s">
        <v>583</v>
      </c>
      <c r="C71" s="961"/>
      <c r="D71" s="961"/>
      <c r="E71" s="961"/>
      <c r="F71" s="961"/>
      <c r="G71" s="961"/>
      <c r="H71" s="961"/>
      <c r="I71" s="961"/>
      <c r="J71" s="961"/>
      <c r="K71" s="961"/>
      <c r="L71" s="961"/>
      <c r="M71" s="961"/>
      <c r="N71" s="961"/>
      <c r="O71" s="961"/>
      <c r="P71" s="962"/>
      <c r="Q71" s="963">
        <v>285091</v>
      </c>
      <c r="R71" s="918"/>
      <c r="S71" s="918"/>
      <c r="T71" s="918"/>
      <c r="U71" s="918"/>
      <c r="V71" s="918">
        <v>273242</v>
      </c>
      <c r="W71" s="918"/>
      <c r="X71" s="918"/>
      <c r="Y71" s="918"/>
      <c r="Z71" s="918"/>
      <c r="AA71" s="918">
        <v>11849</v>
      </c>
      <c r="AB71" s="918"/>
      <c r="AC71" s="918"/>
      <c r="AD71" s="918"/>
      <c r="AE71" s="918"/>
      <c r="AF71" s="918">
        <v>11849</v>
      </c>
      <c r="AG71" s="918"/>
      <c r="AH71" s="918"/>
      <c r="AI71" s="918"/>
      <c r="AJ71" s="918"/>
      <c r="AK71" s="918">
        <v>343</v>
      </c>
      <c r="AL71" s="918"/>
      <c r="AM71" s="918"/>
      <c r="AN71" s="918"/>
      <c r="AO71" s="918"/>
      <c r="AP71" s="918" t="s">
        <v>587</v>
      </c>
      <c r="AQ71" s="918"/>
      <c r="AR71" s="918"/>
      <c r="AS71" s="918"/>
      <c r="AT71" s="918"/>
      <c r="AU71" s="918" t="s">
        <v>586</v>
      </c>
      <c r="AV71" s="918"/>
      <c r="AW71" s="918"/>
      <c r="AX71" s="918"/>
      <c r="AY71" s="918"/>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x14ac:dyDescent="0.15">
      <c r="A72" s="263">
        <v>5</v>
      </c>
      <c r="B72" s="960"/>
      <c r="C72" s="961"/>
      <c r="D72" s="961"/>
      <c r="E72" s="961"/>
      <c r="F72" s="961"/>
      <c r="G72" s="961"/>
      <c r="H72" s="961"/>
      <c r="I72" s="961"/>
      <c r="J72" s="961"/>
      <c r="K72" s="961"/>
      <c r="L72" s="961"/>
      <c r="M72" s="961"/>
      <c r="N72" s="961"/>
      <c r="O72" s="961"/>
      <c r="P72" s="962"/>
      <c r="Q72" s="963"/>
      <c r="R72" s="918"/>
      <c r="S72" s="918"/>
      <c r="T72" s="918"/>
      <c r="U72" s="918"/>
      <c r="V72" s="918"/>
      <c r="W72" s="918"/>
      <c r="X72" s="918"/>
      <c r="Y72" s="918"/>
      <c r="Z72" s="918"/>
      <c r="AA72" s="918"/>
      <c r="AB72" s="918"/>
      <c r="AC72" s="918"/>
      <c r="AD72" s="918"/>
      <c r="AE72" s="918"/>
      <c r="AF72" s="918"/>
      <c r="AG72" s="918"/>
      <c r="AH72" s="918"/>
      <c r="AI72" s="918"/>
      <c r="AJ72" s="918"/>
      <c r="AK72" s="918"/>
      <c r="AL72" s="918"/>
      <c r="AM72" s="918"/>
      <c r="AN72" s="918"/>
      <c r="AO72" s="918"/>
      <c r="AP72" s="918"/>
      <c r="AQ72" s="918"/>
      <c r="AR72" s="918"/>
      <c r="AS72" s="918"/>
      <c r="AT72" s="918"/>
      <c r="AU72" s="918"/>
      <c r="AV72" s="918"/>
      <c r="AW72" s="918"/>
      <c r="AX72" s="918"/>
      <c r="AY72" s="918"/>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x14ac:dyDescent="0.15">
      <c r="A73" s="263">
        <v>6</v>
      </c>
      <c r="B73" s="960"/>
      <c r="C73" s="961"/>
      <c r="D73" s="961"/>
      <c r="E73" s="961"/>
      <c r="F73" s="961"/>
      <c r="G73" s="961"/>
      <c r="H73" s="961"/>
      <c r="I73" s="961"/>
      <c r="J73" s="961"/>
      <c r="K73" s="961"/>
      <c r="L73" s="961"/>
      <c r="M73" s="961"/>
      <c r="N73" s="961"/>
      <c r="O73" s="961"/>
      <c r="P73" s="962"/>
      <c r="Q73" s="963"/>
      <c r="R73" s="918"/>
      <c r="S73" s="918"/>
      <c r="T73" s="918"/>
      <c r="U73" s="918"/>
      <c r="V73" s="918"/>
      <c r="W73" s="918"/>
      <c r="X73" s="918"/>
      <c r="Y73" s="918"/>
      <c r="Z73" s="918"/>
      <c r="AA73" s="918"/>
      <c r="AB73" s="918"/>
      <c r="AC73" s="918"/>
      <c r="AD73" s="918"/>
      <c r="AE73" s="918"/>
      <c r="AF73" s="918"/>
      <c r="AG73" s="918"/>
      <c r="AH73" s="918"/>
      <c r="AI73" s="918"/>
      <c r="AJ73" s="918"/>
      <c r="AK73" s="918"/>
      <c r="AL73" s="918"/>
      <c r="AM73" s="918"/>
      <c r="AN73" s="918"/>
      <c r="AO73" s="918"/>
      <c r="AP73" s="918"/>
      <c r="AQ73" s="918"/>
      <c r="AR73" s="918"/>
      <c r="AS73" s="918"/>
      <c r="AT73" s="918"/>
      <c r="AU73" s="918"/>
      <c r="AV73" s="918"/>
      <c r="AW73" s="918"/>
      <c r="AX73" s="918"/>
      <c r="AY73" s="918"/>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x14ac:dyDescent="0.15">
      <c r="A74" s="263">
        <v>7</v>
      </c>
      <c r="B74" s="960"/>
      <c r="C74" s="961"/>
      <c r="D74" s="961"/>
      <c r="E74" s="961"/>
      <c r="F74" s="961"/>
      <c r="G74" s="961"/>
      <c r="H74" s="961"/>
      <c r="I74" s="961"/>
      <c r="J74" s="961"/>
      <c r="K74" s="961"/>
      <c r="L74" s="961"/>
      <c r="M74" s="961"/>
      <c r="N74" s="961"/>
      <c r="O74" s="961"/>
      <c r="P74" s="962"/>
      <c r="Q74" s="963"/>
      <c r="R74" s="918"/>
      <c r="S74" s="918"/>
      <c r="T74" s="918"/>
      <c r="U74" s="918"/>
      <c r="V74" s="918"/>
      <c r="W74" s="918"/>
      <c r="X74" s="918"/>
      <c r="Y74" s="918"/>
      <c r="Z74" s="918"/>
      <c r="AA74" s="918"/>
      <c r="AB74" s="918"/>
      <c r="AC74" s="918"/>
      <c r="AD74" s="918"/>
      <c r="AE74" s="918"/>
      <c r="AF74" s="918"/>
      <c r="AG74" s="918"/>
      <c r="AH74" s="918"/>
      <c r="AI74" s="918"/>
      <c r="AJ74" s="918"/>
      <c r="AK74" s="918"/>
      <c r="AL74" s="918"/>
      <c r="AM74" s="918"/>
      <c r="AN74" s="918"/>
      <c r="AO74" s="918"/>
      <c r="AP74" s="918"/>
      <c r="AQ74" s="918"/>
      <c r="AR74" s="918"/>
      <c r="AS74" s="918"/>
      <c r="AT74" s="918"/>
      <c r="AU74" s="918"/>
      <c r="AV74" s="918"/>
      <c r="AW74" s="918"/>
      <c r="AX74" s="918"/>
      <c r="AY74" s="918"/>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x14ac:dyDescent="0.15">
      <c r="A75" s="263">
        <v>8</v>
      </c>
      <c r="B75" s="960"/>
      <c r="C75" s="961"/>
      <c r="D75" s="961"/>
      <c r="E75" s="961"/>
      <c r="F75" s="961"/>
      <c r="G75" s="961"/>
      <c r="H75" s="961"/>
      <c r="I75" s="961"/>
      <c r="J75" s="961"/>
      <c r="K75" s="961"/>
      <c r="L75" s="961"/>
      <c r="M75" s="961"/>
      <c r="N75" s="961"/>
      <c r="O75" s="961"/>
      <c r="P75" s="962"/>
      <c r="Q75" s="966"/>
      <c r="R75" s="967"/>
      <c r="S75" s="967"/>
      <c r="T75" s="967"/>
      <c r="U75" s="917"/>
      <c r="V75" s="968"/>
      <c r="W75" s="967"/>
      <c r="X75" s="967"/>
      <c r="Y75" s="967"/>
      <c r="Z75" s="917"/>
      <c r="AA75" s="968"/>
      <c r="AB75" s="967"/>
      <c r="AC75" s="967"/>
      <c r="AD75" s="967"/>
      <c r="AE75" s="917"/>
      <c r="AF75" s="968"/>
      <c r="AG75" s="967"/>
      <c r="AH75" s="967"/>
      <c r="AI75" s="967"/>
      <c r="AJ75" s="917"/>
      <c r="AK75" s="968"/>
      <c r="AL75" s="967"/>
      <c r="AM75" s="967"/>
      <c r="AN75" s="967"/>
      <c r="AO75" s="917"/>
      <c r="AP75" s="968"/>
      <c r="AQ75" s="967"/>
      <c r="AR75" s="967"/>
      <c r="AS75" s="967"/>
      <c r="AT75" s="917"/>
      <c r="AU75" s="968"/>
      <c r="AV75" s="967"/>
      <c r="AW75" s="967"/>
      <c r="AX75" s="967"/>
      <c r="AY75" s="917"/>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x14ac:dyDescent="0.15">
      <c r="A76" s="263">
        <v>9</v>
      </c>
      <c r="B76" s="960"/>
      <c r="C76" s="961"/>
      <c r="D76" s="961"/>
      <c r="E76" s="961"/>
      <c r="F76" s="961"/>
      <c r="G76" s="961"/>
      <c r="H76" s="961"/>
      <c r="I76" s="961"/>
      <c r="J76" s="961"/>
      <c r="K76" s="961"/>
      <c r="L76" s="961"/>
      <c r="M76" s="961"/>
      <c r="N76" s="961"/>
      <c r="O76" s="961"/>
      <c r="P76" s="962"/>
      <c r="Q76" s="966"/>
      <c r="R76" s="967"/>
      <c r="S76" s="967"/>
      <c r="T76" s="967"/>
      <c r="U76" s="917"/>
      <c r="V76" s="968"/>
      <c r="W76" s="967"/>
      <c r="X76" s="967"/>
      <c r="Y76" s="967"/>
      <c r="Z76" s="917"/>
      <c r="AA76" s="968"/>
      <c r="AB76" s="967"/>
      <c r="AC76" s="967"/>
      <c r="AD76" s="967"/>
      <c r="AE76" s="917"/>
      <c r="AF76" s="968"/>
      <c r="AG76" s="967"/>
      <c r="AH76" s="967"/>
      <c r="AI76" s="967"/>
      <c r="AJ76" s="917"/>
      <c r="AK76" s="968"/>
      <c r="AL76" s="967"/>
      <c r="AM76" s="967"/>
      <c r="AN76" s="967"/>
      <c r="AO76" s="917"/>
      <c r="AP76" s="968"/>
      <c r="AQ76" s="967"/>
      <c r="AR76" s="967"/>
      <c r="AS76" s="967"/>
      <c r="AT76" s="917"/>
      <c r="AU76" s="968"/>
      <c r="AV76" s="967"/>
      <c r="AW76" s="967"/>
      <c r="AX76" s="967"/>
      <c r="AY76" s="917"/>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x14ac:dyDescent="0.15">
      <c r="A77" s="263">
        <v>10</v>
      </c>
      <c r="B77" s="960"/>
      <c r="C77" s="961"/>
      <c r="D77" s="961"/>
      <c r="E77" s="961"/>
      <c r="F77" s="961"/>
      <c r="G77" s="961"/>
      <c r="H77" s="961"/>
      <c r="I77" s="961"/>
      <c r="J77" s="961"/>
      <c r="K77" s="961"/>
      <c r="L77" s="961"/>
      <c r="M77" s="961"/>
      <c r="N77" s="961"/>
      <c r="O77" s="961"/>
      <c r="P77" s="962"/>
      <c r="Q77" s="966"/>
      <c r="R77" s="967"/>
      <c r="S77" s="967"/>
      <c r="T77" s="967"/>
      <c r="U77" s="917"/>
      <c r="V77" s="968"/>
      <c r="W77" s="967"/>
      <c r="X77" s="967"/>
      <c r="Y77" s="967"/>
      <c r="Z77" s="917"/>
      <c r="AA77" s="968"/>
      <c r="AB77" s="967"/>
      <c r="AC77" s="967"/>
      <c r="AD77" s="967"/>
      <c r="AE77" s="917"/>
      <c r="AF77" s="968"/>
      <c r="AG77" s="967"/>
      <c r="AH77" s="967"/>
      <c r="AI77" s="967"/>
      <c r="AJ77" s="917"/>
      <c r="AK77" s="968"/>
      <c r="AL77" s="967"/>
      <c r="AM77" s="967"/>
      <c r="AN77" s="967"/>
      <c r="AO77" s="917"/>
      <c r="AP77" s="968"/>
      <c r="AQ77" s="967"/>
      <c r="AR77" s="967"/>
      <c r="AS77" s="967"/>
      <c r="AT77" s="917"/>
      <c r="AU77" s="968"/>
      <c r="AV77" s="967"/>
      <c r="AW77" s="967"/>
      <c r="AX77" s="967"/>
      <c r="AY77" s="917"/>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x14ac:dyDescent="0.15">
      <c r="A78" s="263">
        <v>11</v>
      </c>
      <c r="B78" s="960"/>
      <c r="C78" s="961"/>
      <c r="D78" s="961"/>
      <c r="E78" s="961"/>
      <c r="F78" s="961"/>
      <c r="G78" s="961"/>
      <c r="H78" s="961"/>
      <c r="I78" s="961"/>
      <c r="J78" s="961"/>
      <c r="K78" s="961"/>
      <c r="L78" s="961"/>
      <c r="M78" s="961"/>
      <c r="N78" s="961"/>
      <c r="O78" s="961"/>
      <c r="P78" s="962"/>
      <c r="Q78" s="963"/>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x14ac:dyDescent="0.15">
      <c r="A79" s="263">
        <v>12</v>
      </c>
      <c r="B79" s="960"/>
      <c r="C79" s="961"/>
      <c r="D79" s="961"/>
      <c r="E79" s="961"/>
      <c r="F79" s="961"/>
      <c r="G79" s="961"/>
      <c r="H79" s="961"/>
      <c r="I79" s="961"/>
      <c r="J79" s="961"/>
      <c r="K79" s="961"/>
      <c r="L79" s="961"/>
      <c r="M79" s="961"/>
      <c r="N79" s="961"/>
      <c r="O79" s="961"/>
      <c r="P79" s="962"/>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x14ac:dyDescent="0.15">
      <c r="A80" s="263">
        <v>13</v>
      </c>
      <c r="B80" s="960"/>
      <c r="C80" s="961"/>
      <c r="D80" s="961"/>
      <c r="E80" s="961"/>
      <c r="F80" s="961"/>
      <c r="G80" s="961"/>
      <c r="H80" s="961"/>
      <c r="I80" s="961"/>
      <c r="J80" s="961"/>
      <c r="K80" s="961"/>
      <c r="L80" s="961"/>
      <c r="M80" s="961"/>
      <c r="N80" s="961"/>
      <c r="O80" s="961"/>
      <c r="P80" s="962"/>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x14ac:dyDescent="0.15">
      <c r="A81" s="263">
        <v>14</v>
      </c>
      <c r="B81" s="960"/>
      <c r="C81" s="961"/>
      <c r="D81" s="961"/>
      <c r="E81" s="961"/>
      <c r="F81" s="961"/>
      <c r="G81" s="961"/>
      <c r="H81" s="961"/>
      <c r="I81" s="961"/>
      <c r="J81" s="961"/>
      <c r="K81" s="961"/>
      <c r="L81" s="961"/>
      <c r="M81" s="961"/>
      <c r="N81" s="961"/>
      <c r="O81" s="961"/>
      <c r="P81" s="962"/>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x14ac:dyDescent="0.15">
      <c r="A82" s="263">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x14ac:dyDescent="0.15">
      <c r="A83" s="263">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x14ac:dyDescent="0.15">
      <c r="A84" s="263">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x14ac:dyDescent="0.15">
      <c r="A85" s="263">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x14ac:dyDescent="0.15">
      <c r="A86" s="263">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x14ac:dyDescent="0.2">
      <c r="A88" s="266" t="s">
        <v>385</v>
      </c>
      <c r="B88" s="877" t="s">
        <v>416</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v>12441</v>
      </c>
      <c r="AG88" s="929"/>
      <c r="AH88" s="929"/>
      <c r="AI88" s="929"/>
      <c r="AJ88" s="929"/>
      <c r="AK88" s="926"/>
      <c r="AL88" s="926"/>
      <c r="AM88" s="926"/>
      <c r="AN88" s="926"/>
      <c r="AO88" s="926"/>
      <c r="AP88" s="929"/>
      <c r="AQ88" s="929"/>
      <c r="AR88" s="929"/>
      <c r="AS88" s="929"/>
      <c r="AT88" s="929"/>
      <c r="AU88" s="929"/>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77" t="s">
        <v>417</v>
      </c>
      <c r="BS102" s="878"/>
      <c r="BT102" s="878"/>
      <c r="BU102" s="878"/>
      <c r="BV102" s="878"/>
      <c r="BW102" s="878"/>
      <c r="BX102" s="878"/>
      <c r="BY102" s="878"/>
      <c r="BZ102" s="878"/>
      <c r="CA102" s="878"/>
      <c r="CB102" s="878"/>
      <c r="CC102" s="878"/>
      <c r="CD102" s="878"/>
      <c r="CE102" s="878"/>
      <c r="CF102" s="878"/>
      <c r="CG102" s="879"/>
      <c r="CH102" s="976"/>
      <c r="CI102" s="977"/>
      <c r="CJ102" s="977"/>
      <c r="CK102" s="977"/>
      <c r="CL102" s="978"/>
      <c r="CM102" s="976"/>
      <c r="CN102" s="977"/>
      <c r="CO102" s="977"/>
      <c r="CP102" s="977"/>
      <c r="CQ102" s="978"/>
      <c r="CR102" s="979">
        <v>15</v>
      </c>
      <c r="CS102" s="937"/>
      <c r="CT102" s="937"/>
      <c r="CU102" s="937"/>
      <c r="CV102" s="980"/>
      <c r="CW102" s="979"/>
      <c r="CX102" s="937"/>
      <c r="CY102" s="937"/>
      <c r="CZ102" s="937"/>
      <c r="DA102" s="980"/>
      <c r="DB102" s="979"/>
      <c r="DC102" s="937"/>
      <c r="DD102" s="937"/>
      <c r="DE102" s="937"/>
      <c r="DF102" s="980"/>
      <c r="DG102" s="979">
        <v>419</v>
      </c>
      <c r="DH102" s="937"/>
      <c r="DI102" s="937"/>
      <c r="DJ102" s="937"/>
      <c r="DK102" s="980"/>
      <c r="DL102" s="979"/>
      <c r="DM102" s="937"/>
      <c r="DN102" s="937"/>
      <c r="DO102" s="937"/>
      <c r="DP102" s="980"/>
      <c r="DQ102" s="979">
        <v>116</v>
      </c>
      <c r="DR102" s="937"/>
      <c r="DS102" s="937"/>
      <c r="DT102" s="937"/>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418</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419</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422</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423</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424</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425</v>
      </c>
      <c r="AB109" s="982"/>
      <c r="AC109" s="982"/>
      <c r="AD109" s="982"/>
      <c r="AE109" s="983"/>
      <c r="AF109" s="981" t="s">
        <v>426</v>
      </c>
      <c r="AG109" s="982"/>
      <c r="AH109" s="982"/>
      <c r="AI109" s="982"/>
      <c r="AJ109" s="983"/>
      <c r="AK109" s="981" t="s">
        <v>301</v>
      </c>
      <c r="AL109" s="982"/>
      <c r="AM109" s="982"/>
      <c r="AN109" s="982"/>
      <c r="AO109" s="983"/>
      <c r="AP109" s="981" t="s">
        <v>427</v>
      </c>
      <c r="AQ109" s="982"/>
      <c r="AR109" s="982"/>
      <c r="AS109" s="982"/>
      <c r="AT109" s="984"/>
      <c r="AU109" s="1001" t="s">
        <v>424</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425</v>
      </c>
      <c r="BR109" s="982"/>
      <c r="BS109" s="982"/>
      <c r="BT109" s="982"/>
      <c r="BU109" s="983"/>
      <c r="BV109" s="981" t="s">
        <v>426</v>
      </c>
      <c r="BW109" s="982"/>
      <c r="BX109" s="982"/>
      <c r="BY109" s="982"/>
      <c r="BZ109" s="983"/>
      <c r="CA109" s="981" t="s">
        <v>301</v>
      </c>
      <c r="CB109" s="982"/>
      <c r="CC109" s="982"/>
      <c r="CD109" s="982"/>
      <c r="CE109" s="983"/>
      <c r="CF109" s="1002" t="s">
        <v>427</v>
      </c>
      <c r="CG109" s="1002"/>
      <c r="CH109" s="1002"/>
      <c r="CI109" s="1002"/>
      <c r="CJ109" s="1002"/>
      <c r="CK109" s="981" t="s">
        <v>428</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425</v>
      </c>
      <c r="DH109" s="982"/>
      <c r="DI109" s="982"/>
      <c r="DJ109" s="982"/>
      <c r="DK109" s="983"/>
      <c r="DL109" s="981" t="s">
        <v>426</v>
      </c>
      <c r="DM109" s="982"/>
      <c r="DN109" s="982"/>
      <c r="DO109" s="982"/>
      <c r="DP109" s="983"/>
      <c r="DQ109" s="981" t="s">
        <v>301</v>
      </c>
      <c r="DR109" s="982"/>
      <c r="DS109" s="982"/>
      <c r="DT109" s="982"/>
      <c r="DU109" s="983"/>
      <c r="DV109" s="981" t="s">
        <v>427</v>
      </c>
      <c r="DW109" s="982"/>
      <c r="DX109" s="982"/>
      <c r="DY109" s="982"/>
      <c r="DZ109" s="984"/>
    </row>
    <row r="110" spans="1:131" s="248" customFormat="1" ht="26.25" customHeight="1" x14ac:dyDescent="0.15">
      <c r="A110" s="985" t="s">
        <v>429</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2075674</v>
      </c>
      <c r="AB110" s="989"/>
      <c r="AC110" s="989"/>
      <c r="AD110" s="989"/>
      <c r="AE110" s="990"/>
      <c r="AF110" s="991">
        <v>2083301</v>
      </c>
      <c r="AG110" s="989"/>
      <c r="AH110" s="989"/>
      <c r="AI110" s="989"/>
      <c r="AJ110" s="990"/>
      <c r="AK110" s="991">
        <v>2114075</v>
      </c>
      <c r="AL110" s="989"/>
      <c r="AM110" s="989"/>
      <c r="AN110" s="989"/>
      <c r="AO110" s="990"/>
      <c r="AP110" s="992">
        <v>28.7</v>
      </c>
      <c r="AQ110" s="993"/>
      <c r="AR110" s="993"/>
      <c r="AS110" s="993"/>
      <c r="AT110" s="994"/>
      <c r="AU110" s="995" t="s">
        <v>73</v>
      </c>
      <c r="AV110" s="996"/>
      <c r="AW110" s="996"/>
      <c r="AX110" s="996"/>
      <c r="AY110" s="996"/>
      <c r="AZ110" s="1037" t="s">
        <v>430</v>
      </c>
      <c r="BA110" s="986"/>
      <c r="BB110" s="986"/>
      <c r="BC110" s="986"/>
      <c r="BD110" s="986"/>
      <c r="BE110" s="986"/>
      <c r="BF110" s="986"/>
      <c r="BG110" s="986"/>
      <c r="BH110" s="986"/>
      <c r="BI110" s="986"/>
      <c r="BJ110" s="986"/>
      <c r="BK110" s="986"/>
      <c r="BL110" s="986"/>
      <c r="BM110" s="986"/>
      <c r="BN110" s="986"/>
      <c r="BO110" s="986"/>
      <c r="BP110" s="987"/>
      <c r="BQ110" s="1023">
        <v>21768714</v>
      </c>
      <c r="BR110" s="1024"/>
      <c r="BS110" s="1024"/>
      <c r="BT110" s="1024"/>
      <c r="BU110" s="1024"/>
      <c r="BV110" s="1024">
        <v>21647490</v>
      </c>
      <c r="BW110" s="1024"/>
      <c r="BX110" s="1024"/>
      <c r="BY110" s="1024"/>
      <c r="BZ110" s="1024"/>
      <c r="CA110" s="1024">
        <v>21044642</v>
      </c>
      <c r="CB110" s="1024"/>
      <c r="CC110" s="1024"/>
      <c r="CD110" s="1024"/>
      <c r="CE110" s="1024"/>
      <c r="CF110" s="1038">
        <v>286</v>
      </c>
      <c r="CG110" s="1039"/>
      <c r="CH110" s="1039"/>
      <c r="CI110" s="1039"/>
      <c r="CJ110" s="1039"/>
      <c r="CK110" s="1040" t="s">
        <v>431</v>
      </c>
      <c r="CL110" s="1041"/>
      <c r="CM110" s="1020" t="s">
        <v>432</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127</v>
      </c>
      <c r="DH110" s="1024"/>
      <c r="DI110" s="1024"/>
      <c r="DJ110" s="1024"/>
      <c r="DK110" s="1024"/>
      <c r="DL110" s="1024" t="s">
        <v>433</v>
      </c>
      <c r="DM110" s="1024"/>
      <c r="DN110" s="1024"/>
      <c r="DO110" s="1024"/>
      <c r="DP110" s="1024"/>
      <c r="DQ110" s="1024" t="s">
        <v>433</v>
      </c>
      <c r="DR110" s="1024"/>
      <c r="DS110" s="1024"/>
      <c r="DT110" s="1024"/>
      <c r="DU110" s="1024"/>
      <c r="DV110" s="1025" t="s">
        <v>433</v>
      </c>
      <c r="DW110" s="1025"/>
      <c r="DX110" s="1025"/>
      <c r="DY110" s="1025"/>
      <c r="DZ110" s="1026"/>
    </row>
    <row r="111" spans="1:131" s="248" customFormat="1" ht="26.25" customHeight="1" x14ac:dyDescent="0.15">
      <c r="A111" s="1027" t="s">
        <v>434</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127</v>
      </c>
      <c r="AB111" s="1031"/>
      <c r="AC111" s="1031"/>
      <c r="AD111" s="1031"/>
      <c r="AE111" s="1032"/>
      <c r="AF111" s="1033" t="s">
        <v>435</v>
      </c>
      <c r="AG111" s="1031"/>
      <c r="AH111" s="1031"/>
      <c r="AI111" s="1031"/>
      <c r="AJ111" s="1032"/>
      <c r="AK111" s="1033" t="s">
        <v>127</v>
      </c>
      <c r="AL111" s="1031"/>
      <c r="AM111" s="1031"/>
      <c r="AN111" s="1031"/>
      <c r="AO111" s="1032"/>
      <c r="AP111" s="1034" t="s">
        <v>435</v>
      </c>
      <c r="AQ111" s="1035"/>
      <c r="AR111" s="1035"/>
      <c r="AS111" s="1035"/>
      <c r="AT111" s="1036"/>
      <c r="AU111" s="997"/>
      <c r="AV111" s="998"/>
      <c r="AW111" s="998"/>
      <c r="AX111" s="998"/>
      <c r="AY111" s="998"/>
      <c r="AZ111" s="1046" t="s">
        <v>436</v>
      </c>
      <c r="BA111" s="1047"/>
      <c r="BB111" s="1047"/>
      <c r="BC111" s="1047"/>
      <c r="BD111" s="1047"/>
      <c r="BE111" s="1047"/>
      <c r="BF111" s="1047"/>
      <c r="BG111" s="1047"/>
      <c r="BH111" s="1047"/>
      <c r="BI111" s="1047"/>
      <c r="BJ111" s="1047"/>
      <c r="BK111" s="1047"/>
      <c r="BL111" s="1047"/>
      <c r="BM111" s="1047"/>
      <c r="BN111" s="1047"/>
      <c r="BO111" s="1047"/>
      <c r="BP111" s="1048"/>
      <c r="BQ111" s="1016">
        <v>60635</v>
      </c>
      <c r="BR111" s="1017"/>
      <c r="BS111" s="1017"/>
      <c r="BT111" s="1017"/>
      <c r="BU111" s="1017"/>
      <c r="BV111" s="1017">
        <v>29930</v>
      </c>
      <c r="BW111" s="1017"/>
      <c r="BX111" s="1017"/>
      <c r="BY111" s="1017"/>
      <c r="BZ111" s="1017"/>
      <c r="CA111" s="1017" t="s">
        <v>127</v>
      </c>
      <c r="CB111" s="1017"/>
      <c r="CC111" s="1017"/>
      <c r="CD111" s="1017"/>
      <c r="CE111" s="1017"/>
      <c r="CF111" s="1011" t="s">
        <v>437</v>
      </c>
      <c r="CG111" s="1012"/>
      <c r="CH111" s="1012"/>
      <c r="CI111" s="1012"/>
      <c r="CJ111" s="1012"/>
      <c r="CK111" s="1042"/>
      <c r="CL111" s="1043"/>
      <c r="CM111" s="1013" t="s">
        <v>438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127</v>
      </c>
      <c r="DH111" s="1017"/>
      <c r="DI111" s="1017"/>
      <c r="DJ111" s="1017"/>
      <c r="DK111" s="1017"/>
      <c r="DL111" s="1017" t="s">
        <v>127</v>
      </c>
      <c r="DM111" s="1017"/>
      <c r="DN111" s="1017"/>
      <c r="DO111" s="1017"/>
      <c r="DP111" s="1017"/>
      <c r="DQ111" s="1017" t="s">
        <v>127</v>
      </c>
      <c r="DR111" s="1017"/>
      <c r="DS111" s="1017"/>
      <c r="DT111" s="1017"/>
      <c r="DU111" s="1017"/>
      <c r="DV111" s="1018" t="s">
        <v>437</v>
      </c>
      <c r="DW111" s="1018"/>
      <c r="DX111" s="1018"/>
      <c r="DY111" s="1018"/>
      <c r="DZ111" s="1019"/>
    </row>
    <row r="112" spans="1:131" s="248" customFormat="1" ht="26.25" customHeight="1" x14ac:dyDescent="0.15">
      <c r="A112" s="1049" t="s">
        <v>439</v>
      </c>
      <c r="B112" s="1050"/>
      <c r="C112" s="1047" t="s">
        <v>440</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435</v>
      </c>
      <c r="AB112" s="1056"/>
      <c r="AC112" s="1056"/>
      <c r="AD112" s="1056"/>
      <c r="AE112" s="1057"/>
      <c r="AF112" s="1058" t="s">
        <v>127</v>
      </c>
      <c r="AG112" s="1056"/>
      <c r="AH112" s="1056"/>
      <c r="AI112" s="1056"/>
      <c r="AJ112" s="1057"/>
      <c r="AK112" s="1058" t="s">
        <v>127</v>
      </c>
      <c r="AL112" s="1056"/>
      <c r="AM112" s="1056"/>
      <c r="AN112" s="1056"/>
      <c r="AO112" s="1057"/>
      <c r="AP112" s="1059" t="s">
        <v>127</v>
      </c>
      <c r="AQ112" s="1060"/>
      <c r="AR112" s="1060"/>
      <c r="AS112" s="1060"/>
      <c r="AT112" s="1061"/>
      <c r="AU112" s="997"/>
      <c r="AV112" s="998"/>
      <c r="AW112" s="998"/>
      <c r="AX112" s="998"/>
      <c r="AY112" s="998"/>
      <c r="AZ112" s="1046" t="s">
        <v>441</v>
      </c>
      <c r="BA112" s="1047"/>
      <c r="BB112" s="1047"/>
      <c r="BC112" s="1047"/>
      <c r="BD112" s="1047"/>
      <c r="BE112" s="1047"/>
      <c r="BF112" s="1047"/>
      <c r="BG112" s="1047"/>
      <c r="BH112" s="1047"/>
      <c r="BI112" s="1047"/>
      <c r="BJ112" s="1047"/>
      <c r="BK112" s="1047"/>
      <c r="BL112" s="1047"/>
      <c r="BM112" s="1047"/>
      <c r="BN112" s="1047"/>
      <c r="BO112" s="1047"/>
      <c r="BP112" s="1048"/>
      <c r="BQ112" s="1016">
        <v>3781312</v>
      </c>
      <c r="BR112" s="1017"/>
      <c r="BS112" s="1017"/>
      <c r="BT112" s="1017"/>
      <c r="BU112" s="1017"/>
      <c r="BV112" s="1017">
        <v>3610021</v>
      </c>
      <c r="BW112" s="1017"/>
      <c r="BX112" s="1017"/>
      <c r="BY112" s="1017"/>
      <c r="BZ112" s="1017"/>
      <c r="CA112" s="1017">
        <v>3636785</v>
      </c>
      <c r="CB112" s="1017"/>
      <c r="CC112" s="1017"/>
      <c r="CD112" s="1017"/>
      <c r="CE112" s="1017"/>
      <c r="CF112" s="1011">
        <v>49.4</v>
      </c>
      <c r="CG112" s="1012"/>
      <c r="CH112" s="1012"/>
      <c r="CI112" s="1012"/>
      <c r="CJ112" s="1012"/>
      <c r="CK112" s="1042"/>
      <c r="CL112" s="1043"/>
      <c r="CM112" s="1013" t="s">
        <v>442</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127</v>
      </c>
      <c r="DH112" s="1017"/>
      <c r="DI112" s="1017"/>
      <c r="DJ112" s="1017"/>
      <c r="DK112" s="1017"/>
      <c r="DL112" s="1017" t="s">
        <v>127</v>
      </c>
      <c r="DM112" s="1017"/>
      <c r="DN112" s="1017"/>
      <c r="DO112" s="1017"/>
      <c r="DP112" s="1017"/>
      <c r="DQ112" s="1017" t="s">
        <v>437</v>
      </c>
      <c r="DR112" s="1017"/>
      <c r="DS112" s="1017"/>
      <c r="DT112" s="1017"/>
      <c r="DU112" s="1017"/>
      <c r="DV112" s="1018" t="s">
        <v>127</v>
      </c>
      <c r="DW112" s="1018"/>
      <c r="DX112" s="1018"/>
      <c r="DY112" s="1018"/>
      <c r="DZ112" s="1019"/>
    </row>
    <row r="113" spans="1:130" s="248" customFormat="1" ht="26.25" customHeight="1" x14ac:dyDescent="0.15">
      <c r="A113" s="1051"/>
      <c r="B113" s="1052"/>
      <c r="C113" s="1047" t="s">
        <v>443</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359289</v>
      </c>
      <c r="AB113" s="1031"/>
      <c r="AC113" s="1031"/>
      <c r="AD113" s="1031"/>
      <c r="AE113" s="1032"/>
      <c r="AF113" s="1033">
        <v>352063</v>
      </c>
      <c r="AG113" s="1031"/>
      <c r="AH113" s="1031"/>
      <c r="AI113" s="1031"/>
      <c r="AJ113" s="1032"/>
      <c r="AK113" s="1033">
        <v>331927</v>
      </c>
      <c r="AL113" s="1031"/>
      <c r="AM113" s="1031"/>
      <c r="AN113" s="1031"/>
      <c r="AO113" s="1032"/>
      <c r="AP113" s="1034">
        <v>4.5</v>
      </c>
      <c r="AQ113" s="1035"/>
      <c r="AR113" s="1035"/>
      <c r="AS113" s="1035"/>
      <c r="AT113" s="1036"/>
      <c r="AU113" s="997"/>
      <c r="AV113" s="998"/>
      <c r="AW113" s="998"/>
      <c r="AX113" s="998"/>
      <c r="AY113" s="998"/>
      <c r="AZ113" s="1046" t="s">
        <v>444</v>
      </c>
      <c r="BA113" s="1047"/>
      <c r="BB113" s="1047"/>
      <c r="BC113" s="1047"/>
      <c r="BD113" s="1047"/>
      <c r="BE113" s="1047"/>
      <c r="BF113" s="1047"/>
      <c r="BG113" s="1047"/>
      <c r="BH113" s="1047"/>
      <c r="BI113" s="1047"/>
      <c r="BJ113" s="1047"/>
      <c r="BK113" s="1047"/>
      <c r="BL113" s="1047"/>
      <c r="BM113" s="1047"/>
      <c r="BN113" s="1047"/>
      <c r="BO113" s="1047"/>
      <c r="BP113" s="1048"/>
      <c r="BQ113" s="1016" t="s">
        <v>437</v>
      </c>
      <c r="BR113" s="1017"/>
      <c r="BS113" s="1017"/>
      <c r="BT113" s="1017"/>
      <c r="BU113" s="1017"/>
      <c r="BV113" s="1017" t="s">
        <v>127</v>
      </c>
      <c r="BW113" s="1017"/>
      <c r="BX113" s="1017"/>
      <c r="BY113" s="1017"/>
      <c r="BZ113" s="1017"/>
      <c r="CA113" s="1017" t="s">
        <v>437</v>
      </c>
      <c r="CB113" s="1017"/>
      <c r="CC113" s="1017"/>
      <c r="CD113" s="1017"/>
      <c r="CE113" s="1017"/>
      <c r="CF113" s="1011" t="s">
        <v>435</v>
      </c>
      <c r="CG113" s="1012"/>
      <c r="CH113" s="1012"/>
      <c r="CI113" s="1012"/>
      <c r="CJ113" s="1012"/>
      <c r="CK113" s="1042"/>
      <c r="CL113" s="1043"/>
      <c r="CM113" s="1013" t="s">
        <v>445</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437</v>
      </c>
      <c r="DH113" s="1056"/>
      <c r="DI113" s="1056"/>
      <c r="DJ113" s="1056"/>
      <c r="DK113" s="1057"/>
      <c r="DL113" s="1058" t="s">
        <v>435</v>
      </c>
      <c r="DM113" s="1056"/>
      <c r="DN113" s="1056"/>
      <c r="DO113" s="1056"/>
      <c r="DP113" s="1057"/>
      <c r="DQ113" s="1058" t="s">
        <v>437</v>
      </c>
      <c r="DR113" s="1056"/>
      <c r="DS113" s="1056"/>
      <c r="DT113" s="1056"/>
      <c r="DU113" s="1057"/>
      <c r="DV113" s="1059" t="s">
        <v>127</v>
      </c>
      <c r="DW113" s="1060"/>
      <c r="DX113" s="1060"/>
      <c r="DY113" s="1060"/>
      <c r="DZ113" s="1061"/>
    </row>
    <row r="114" spans="1:130" s="248" customFormat="1" ht="26.25" customHeight="1" x14ac:dyDescent="0.15">
      <c r="A114" s="1051"/>
      <c r="B114" s="1052"/>
      <c r="C114" s="1047" t="s">
        <v>446</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t="s">
        <v>127</v>
      </c>
      <c r="AB114" s="1056"/>
      <c r="AC114" s="1056"/>
      <c r="AD114" s="1056"/>
      <c r="AE114" s="1057"/>
      <c r="AF114" s="1058" t="s">
        <v>127</v>
      </c>
      <c r="AG114" s="1056"/>
      <c r="AH114" s="1056"/>
      <c r="AI114" s="1056"/>
      <c r="AJ114" s="1057"/>
      <c r="AK114" s="1058" t="s">
        <v>435</v>
      </c>
      <c r="AL114" s="1056"/>
      <c r="AM114" s="1056"/>
      <c r="AN114" s="1056"/>
      <c r="AO114" s="1057"/>
      <c r="AP114" s="1059" t="s">
        <v>127</v>
      </c>
      <c r="AQ114" s="1060"/>
      <c r="AR114" s="1060"/>
      <c r="AS114" s="1060"/>
      <c r="AT114" s="1061"/>
      <c r="AU114" s="997"/>
      <c r="AV114" s="998"/>
      <c r="AW114" s="998"/>
      <c r="AX114" s="998"/>
      <c r="AY114" s="998"/>
      <c r="AZ114" s="1046" t="s">
        <v>447</v>
      </c>
      <c r="BA114" s="1047"/>
      <c r="BB114" s="1047"/>
      <c r="BC114" s="1047"/>
      <c r="BD114" s="1047"/>
      <c r="BE114" s="1047"/>
      <c r="BF114" s="1047"/>
      <c r="BG114" s="1047"/>
      <c r="BH114" s="1047"/>
      <c r="BI114" s="1047"/>
      <c r="BJ114" s="1047"/>
      <c r="BK114" s="1047"/>
      <c r="BL114" s="1047"/>
      <c r="BM114" s="1047"/>
      <c r="BN114" s="1047"/>
      <c r="BO114" s="1047"/>
      <c r="BP114" s="1048"/>
      <c r="BQ114" s="1016">
        <v>2948209</v>
      </c>
      <c r="BR114" s="1017"/>
      <c r="BS114" s="1017"/>
      <c r="BT114" s="1017"/>
      <c r="BU114" s="1017"/>
      <c r="BV114" s="1017">
        <v>2905476</v>
      </c>
      <c r="BW114" s="1017"/>
      <c r="BX114" s="1017"/>
      <c r="BY114" s="1017"/>
      <c r="BZ114" s="1017"/>
      <c r="CA114" s="1017">
        <v>2803876</v>
      </c>
      <c r="CB114" s="1017"/>
      <c r="CC114" s="1017"/>
      <c r="CD114" s="1017"/>
      <c r="CE114" s="1017"/>
      <c r="CF114" s="1011">
        <v>38.1</v>
      </c>
      <c r="CG114" s="1012"/>
      <c r="CH114" s="1012"/>
      <c r="CI114" s="1012"/>
      <c r="CJ114" s="1012"/>
      <c r="CK114" s="1042"/>
      <c r="CL114" s="1043"/>
      <c r="CM114" s="1013" t="s">
        <v>448</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v>3189</v>
      </c>
      <c r="DH114" s="1056"/>
      <c r="DI114" s="1056"/>
      <c r="DJ114" s="1056"/>
      <c r="DK114" s="1057"/>
      <c r="DL114" s="1058">
        <v>1327</v>
      </c>
      <c r="DM114" s="1056"/>
      <c r="DN114" s="1056"/>
      <c r="DO114" s="1056"/>
      <c r="DP114" s="1057"/>
      <c r="DQ114" s="1058" t="s">
        <v>127</v>
      </c>
      <c r="DR114" s="1056"/>
      <c r="DS114" s="1056"/>
      <c r="DT114" s="1056"/>
      <c r="DU114" s="1057"/>
      <c r="DV114" s="1059" t="s">
        <v>127</v>
      </c>
      <c r="DW114" s="1060"/>
      <c r="DX114" s="1060"/>
      <c r="DY114" s="1060"/>
      <c r="DZ114" s="1061"/>
    </row>
    <row r="115" spans="1:130" s="248" customFormat="1" ht="26.25" customHeight="1" x14ac:dyDescent="0.15">
      <c r="A115" s="1051"/>
      <c r="B115" s="1052"/>
      <c r="C115" s="1047" t="s">
        <v>449</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31378</v>
      </c>
      <c r="AB115" s="1031"/>
      <c r="AC115" s="1031"/>
      <c r="AD115" s="1031"/>
      <c r="AE115" s="1032"/>
      <c r="AF115" s="1033">
        <v>30963</v>
      </c>
      <c r="AG115" s="1031"/>
      <c r="AH115" s="1031"/>
      <c r="AI115" s="1031"/>
      <c r="AJ115" s="1032"/>
      <c r="AK115" s="1033">
        <v>28801</v>
      </c>
      <c r="AL115" s="1031"/>
      <c r="AM115" s="1031"/>
      <c r="AN115" s="1031"/>
      <c r="AO115" s="1032"/>
      <c r="AP115" s="1034">
        <v>0.4</v>
      </c>
      <c r="AQ115" s="1035"/>
      <c r="AR115" s="1035"/>
      <c r="AS115" s="1035"/>
      <c r="AT115" s="1036"/>
      <c r="AU115" s="997"/>
      <c r="AV115" s="998"/>
      <c r="AW115" s="998"/>
      <c r="AX115" s="998"/>
      <c r="AY115" s="998"/>
      <c r="AZ115" s="1046" t="s">
        <v>450</v>
      </c>
      <c r="BA115" s="1047"/>
      <c r="BB115" s="1047"/>
      <c r="BC115" s="1047"/>
      <c r="BD115" s="1047"/>
      <c r="BE115" s="1047"/>
      <c r="BF115" s="1047"/>
      <c r="BG115" s="1047"/>
      <c r="BH115" s="1047"/>
      <c r="BI115" s="1047"/>
      <c r="BJ115" s="1047"/>
      <c r="BK115" s="1047"/>
      <c r="BL115" s="1047"/>
      <c r="BM115" s="1047"/>
      <c r="BN115" s="1047"/>
      <c r="BO115" s="1047"/>
      <c r="BP115" s="1048"/>
      <c r="BQ115" s="1016">
        <v>125802</v>
      </c>
      <c r="BR115" s="1017"/>
      <c r="BS115" s="1017"/>
      <c r="BT115" s="1017"/>
      <c r="BU115" s="1017"/>
      <c r="BV115" s="1017">
        <v>118644</v>
      </c>
      <c r="BW115" s="1017"/>
      <c r="BX115" s="1017"/>
      <c r="BY115" s="1017"/>
      <c r="BZ115" s="1017"/>
      <c r="CA115" s="1017">
        <v>115175</v>
      </c>
      <c r="CB115" s="1017"/>
      <c r="CC115" s="1017"/>
      <c r="CD115" s="1017"/>
      <c r="CE115" s="1017"/>
      <c r="CF115" s="1011">
        <v>1.6</v>
      </c>
      <c r="CG115" s="1012"/>
      <c r="CH115" s="1012"/>
      <c r="CI115" s="1012"/>
      <c r="CJ115" s="1012"/>
      <c r="CK115" s="1042"/>
      <c r="CL115" s="1043"/>
      <c r="CM115" s="1046" t="s">
        <v>451</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127</v>
      </c>
      <c r="DH115" s="1056"/>
      <c r="DI115" s="1056"/>
      <c r="DJ115" s="1056"/>
      <c r="DK115" s="1057"/>
      <c r="DL115" s="1058" t="s">
        <v>127</v>
      </c>
      <c r="DM115" s="1056"/>
      <c r="DN115" s="1056"/>
      <c r="DO115" s="1056"/>
      <c r="DP115" s="1057"/>
      <c r="DQ115" s="1058" t="s">
        <v>127</v>
      </c>
      <c r="DR115" s="1056"/>
      <c r="DS115" s="1056"/>
      <c r="DT115" s="1056"/>
      <c r="DU115" s="1057"/>
      <c r="DV115" s="1059" t="s">
        <v>437</v>
      </c>
      <c r="DW115" s="1060"/>
      <c r="DX115" s="1060"/>
      <c r="DY115" s="1060"/>
      <c r="DZ115" s="1061"/>
    </row>
    <row r="116" spans="1:130" s="248" customFormat="1" ht="26.25" customHeight="1" x14ac:dyDescent="0.15">
      <c r="A116" s="1053"/>
      <c r="B116" s="1054"/>
      <c r="C116" s="1062" t="s">
        <v>452</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127</v>
      </c>
      <c r="AB116" s="1056"/>
      <c r="AC116" s="1056"/>
      <c r="AD116" s="1056"/>
      <c r="AE116" s="1057"/>
      <c r="AF116" s="1058" t="s">
        <v>437</v>
      </c>
      <c r="AG116" s="1056"/>
      <c r="AH116" s="1056"/>
      <c r="AI116" s="1056"/>
      <c r="AJ116" s="1057"/>
      <c r="AK116" s="1058" t="s">
        <v>127</v>
      </c>
      <c r="AL116" s="1056"/>
      <c r="AM116" s="1056"/>
      <c r="AN116" s="1056"/>
      <c r="AO116" s="1057"/>
      <c r="AP116" s="1059" t="s">
        <v>437</v>
      </c>
      <c r="AQ116" s="1060"/>
      <c r="AR116" s="1060"/>
      <c r="AS116" s="1060"/>
      <c r="AT116" s="1061"/>
      <c r="AU116" s="997"/>
      <c r="AV116" s="998"/>
      <c r="AW116" s="998"/>
      <c r="AX116" s="998"/>
      <c r="AY116" s="998"/>
      <c r="AZ116" s="1064" t="s">
        <v>453</v>
      </c>
      <c r="BA116" s="1065"/>
      <c r="BB116" s="1065"/>
      <c r="BC116" s="1065"/>
      <c r="BD116" s="1065"/>
      <c r="BE116" s="1065"/>
      <c r="BF116" s="1065"/>
      <c r="BG116" s="1065"/>
      <c r="BH116" s="1065"/>
      <c r="BI116" s="1065"/>
      <c r="BJ116" s="1065"/>
      <c r="BK116" s="1065"/>
      <c r="BL116" s="1065"/>
      <c r="BM116" s="1065"/>
      <c r="BN116" s="1065"/>
      <c r="BO116" s="1065"/>
      <c r="BP116" s="1066"/>
      <c r="BQ116" s="1016" t="s">
        <v>127</v>
      </c>
      <c r="BR116" s="1017"/>
      <c r="BS116" s="1017"/>
      <c r="BT116" s="1017"/>
      <c r="BU116" s="1017"/>
      <c r="BV116" s="1017" t="s">
        <v>127</v>
      </c>
      <c r="BW116" s="1017"/>
      <c r="BX116" s="1017"/>
      <c r="BY116" s="1017"/>
      <c r="BZ116" s="1017"/>
      <c r="CA116" s="1017" t="s">
        <v>437</v>
      </c>
      <c r="CB116" s="1017"/>
      <c r="CC116" s="1017"/>
      <c r="CD116" s="1017"/>
      <c r="CE116" s="1017"/>
      <c r="CF116" s="1011" t="s">
        <v>127</v>
      </c>
      <c r="CG116" s="1012"/>
      <c r="CH116" s="1012"/>
      <c r="CI116" s="1012"/>
      <c r="CJ116" s="1012"/>
      <c r="CK116" s="1042"/>
      <c r="CL116" s="1043"/>
      <c r="CM116" s="1013" t="s">
        <v>454</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127</v>
      </c>
      <c r="DH116" s="1056"/>
      <c r="DI116" s="1056"/>
      <c r="DJ116" s="1056"/>
      <c r="DK116" s="1057"/>
      <c r="DL116" s="1058" t="s">
        <v>127</v>
      </c>
      <c r="DM116" s="1056"/>
      <c r="DN116" s="1056"/>
      <c r="DO116" s="1056"/>
      <c r="DP116" s="1057"/>
      <c r="DQ116" s="1058" t="s">
        <v>435</v>
      </c>
      <c r="DR116" s="1056"/>
      <c r="DS116" s="1056"/>
      <c r="DT116" s="1056"/>
      <c r="DU116" s="1057"/>
      <c r="DV116" s="1059" t="s">
        <v>127</v>
      </c>
      <c r="DW116" s="1060"/>
      <c r="DX116" s="1060"/>
      <c r="DY116" s="1060"/>
      <c r="DZ116" s="1061"/>
    </row>
    <row r="117" spans="1:130" s="248" customFormat="1" ht="26.25" customHeight="1" x14ac:dyDescent="0.15">
      <c r="A117" s="1001" t="s">
        <v>184</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455</v>
      </c>
      <c r="Z117" s="983"/>
      <c r="AA117" s="1073">
        <v>2466341</v>
      </c>
      <c r="AB117" s="1074"/>
      <c r="AC117" s="1074"/>
      <c r="AD117" s="1074"/>
      <c r="AE117" s="1075"/>
      <c r="AF117" s="1076">
        <v>2466327</v>
      </c>
      <c r="AG117" s="1074"/>
      <c r="AH117" s="1074"/>
      <c r="AI117" s="1074"/>
      <c r="AJ117" s="1075"/>
      <c r="AK117" s="1076">
        <v>2474803</v>
      </c>
      <c r="AL117" s="1074"/>
      <c r="AM117" s="1074"/>
      <c r="AN117" s="1074"/>
      <c r="AO117" s="1075"/>
      <c r="AP117" s="1077"/>
      <c r="AQ117" s="1078"/>
      <c r="AR117" s="1078"/>
      <c r="AS117" s="1078"/>
      <c r="AT117" s="1079"/>
      <c r="AU117" s="997"/>
      <c r="AV117" s="998"/>
      <c r="AW117" s="998"/>
      <c r="AX117" s="998"/>
      <c r="AY117" s="998"/>
      <c r="AZ117" s="1064" t="s">
        <v>456</v>
      </c>
      <c r="BA117" s="1065"/>
      <c r="BB117" s="1065"/>
      <c r="BC117" s="1065"/>
      <c r="BD117" s="1065"/>
      <c r="BE117" s="1065"/>
      <c r="BF117" s="1065"/>
      <c r="BG117" s="1065"/>
      <c r="BH117" s="1065"/>
      <c r="BI117" s="1065"/>
      <c r="BJ117" s="1065"/>
      <c r="BK117" s="1065"/>
      <c r="BL117" s="1065"/>
      <c r="BM117" s="1065"/>
      <c r="BN117" s="1065"/>
      <c r="BO117" s="1065"/>
      <c r="BP117" s="1066"/>
      <c r="BQ117" s="1016" t="s">
        <v>127</v>
      </c>
      <c r="BR117" s="1017"/>
      <c r="BS117" s="1017"/>
      <c r="BT117" s="1017"/>
      <c r="BU117" s="1017"/>
      <c r="BV117" s="1017" t="s">
        <v>127</v>
      </c>
      <c r="BW117" s="1017"/>
      <c r="BX117" s="1017"/>
      <c r="BY117" s="1017"/>
      <c r="BZ117" s="1017"/>
      <c r="CA117" s="1017" t="s">
        <v>437</v>
      </c>
      <c r="CB117" s="1017"/>
      <c r="CC117" s="1017"/>
      <c r="CD117" s="1017"/>
      <c r="CE117" s="1017"/>
      <c r="CF117" s="1011" t="s">
        <v>127</v>
      </c>
      <c r="CG117" s="1012"/>
      <c r="CH117" s="1012"/>
      <c r="CI117" s="1012"/>
      <c r="CJ117" s="1012"/>
      <c r="CK117" s="1042"/>
      <c r="CL117" s="1043"/>
      <c r="CM117" s="1013" t="s">
        <v>457</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127</v>
      </c>
      <c r="DH117" s="1056"/>
      <c r="DI117" s="1056"/>
      <c r="DJ117" s="1056"/>
      <c r="DK117" s="1057"/>
      <c r="DL117" s="1058" t="s">
        <v>437</v>
      </c>
      <c r="DM117" s="1056"/>
      <c r="DN117" s="1056"/>
      <c r="DO117" s="1056"/>
      <c r="DP117" s="1057"/>
      <c r="DQ117" s="1058" t="s">
        <v>127</v>
      </c>
      <c r="DR117" s="1056"/>
      <c r="DS117" s="1056"/>
      <c r="DT117" s="1056"/>
      <c r="DU117" s="1057"/>
      <c r="DV117" s="1059" t="s">
        <v>127</v>
      </c>
      <c r="DW117" s="1060"/>
      <c r="DX117" s="1060"/>
      <c r="DY117" s="1060"/>
      <c r="DZ117" s="1061"/>
    </row>
    <row r="118" spans="1:130" s="248" customFormat="1" ht="26.25" customHeight="1" x14ac:dyDescent="0.15">
      <c r="A118" s="1001" t="s">
        <v>428</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425</v>
      </c>
      <c r="AB118" s="982"/>
      <c r="AC118" s="982"/>
      <c r="AD118" s="982"/>
      <c r="AE118" s="983"/>
      <c r="AF118" s="981" t="s">
        <v>426</v>
      </c>
      <c r="AG118" s="982"/>
      <c r="AH118" s="982"/>
      <c r="AI118" s="982"/>
      <c r="AJ118" s="983"/>
      <c r="AK118" s="981" t="s">
        <v>301</v>
      </c>
      <c r="AL118" s="982"/>
      <c r="AM118" s="982"/>
      <c r="AN118" s="982"/>
      <c r="AO118" s="983"/>
      <c r="AP118" s="1068" t="s">
        <v>427</v>
      </c>
      <c r="AQ118" s="1069"/>
      <c r="AR118" s="1069"/>
      <c r="AS118" s="1069"/>
      <c r="AT118" s="1070"/>
      <c r="AU118" s="997"/>
      <c r="AV118" s="998"/>
      <c r="AW118" s="998"/>
      <c r="AX118" s="998"/>
      <c r="AY118" s="998"/>
      <c r="AZ118" s="1071" t="s">
        <v>458</v>
      </c>
      <c r="BA118" s="1062"/>
      <c r="BB118" s="1062"/>
      <c r="BC118" s="1062"/>
      <c r="BD118" s="1062"/>
      <c r="BE118" s="1062"/>
      <c r="BF118" s="1062"/>
      <c r="BG118" s="1062"/>
      <c r="BH118" s="1062"/>
      <c r="BI118" s="1062"/>
      <c r="BJ118" s="1062"/>
      <c r="BK118" s="1062"/>
      <c r="BL118" s="1062"/>
      <c r="BM118" s="1062"/>
      <c r="BN118" s="1062"/>
      <c r="BO118" s="1062"/>
      <c r="BP118" s="1063"/>
      <c r="BQ118" s="1094" t="s">
        <v>127</v>
      </c>
      <c r="BR118" s="1095"/>
      <c r="BS118" s="1095"/>
      <c r="BT118" s="1095"/>
      <c r="BU118" s="1095"/>
      <c r="BV118" s="1095" t="s">
        <v>437</v>
      </c>
      <c r="BW118" s="1095"/>
      <c r="BX118" s="1095"/>
      <c r="BY118" s="1095"/>
      <c r="BZ118" s="1095"/>
      <c r="CA118" s="1095" t="s">
        <v>437</v>
      </c>
      <c r="CB118" s="1095"/>
      <c r="CC118" s="1095"/>
      <c r="CD118" s="1095"/>
      <c r="CE118" s="1095"/>
      <c r="CF118" s="1011" t="s">
        <v>437</v>
      </c>
      <c r="CG118" s="1012"/>
      <c r="CH118" s="1012"/>
      <c r="CI118" s="1012"/>
      <c r="CJ118" s="1012"/>
      <c r="CK118" s="1042"/>
      <c r="CL118" s="1043"/>
      <c r="CM118" s="1013" t="s">
        <v>459</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437</v>
      </c>
      <c r="DH118" s="1056"/>
      <c r="DI118" s="1056"/>
      <c r="DJ118" s="1056"/>
      <c r="DK118" s="1057"/>
      <c r="DL118" s="1058" t="s">
        <v>437</v>
      </c>
      <c r="DM118" s="1056"/>
      <c r="DN118" s="1056"/>
      <c r="DO118" s="1056"/>
      <c r="DP118" s="1057"/>
      <c r="DQ118" s="1058" t="s">
        <v>437</v>
      </c>
      <c r="DR118" s="1056"/>
      <c r="DS118" s="1056"/>
      <c r="DT118" s="1056"/>
      <c r="DU118" s="1057"/>
      <c r="DV118" s="1059" t="s">
        <v>437</v>
      </c>
      <c r="DW118" s="1060"/>
      <c r="DX118" s="1060"/>
      <c r="DY118" s="1060"/>
      <c r="DZ118" s="1061"/>
    </row>
    <row r="119" spans="1:130" s="248" customFormat="1" ht="26.25" customHeight="1" x14ac:dyDescent="0.15">
      <c r="A119" s="1155" t="s">
        <v>431</v>
      </c>
      <c r="B119" s="1041"/>
      <c r="C119" s="1020" t="s">
        <v>432</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437</v>
      </c>
      <c r="AB119" s="989"/>
      <c r="AC119" s="989"/>
      <c r="AD119" s="989"/>
      <c r="AE119" s="990"/>
      <c r="AF119" s="991" t="s">
        <v>127</v>
      </c>
      <c r="AG119" s="989"/>
      <c r="AH119" s="989"/>
      <c r="AI119" s="989"/>
      <c r="AJ119" s="990"/>
      <c r="AK119" s="991" t="s">
        <v>127</v>
      </c>
      <c r="AL119" s="989"/>
      <c r="AM119" s="989"/>
      <c r="AN119" s="989"/>
      <c r="AO119" s="990"/>
      <c r="AP119" s="992" t="s">
        <v>437</v>
      </c>
      <c r="AQ119" s="993"/>
      <c r="AR119" s="993"/>
      <c r="AS119" s="993"/>
      <c r="AT119" s="994"/>
      <c r="AU119" s="999"/>
      <c r="AV119" s="1000"/>
      <c r="AW119" s="1000"/>
      <c r="AX119" s="1000"/>
      <c r="AY119" s="1000"/>
      <c r="AZ119" s="279" t="s">
        <v>184</v>
      </c>
      <c r="BA119" s="279"/>
      <c r="BB119" s="279"/>
      <c r="BC119" s="279"/>
      <c r="BD119" s="279"/>
      <c r="BE119" s="279"/>
      <c r="BF119" s="279"/>
      <c r="BG119" s="279"/>
      <c r="BH119" s="279"/>
      <c r="BI119" s="279"/>
      <c r="BJ119" s="279"/>
      <c r="BK119" s="279"/>
      <c r="BL119" s="279"/>
      <c r="BM119" s="279"/>
      <c r="BN119" s="279"/>
      <c r="BO119" s="1072" t="s">
        <v>460</v>
      </c>
      <c r="BP119" s="1103"/>
      <c r="BQ119" s="1094">
        <v>28684672</v>
      </c>
      <c r="BR119" s="1095"/>
      <c r="BS119" s="1095"/>
      <c r="BT119" s="1095"/>
      <c r="BU119" s="1095"/>
      <c r="BV119" s="1095">
        <v>28311561</v>
      </c>
      <c r="BW119" s="1095"/>
      <c r="BX119" s="1095"/>
      <c r="BY119" s="1095"/>
      <c r="BZ119" s="1095"/>
      <c r="CA119" s="1095">
        <v>27600478</v>
      </c>
      <c r="CB119" s="1095"/>
      <c r="CC119" s="1095"/>
      <c r="CD119" s="1095"/>
      <c r="CE119" s="1095"/>
      <c r="CF119" s="1096"/>
      <c r="CG119" s="1097"/>
      <c r="CH119" s="1097"/>
      <c r="CI119" s="1097"/>
      <c r="CJ119" s="1098"/>
      <c r="CK119" s="1044"/>
      <c r="CL119" s="1045"/>
      <c r="CM119" s="1099" t="s">
        <v>461</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57446</v>
      </c>
      <c r="DH119" s="1081"/>
      <c r="DI119" s="1081"/>
      <c r="DJ119" s="1081"/>
      <c r="DK119" s="1082"/>
      <c r="DL119" s="1080">
        <v>28603</v>
      </c>
      <c r="DM119" s="1081"/>
      <c r="DN119" s="1081"/>
      <c r="DO119" s="1081"/>
      <c r="DP119" s="1082"/>
      <c r="DQ119" s="1080" t="s">
        <v>127</v>
      </c>
      <c r="DR119" s="1081"/>
      <c r="DS119" s="1081"/>
      <c r="DT119" s="1081"/>
      <c r="DU119" s="1082"/>
      <c r="DV119" s="1083" t="s">
        <v>437</v>
      </c>
      <c r="DW119" s="1084"/>
      <c r="DX119" s="1084"/>
      <c r="DY119" s="1084"/>
      <c r="DZ119" s="1085"/>
    </row>
    <row r="120" spans="1:130" s="248" customFormat="1" ht="26.25" customHeight="1" x14ac:dyDescent="0.15">
      <c r="A120" s="1156"/>
      <c r="B120" s="1043"/>
      <c r="C120" s="1013" t="s">
        <v>438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437</v>
      </c>
      <c r="AB120" s="1056"/>
      <c r="AC120" s="1056"/>
      <c r="AD120" s="1056"/>
      <c r="AE120" s="1057"/>
      <c r="AF120" s="1058" t="s">
        <v>437</v>
      </c>
      <c r="AG120" s="1056"/>
      <c r="AH120" s="1056"/>
      <c r="AI120" s="1056"/>
      <c r="AJ120" s="1057"/>
      <c r="AK120" s="1058" t="s">
        <v>437</v>
      </c>
      <c r="AL120" s="1056"/>
      <c r="AM120" s="1056"/>
      <c r="AN120" s="1056"/>
      <c r="AO120" s="1057"/>
      <c r="AP120" s="1059" t="s">
        <v>127</v>
      </c>
      <c r="AQ120" s="1060"/>
      <c r="AR120" s="1060"/>
      <c r="AS120" s="1060"/>
      <c r="AT120" s="1061"/>
      <c r="AU120" s="1086" t="s">
        <v>462</v>
      </c>
      <c r="AV120" s="1087"/>
      <c r="AW120" s="1087"/>
      <c r="AX120" s="1087"/>
      <c r="AY120" s="1088"/>
      <c r="AZ120" s="1037" t="s">
        <v>463</v>
      </c>
      <c r="BA120" s="986"/>
      <c r="BB120" s="986"/>
      <c r="BC120" s="986"/>
      <c r="BD120" s="986"/>
      <c r="BE120" s="986"/>
      <c r="BF120" s="986"/>
      <c r="BG120" s="986"/>
      <c r="BH120" s="986"/>
      <c r="BI120" s="986"/>
      <c r="BJ120" s="986"/>
      <c r="BK120" s="986"/>
      <c r="BL120" s="986"/>
      <c r="BM120" s="986"/>
      <c r="BN120" s="986"/>
      <c r="BO120" s="986"/>
      <c r="BP120" s="987"/>
      <c r="BQ120" s="1023">
        <v>7213092</v>
      </c>
      <c r="BR120" s="1024"/>
      <c r="BS120" s="1024"/>
      <c r="BT120" s="1024"/>
      <c r="BU120" s="1024"/>
      <c r="BV120" s="1024">
        <v>6483510</v>
      </c>
      <c r="BW120" s="1024"/>
      <c r="BX120" s="1024"/>
      <c r="BY120" s="1024"/>
      <c r="BZ120" s="1024"/>
      <c r="CA120" s="1024">
        <v>6744439</v>
      </c>
      <c r="CB120" s="1024"/>
      <c r="CC120" s="1024"/>
      <c r="CD120" s="1024"/>
      <c r="CE120" s="1024"/>
      <c r="CF120" s="1038">
        <v>91.7</v>
      </c>
      <c r="CG120" s="1039"/>
      <c r="CH120" s="1039"/>
      <c r="CI120" s="1039"/>
      <c r="CJ120" s="1039"/>
      <c r="CK120" s="1104" t="s">
        <v>464</v>
      </c>
      <c r="CL120" s="1105"/>
      <c r="CM120" s="1105"/>
      <c r="CN120" s="1105"/>
      <c r="CO120" s="1106"/>
      <c r="CP120" s="1112" t="s">
        <v>402</v>
      </c>
      <c r="CQ120" s="1113"/>
      <c r="CR120" s="1113"/>
      <c r="CS120" s="1113"/>
      <c r="CT120" s="1113"/>
      <c r="CU120" s="1113"/>
      <c r="CV120" s="1113"/>
      <c r="CW120" s="1113"/>
      <c r="CX120" s="1113"/>
      <c r="CY120" s="1113"/>
      <c r="CZ120" s="1113"/>
      <c r="DA120" s="1113"/>
      <c r="DB120" s="1113"/>
      <c r="DC120" s="1113"/>
      <c r="DD120" s="1113"/>
      <c r="DE120" s="1113"/>
      <c r="DF120" s="1114"/>
      <c r="DG120" s="1023" t="s">
        <v>127</v>
      </c>
      <c r="DH120" s="1024"/>
      <c r="DI120" s="1024"/>
      <c r="DJ120" s="1024"/>
      <c r="DK120" s="1024"/>
      <c r="DL120" s="1024" t="s">
        <v>127</v>
      </c>
      <c r="DM120" s="1024"/>
      <c r="DN120" s="1024"/>
      <c r="DO120" s="1024"/>
      <c r="DP120" s="1024"/>
      <c r="DQ120" s="1024">
        <v>2795444</v>
      </c>
      <c r="DR120" s="1024"/>
      <c r="DS120" s="1024"/>
      <c r="DT120" s="1024"/>
      <c r="DU120" s="1024"/>
      <c r="DV120" s="1025">
        <v>38</v>
      </c>
      <c r="DW120" s="1025"/>
      <c r="DX120" s="1025"/>
      <c r="DY120" s="1025"/>
      <c r="DZ120" s="1026"/>
    </row>
    <row r="121" spans="1:130" s="248" customFormat="1" ht="26.25" customHeight="1" x14ac:dyDescent="0.15">
      <c r="A121" s="1156"/>
      <c r="B121" s="1043"/>
      <c r="C121" s="1064" t="s">
        <v>465</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127</v>
      </c>
      <c r="AB121" s="1056"/>
      <c r="AC121" s="1056"/>
      <c r="AD121" s="1056"/>
      <c r="AE121" s="1057"/>
      <c r="AF121" s="1058" t="s">
        <v>127</v>
      </c>
      <c r="AG121" s="1056"/>
      <c r="AH121" s="1056"/>
      <c r="AI121" s="1056"/>
      <c r="AJ121" s="1057"/>
      <c r="AK121" s="1058" t="s">
        <v>437</v>
      </c>
      <c r="AL121" s="1056"/>
      <c r="AM121" s="1056"/>
      <c r="AN121" s="1056"/>
      <c r="AO121" s="1057"/>
      <c r="AP121" s="1059" t="s">
        <v>437</v>
      </c>
      <c r="AQ121" s="1060"/>
      <c r="AR121" s="1060"/>
      <c r="AS121" s="1060"/>
      <c r="AT121" s="1061"/>
      <c r="AU121" s="1089"/>
      <c r="AV121" s="1090"/>
      <c r="AW121" s="1090"/>
      <c r="AX121" s="1090"/>
      <c r="AY121" s="1091"/>
      <c r="AZ121" s="1046" t="s">
        <v>466</v>
      </c>
      <c r="BA121" s="1047"/>
      <c r="BB121" s="1047"/>
      <c r="BC121" s="1047"/>
      <c r="BD121" s="1047"/>
      <c r="BE121" s="1047"/>
      <c r="BF121" s="1047"/>
      <c r="BG121" s="1047"/>
      <c r="BH121" s="1047"/>
      <c r="BI121" s="1047"/>
      <c r="BJ121" s="1047"/>
      <c r="BK121" s="1047"/>
      <c r="BL121" s="1047"/>
      <c r="BM121" s="1047"/>
      <c r="BN121" s="1047"/>
      <c r="BO121" s="1047"/>
      <c r="BP121" s="1048"/>
      <c r="BQ121" s="1016">
        <v>680868</v>
      </c>
      <c r="BR121" s="1017"/>
      <c r="BS121" s="1017"/>
      <c r="BT121" s="1017"/>
      <c r="BU121" s="1017"/>
      <c r="BV121" s="1017">
        <v>779054</v>
      </c>
      <c r="BW121" s="1017"/>
      <c r="BX121" s="1017"/>
      <c r="BY121" s="1017"/>
      <c r="BZ121" s="1017"/>
      <c r="CA121" s="1017">
        <v>738540</v>
      </c>
      <c r="CB121" s="1017"/>
      <c r="CC121" s="1017"/>
      <c r="CD121" s="1017"/>
      <c r="CE121" s="1017"/>
      <c r="CF121" s="1011">
        <v>10</v>
      </c>
      <c r="CG121" s="1012"/>
      <c r="CH121" s="1012"/>
      <c r="CI121" s="1012"/>
      <c r="CJ121" s="1012"/>
      <c r="CK121" s="1107"/>
      <c r="CL121" s="1108"/>
      <c r="CM121" s="1108"/>
      <c r="CN121" s="1108"/>
      <c r="CO121" s="1109"/>
      <c r="CP121" s="1117" t="s">
        <v>467</v>
      </c>
      <c r="CQ121" s="1118"/>
      <c r="CR121" s="1118"/>
      <c r="CS121" s="1118"/>
      <c r="CT121" s="1118"/>
      <c r="CU121" s="1118"/>
      <c r="CV121" s="1118"/>
      <c r="CW121" s="1118"/>
      <c r="CX121" s="1118"/>
      <c r="CY121" s="1118"/>
      <c r="CZ121" s="1118"/>
      <c r="DA121" s="1118"/>
      <c r="DB121" s="1118"/>
      <c r="DC121" s="1118"/>
      <c r="DD121" s="1118"/>
      <c r="DE121" s="1118"/>
      <c r="DF121" s="1119"/>
      <c r="DG121" s="1016">
        <v>824089</v>
      </c>
      <c r="DH121" s="1017"/>
      <c r="DI121" s="1017"/>
      <c r="DJ121" s="1017"/>
      <c r="DK121" s="1017"/>
      <c r="DL121" s="1017">
        <v>785177</v>
      </c>
      <c r="DM121" s="1017"/>
      <c r="DN121" s="1017"/>
      <c r="DO121" s="1017"/>
      <c r="DP121" s="1017"/>
      <c r="DQ121" s="1017">
        <v>745529</v>
      </c>
      <c r="DR121" s="1017"/>
      <c r="DS121" s="1017"/>
      <c r="DT121" s="1017"/>
      <c r="DU121" s="1017"/>
      <c r="DV121" s="1018">
        <v>10.1</v>
      </c>
      <c r="DW121" s="1018"/>
      <c r="DX121" s="1018"/>
      <c r="DY121" s="1018"/>
      <c r="DZ121" s="1019"/>
    </row>
    <row r="122" spans="1:130" s="248" customFormat="1" ht="26.25" customHeight="1" x14ac:dyDescent="0.15">
      <c r="A122" s="1156"/>
      <c r="B122" s="1043"/>
      <c r="C122" s="1013" t="s">
        <v>448</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v>1861</v>
      </c>
      <c r="AB122" s="1056"/>
      <c r="AC122" s="1056"/>
      <c r="AD122" s="1056"/>
      <c r="AE122" s="1057"/>
      <c r="AF122" s="1058">
        <v>1862</v>
      </c>
      <c r="AG122" s="1056"/>
      <c r="AH122" s="1056"/>
      <c r="AI122" s="1056"/>
      <c r="AJ122" s="1057"/>
      <c r="AK122" s="1058" t="s">
        <v>437</v>
      </c>
      <c r="AL122" s="1056"/>
      <c r="AM122" s="1056"/>
      <c r="AN122" s="1056"/>
      <c r="AO122" s="1057"/>
      <c r="AP122" s="1059" t="s">
        <v>437</v>
      </c>
      <c r="AQ122" s="1060"/>
      <c r="AR122" s="1060"/>
      <c r="AS122" s="1060"/>
      <c r="AT122" s="1061"/>
      <c r="AU122" s="1089"/>
      <c r="AV122" s="1090"/>
      <c r="AW122" s="1090"/>
      <c r="AX122" s="1090"/>
      <c r="AY122" s="1091"/>
      <c r="AZ122" s="1071" t="s">
        <v>468</v>
      </c>
      <c r="BA122" s="1062"/>
      <c r="BB122" s="1062"/>
      <c r="BC122" s="1062"/>
      <c r="BD122" s="1062"/>
      <c r="BE122" s="1062"/>
      <c r="BF122" s="1062"/>
      <c r="BG122" s="1062"/>
      <c r="BH122" s="1062"/>
      <c r="BI122" s="1062"/>
      <c r="BJ122" s="1062"/>
      <c r="BK122" s="1062"/>
      <c r="BL122" s="1062"/>
      <c r="BM122" s="1062"/>
      <c r="BN122" s="1062"/>
      <c r="BO122" s="1062"/>
      <c r="BP122" s="1063"/>
      <c r="BQ122" s="1094">
        <v>15465995</v>
      </c>
      <c r="BR122" s="1095"/>
      <c r="BS122" s="1095"/>
      <c r="BT122" s="1095"/>
      <c r="BU122" s="1095"/>
      <c r="BV122" s="1095">
        <v>15084196</v>
      </c>
      <c r="BW122" s="1095"/>
      <c r="BX122" s="1095"/>
      <c r="BY122" s="1095"/>
      <c r="BZ122" s="1095"/>
      <c r="CA122" s="1095">
        <v>14566158</v>
      </c>
      <c r="CB122" s="1095"/>
      <c r="CC122" s="1095"/>
      <c r="CD122" s="1095"/>
      <c r="CE122" s="1095"/>
      <c r="CF122" s="1115">
        <v>198</v>
      </c>
      <c r="CG122" s="1116"/>
      <c r="CH122" s="1116"/>
      <c r="CI122" s="1116"/>
      <c r="CJ122" s="1116"/>
      <c r="CK122" s="1107"/>
      <c r="CL122" s="1108"/>
      <c r="CM122" s="1108"/>
      <c r="CN122" s="1108"/>
      <c r="CO122" s="1109"/>
      <c r="CP122" s="1117" t="s">
        <v>403</v>
      </c>
      <c r="CQ122" s="1118"/>
      <c r="CR122" s="1118"/>
      <c r="CS122" s="1118"/>
      <c r="CT122" s="1118"/>
      <c r="CU122" s="1118"/>
      <c r="CV122" s="1118"/>
      <c r="CW122" s="1118"/>
      <c r="CX122" s="1118"/>
      <c r="CY122" s="1118"/>
      <c r="CZ122" s="1118"/>
      <c r="DA122" s="1118"/>
      <c r="DB122" s="1118"/>
      <c r="DC122" s="1118"/>
      <c r="DD122" s="1118"/>
      <c r="DE122" s="1118"/>
      <c r="DF122" s="1119"/>
      <c r="DG122" s="1016" t="s">
        <v>127</v>
      </c>
      <c r="DH122" s="1017"/>
      <c r="DI122" s="1017"/>
      <c r="DJ122" s="1017"/>
      <c r="DK122" s="1017"/>
      <c r="DL122" s="1017" t="s">
        <v>127</v>
      </c>
      <c r="DM122" s="1017"/>
      <c r="DN122" s="1017"/>
      <c r="DO122" s="1017"/>
      <c r="DP122" s="1017"/>
      <c r="DQ122" s="1017">
        <v>95812</v>
      </c>
      <c r="DR122" s="1017"/>
      <c r="DS122" s="1017"/>
      <c r="DT122" s="1017"/>
      <c r="DU122" s="1017"/>
      <c r="DV122" s="1018">
        <v>1.3</v>
      </c>
      <c r="DW122" s="1018"/>
      <c r="DX122" s="1018"/>
      <c r="DY122" s="1018"/>
      <c r="DZ122" s="1019"/>
    </row>
    <row r="123" spans="1:130" s="248" customFormat="1" ht="26.25" customHeight="1" x14ac:dyDescent="0.15">
      <c r="A123" s="1156"/>
      <c r="B123" s="1043"/>
      <c r="C123" s="1013" t="s">
        <v>454</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127</v>
      </c>
      <c r="AB123" s="1056"/>
      <c r="AC123" s="1056"/>
      <c r="AD123" s="1056"/>
      <c r="AE123" s="1057"/>
      <c r="AF123" s="1058" t="s">
        <v>127</v>
      </c>
      <c r="AG123" s="1056"/>
      <c r="AH123" s="1056"/>
      <c r="AI123" s="1056"/>
      <c r="AJ123" s="1057"/>
      <c r="AK123" s="1058" t="s">
        <v>437</v>
      </c>
      <c r="AL123" s="1056"/>
      <c r="AM123" s="1056"/>
      <c r="AN123" s="1056"/>
      <c r="AO123" s="1057"/>
      <c r="AP123" s="1059" t="s">
        <v>127</v>
      </c>
      <c r="AQ123" s="1060"/>
      <c r="AR123" s="1060"/>
      <c r="AS123" s="1060"/>
      <c r="AT123" s="1061"/>
      <c r="AU123" s="1092"/>
      <c r="AV123" s="1093"/>
      <c r="AW123" s="1093"/>
      <c r="AX123" s="1093"/>
      <c r="AY123" s="1093"/>
      <c r="AZ123" s="279" t="s">
        <v>184</v>
      </c>
      <c r="BA123" s="279"/>
      <c r="BB123" s="279"/>
      <c r="BC123" s="279"/>
      <c r="BD123" s="279"/>
      <c r="BE123" s="279"/>
      <c r="BF123" s="279"/>
      <c r="BG123" s="279"/>
      <c r="BH123" s="279"/>
      <c r="BI123" s="279"/>
      <c r="BJ123" s="279"/>
      <c r="BK123" s="279"/>
      <c r="BL123" s="279"/>
      <c r="BM123" s="279"/>
      <c r="BN123" s="279"/>
      <c r="BO123" s="1072" t="s">
        <v>469</v>
      </c>
      <c r="BP123" s="1103"/>
      <c r="BQ123" s="1162">
        <v>23359955</v>
      </c>
      <c r="BR123" s="1163"/>
      <c r="BS123" s="1163"/>
      <c r="BT123" s="1163"/>
      <c r="BU123" s="1163"/>
      <c r="BV123" s="1163">
        <v>22346760</v>
      </c>
      <c r="BW123" s="1163"/>
      <c r="BX123" s="1163"/>
      <c r="BY123" s="1163"/>
      <c r="BZ123" s="1163"/>
      <c r="CA123" s="1163">
        <v>22049137</v>
      </c>
      <c r="CB123" s="1163"/>
      <c r="CC123" s="1163"/>
      <c r="CD123" s="1163"/>
      <c r="CE123" s="1163"/>
      <c r="CF123" s="1096"/>
      <c r="CG123" s="1097"/>
      <c r="CH123" s="1097"/>
      <c r="CI123" s="1097"/>
      <c r="CJ123" s="1098"/>
      <c r="CK123" s="1107"/>
      <c r="CL123" s="1108"/>
      <c r="CM123" s="1108"/>
      <c r="CN123" s="1108"/>
      <c r="CO123" s="1109"/>
      <c r="CP123" s="1117" t="s">
        <v>470</v>
      </c>
      <c r="CQ123" s="1118"/>
      <c r="CR123" s="1118"/>
      <c r="CS123" s="1118"/>
      <c r="CT123" s="1118"/>
      <c r="CU123" s="1118"/>
      <c r="CV123" s="1118"/>
      <c r="CW123" s="1118"/>
      <c r="CX123" s="1118"/>
      <c r="CY123" s="1118"/>
      <c r="CZ123" s="1118"/>
      <c r="DA123" s="1118"/>
      <c r="DB123" s="1118"/>
      <c r="DC123" s="1118"/>
      <c r="DD123" s="1118"/>
      <c r="DE123" s="1118"/>
      <c r="DF123" s="1119"/>
      <c r="DG123" s="1055" t="s">
        <v>127</v>
      </c>
      <c r="DH123" s="1056"/>
      <c r="DI123" s="1056"/>
      <c r="DJ123" s="1056"/>
      <c r="DK123" s="1057"/>
      <c r="DL123" s="1058" t="s">
        <v>437</v>
      </c>
      <c r="DM123" s="1056"/>
      <c r="DN123" s="1056"/>
      <c r="DO123" s="1056"/>
      <c r="DP123" s="1057"/>
      <c r="DQ123" s="1058" t="s">
        <v>127</v>
      </c>
      <c r="DR123" s="1056"/>
      <c r="DS123" s="1056"/>
      <c r="DT123" s="1056"/>
      <c r="DU123" s="1057"/>
      <c r="DV123" s="1059" t="s">
        <v>127</v>
      </c>
      <c r="DW123" s="1060"/>
      <c r="DX123" s="1060"/>
      <c r="DY123" s="1060"/>
      <c r="DZ123" s="1061"/>
    </row>
    <row r="124" spans="1:130" s="248" customFormat="1" ht="26.25" customHeight="1" thickBot="1" x14ac:dyDescent="0.2">
      <c r="A124" s="1156"/>
      <c r="B124" s="1043"/>
      <c r="C124" s="1013" t="s">
        <v>457</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437</v>
      </c>
      <c r="AB124" s="1056"/>
      <c r="AC124" s="1056"/>
      <c r="AD124" s="1056"/>
      <c r="AE124" s="1057"/>
      <c r="AF124" s="1058" t="s">
        <v>437</v>
      </c>
      <c r="AG124" s="1056"/>
      <c r="AH124" s="1056"/>
      <c r="AI124" s="1056"/>
      <c r="AJ124" s="1057"/>
      <c r="AK124" s="1058" t="s">
        <v>437</v>
      </c>
      <c r="AL124" s="1056"/>
      <c r="AM124" s="1056"/>
      <c r="AN124" s="1056"/>
      <c r="AO124" s="1057"/>
      <c r="AP124" s="1059" t="s">
        <v>127</v>
      </c>
      <c r="AQ124" s="1060"/>
      <c r="AR124" s="1060"/>
      <c r="AS124" s="1060"/>
      <c r="AT124" s="1061"/>
      <c r="AU124" s="1158" t="s">
        <v>471</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74</v>
      </c>
      <c r="BR124" s="1125"/>
      <c r="BS124" s="1125"/>
      <c r="BT124" s="1125"/>
      <c r="BU124" s="1125"/>
      <c r="BV124" s="1125">
        <v>83.4</v>
      </c>
      <c r="BW124" s="1125"/>
      <c r="BX124" s="1125"/>
      <c r="BY124" s="1125"/>
      <c r="BZ124" s="1125"/>
      <c r="CA124" s="1125">
        <v>75.400000000000006</v>
      </c>
      <c r="CB124" s="1125"/>
      <c r="CC124" s="1125"/>
      <c r="CD124" s="1125"/>
      <c r="CE124" s="1125"/>
      <c r="CF124" s="1126"/>
      <c r="CG124" s="1127"/>
      <c r="CH124" s="1127"/>
      <c r="CI124" s="1127"/>
      <c r="CJ124" s="1128"/>
      <c r="CK124" s="1110"/>
      <c r="CL124" s="1110"/>
      <c r="CM124" s="1110"/>
      <c r="CN124" s="1110"/>
      <c r="CO124" s="1111"/>
      <c r="CP124" s="1117" t="s">
        <v>472</v>
      </c>
      <c r="CQ124" s="1118"/>
      <c r="CR124" s="1118"/>
      <c r="CS124" s="1118"/>
      <c r="CT124" s="1118"/>
      <c r="CU124" s="1118"/>
      <c r="CV124" s="1118"/>
      <c r="CW124" s="1118"/>
      <c r="CX124" s="1118"/>
      <c r="CY124" s="1118"/>
      <c r="CZ124" s="1118"/>
      <c r="DA124" s="1118"/>
      <c r="DB124" s="1118"/>
      <c r="DC124" s="1118"/>
      <c r="DD124" s="1118"/>
      <c r="DE124" s="1118"/>
      <c r="DF124" s="1119"/>
      <c r="DG124" s="1102">
        <v>2957223</v>
      </c>
      <c r="DH124" s="1081"/>
      <c r="DI124" s="1081"/>
      <c r="DJ124" s="1081"/>
      <c r="DK124" s="1082"/>
      <c r="DL124" s="1080">
        <v>2824844</v>
      </c>
      <c r="DM124" s="1081"/>
      <c r="DN124" s="1081"/>
      <c r="DO124" s="1081"/>
      <c r="DP124" s="1082"/>
      <c r="DQ124" s="1080" t="s">
        <v>127</v>
      </c>
      <c r="DR124" s="1081"/>
      <c r="DS124" s="1081"/>
      <c r="DT124" s="1081"/>
      <c r="DU124" s="1082"/>
      <c r="DV124" s="1083" t="s">
        <v>127</v>
      </c>
      <c r="DW124" s="1084"/>
      <c r="DX124" s="1084"/>
      <c r="DY124" s="1084"/>
      <c r="DZ124" s="1085"/>
    </row>
    <row r="125" spans="1:130" s="248" customFormat="1" ht="26.25" customHeight="1" x14ac:dyDescent="0.15">
      <c r="A125" s="1156"/>
      <c r="B125" s="1043"/>
      <c r="C125" s="1013" t="s">
        <v>459</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127</v>
      </c>
      <c r="AB125" s="1056"/>
      <c r="AC125" s="1056"/>
      <c r="AD125" s="1056"/>
      <c r="AE125" s="1057"/>
      <c r="AF125" s="1058" t="s">
        <v>127</v>
      </c>
      <c r="AG125" s="1056"/>
      <c r="AH125" s="1056"/>
      <c r="AI125" s="1056"/>
      <c r="AJ125" s="1057"/>
      <c r="AK125" s="1058" t="s">
        <v>127</v>
      </c>
      <c r="AL125" s="1056"/>
      <c r="AM125" s="1056"/>
      <c r="AN125" s="1056"/>
      <c r="AO125" s="1057"/>
      <c r="AP125" s="1059" t="s">
        <v>127</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473</v>
      </c>
      <c r="CL125" s="1105"/>
      <c r="CM125" s="1105"/>
      <c r="CN125" s="1105"/>
      <c r="CO125" s="1106"/>
      <c r="CP125" s="1037" t="s">
        <v>474</v>
      </c>
      <c r="CQ125" s="986"/>
      <c r="CR125" s="986"/>
      <c r="CS125" s="986"/>
      <c r="CT125" s="986"/>
      <c r="CU125" s="986"/>
      <c r="CV125" s="986"/>
      <c r="CW125" s="986"/>
      <c r="CX125" s="986"/>
      <c r="CY125" s="986"/>
      <c r="CZ125" s="986"/>
      <c r="DA125" s="986"/>
      <c r="DB125" s="986"/>
      <c r="DC125" s="986"/>
      <c r="DD125" s="986"/>
      <c r="DE125" s="986"/>
      <c r="DF125" s="987"/>
      <c r="DG125" s="1023" t="s">
        <v>127</v>
      </c>
      <c r="DH125" s="1024"/>
      <c r="DI125" s="1024"/>
      <c r="DJ125" s="1024"/>
      <c r="DK125" s="1024"/>
      <c r="DL125" s="1024" t="s">
        <v>127</v>
      </c>
      <c r="DM125" s="1024"/>
      <c r="DN125" s="1024"/>
      <c r="DO125" s="1024"/>
      <c r="DP125" s="1024"/>
      <c r="DQ125" s="1024" t="s">
        <v>127</v>
      </c>
      <c r="DR125" s="1024"/>
      <c r="DS125" s="1024"/>
      <c r="DT125" s="1024"/>
      <c r="DU125" s="1024"/>
      <c r="DV125" s="1025" t="s">
        <v>127</v>
      </c>
      <c r="DW125" s="1025"/>
      <c r="DX125" s="1025"/>
      <c r="DY125" s="1025"/>
      <c r="DZ125" s="1026"/>
    </row>
    <row r="126" spans="1:130" s="248" customFormat="1" ht="26.25" customHeight="1" thickBot="1" x14ac:dyDescent="0.2">
      <c r="A126" s="1156"/>
      <c r="B126" s="1043"/>
      <c r="C126" s="1013" t="s">
        <v>461</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29289</v>
      </c>
      <c r="AB126" s="1056"/>
      <c r="AC126" s="1056"/>
      <c r="AD126" s="1056"/>
      <c r="AE126" s="1057"/>
      <c r="AF126" s="1058">
        <v>28874</v>
      </c>
      <c r="AG126" s="1056"/>
      <c r="AH126" s="1056"/>
      <c r="AI126" s="1056"/>
      <c r="AJ126" s="1057"/>
      <c r="AK126" s="1058">
        <v>28602</v>
      </c>
      <c r="AL126" s="1056"/>
      <c r="AM126" s="1056"/>
      <c r="AN126" s="1056"/>
      <c r="AO126" s="1057"/>
      <c r="AP126" s="1059">
        <v>0.4</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475</v>
      </c>
      <c r="CQ126" s="1047"/>
      <c r="CR126" s="1047"/>
      <c r="CS126" s="1047"/>
      <c r="CT126" s="1047"/>
      <c r="CU126" s="1047"/>
      <c r="CV126" s="1047"/>
      <c r="CW126" s="1047"/>
      <c r="CX126" s="1047"/>
      <c r="CY126" s="1047"/>
      <c r="CZ126" s="1047"/>
      <c r="DA126" s="1047"/>
      <c r="DB126" s="1047"/>
      <c r="DC126" s="1047"/>
      <c r="DD126" s="1047"/>
      <c r="DE126" s="1047"/>
      <c r="DF126" s="1048"/>
      <c r="DG126" s="1016">
        <v>125802</v>
      </c>
      <c r="DH126" s="1017"/>
      <c r="DI126" s="1017"/>
      <c r="DJ126" s="1017"/>
      <c r="DK126" s="1017"/>
      <c r="DL126" s="1017">
        <v>118644</v>
      </c>
      <c r="DM126" s="1017"/>
      <c r="DN126" s="1017"/>
      <c r="DO126" s="1017"/>
      <c r="DP126" s="1017"/>
      <c r="DQ126" s="1017">
        <v>115175</v>
      </c>
      <c r="DR126" s="1017"/>
      <c r="DS126" s="1017"/>
      <c r="DT126" s="1017"/>
      <c r="DU126" s="1017"/>
      <c r="DV126" s="1018">
        <v>1.6</v>
      </c>
      <c r="DW126" s="1018"/>
      <c r="DX126" s="1018"/>
      <c r="DY126" s="1018"/>
      <c r="DZ126" s="1019"/>
    </row>
    <row r="127" spans="1:130" s="248" customFormat="1" ht="26.25" customHeight="1" x14ac:dyDescent="0.15">
      <c r="A127" s="1157"/>
      <c r="B127" s="1045"/>
      <c r="C127" s="1099" t="s">
        <v>476</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228</v>
      </c>
      <c r="AB127" s="1056"/>
      <c r="AC127" s="1056"/>
      <c r="AD127" s="1056"/>
      <c r="AE127" s="1057"/>
      <c r="AF127" s="1058">
        <v>227</v>
      </c>
      <c r="AG127" s="1056"/>
      <c r="AH127" s="1056"/>
      <c r="AI127" s="1056"/>
      <c r="AJ127" s="1057"/>
      <c r="AK127" s="1058">
        <v>199</v>
      </c>
      <c r="AL127" s="1056"/>
      <c r="AM127" s="1056"/>
      <c r="AN127" s="1056"/>
      <c r="AO127" s="1057"/>
      <c r="AP127" s="1059">
        <v>0</v>
      </c>
      <c r="AQ127" s="1060"/>
      <c r="AR127" s="1060"/>
      <c r="AS127" s="1060"/>
      <c r="AT127" s="1061"/>
      <c r="AU127" s="284"/>
      <c r="AV127" s="284"/>
      <c r="AW127" s="284"/>
      <c r="AX127" s="1129" t="s">
        <v>477</v>
      </c>
      <c r="AY127" s="1130"/>
      <c r="AZ127" s="1130"/>
      <c r="BA127" s="1130"/>
      <c r="BB127" s="1130"/>
      <c r="BC127" s="1130"/>
      <c r="BD127" s="1130"/>
      <c r="BE127" s="1131"/>
      <c r="BF127" s="1132" t="s">
        <v>478</v>
      </c>
      <c r="BG127" s="1130"/>
      <c r="BH127" s="1130"/>
      <c r="BI127" s="1130"/>
      <c r="BJ127" s="1130"/>
      <c r="BK127" s="1130"/>
      <c r="BL127" s="1131"/>
      <c r="BM127" s="1132" t="s">
        <v>479</v>
      </c>
      <c r="BN127" s="1130"/>
      <c r="BO127" s="1130"/>
      <c r="BP127" s="1130"/>
      <c r="BQ127" s="1130"/>
      <c r="BR127" s="1130"/>
      <c r="BS127" s="1131"/>
      <c r="BT127" s="1132" t="s">
        <v>480</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481</v>
      </c>
      <c r="CQ127" s="1047"/>
      <c r="CR127" s="1047"/>
      <c r="CS127" s="1047"/>
      <c r="CT127" s="1047"/>
      <c r="CU127" s="1047"/>
      <c r="CV127" s="1047"/>
      <c r="CW127" s="1047"/>
      <c r="CX127" s="1047"/>
      <c r="CY127" s="1047"/>
      <c r="CZ127" s="1047"/>
      <c r="DA127" s="1047"/>
      <c r="DB127" s="1047"/>
      <c r="DC127" s="1047"/>
      <c r="DD127" s="1047"/>
      <c r="DE127" s="1047"/>
      <c r="DF127" s="1048"/>
      <c r="DG127" s="1016" t="s">
        <v>127</v>
      </c>
      <c r="DH127" s="1017"/>
      <c r="DI127" s="1017"/>
      <c r="DJ127" s="1017"/>
      <c r="DK127" s="1017"/>
      <c r="DL127" s="1017" t="s">
        <v>127</v>
      </c>
      <c r="DM127" s="1017"/>
      <c r="DN127" s="1017"/>
      <c r="DO127" s="1017"/>
      <c r="DP127" s="1017"/>
      <c r="DQ127" s="1017" t="s">
        <v>127</v>
      </c>
      <c r="DR127" s="1017"/>
      <c r="DS127" s="1017"/>
      <c r="DT127" s="1017"/>
      <c r="DU127" s="1017"/>
      <c r="DV127" s="1018" t="s">
        <v>127</v>
      </c>
      <c r="DW127" s="1018"/>
      <c r="DX127" s="1018"/>
      <c r="DY127" s="1018"/>
      <c r="DZ127" s="1019"/>
    </row>
    <row r="128" spans="1:130" s="248" customFormat="1" ht="26.25" customHeight="1" thickBot="1" x14ac:dyDescent="0.2">
      <c r="A128" s="1140" t="s">
        <v>482</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483</v>
      </c>
      <c r="X128" s="1142"/>
      <c r="Y128" s="1142"/>
      <c r="Z128" s="1143"/>
      <c r="AA128" s="1144">
        <v>89888</v>
      </c>
      <c r="AB128" s="1145"/>
      <c r="AC128" s="1145"/>
      <c r="AD128" s="1145"/>
      <c r="AE128" s="1146"/>
      <c r="AF128" s="1147">
        <v>90827</v>
      </c>
      <c r="AG128" s="1145"/>
      <c r="AH128" s="1145"/>
      <c r="AI128" s="1145"/>
      <c r="AJ128" s="1146"/>
      <c r="AK128" s="1147">
        <v>89900</v>
      </c>
      <c r="AL128" s="1145"/>
      <c r="AM128" s="1145"/>
      <c r="AN128" s="1145"/>
      <c r="AO128" s="1146"/>
      <c r="AP128" s="1148"/>
      <c r="AQ128" s="1149"/>
      <c r="AR128" s="1149"/>
      <c r="AS128" s="1149"/>
      <c r="AT128" s="1150"/>
      <c r="AU128" s="284"/>
      <c r="AV128" s="284"/>
      <c r="AW128" s="284"/>
      <c r="AX128" s="985" t="s">
        <v>484</v>
      </c>
      <c r="AY128" s="986"/>
      <c r="AZ128" s="986"/>
      <c r="BA128" s="986"/>
      <c r="BB128" s="986"/>
      <c r="BC128" s="986"/>
      <c r="BD128" s="986"/>
      <c r="BE128" s="987"/>
      <c r="BF128" s="1151" t="s">
        <v>127</v>
      </c>
      <c r="BG128" s="1152"/>
      <c r="BH128" s="1152"/>
      <c r="BI128" s="1152"/>
      <c r="BJ128" s="1152"/>
      <c r="BK128" s="1152"/>
      <c r="BL128" s="1153"/>
      <c r="BM128" s="1151">
        <v>13.55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485</v>
      </c>
      <c r="CQ128" s="1134"/>
      <c r="CR128" s="1134"/>
      <c r="CS128" s="1134"/>
      <c r="CT128" s="1134"/>
      <c r="CU128" s="1134"/>
      <c r="CV128" s="1134"/>
      <c r="CW128" s="1134"/>
      <c r="CX128" s="1134"/>
      <c r="CY128" s="1134"/>
      <c r="CZ128" s="1134"/>
      <c r="DA128" s="1134"/>
      <c r="DB128" s="1134"/>
      <c r="DC128" s="1134"/>
      <c r="DD128" s="1134"/>
      <c r="DE128" s="1134"/>
      <c r="DF128" s="1135"/>
      <c r="DG128" s="1136" t="s">
        <v>127</v>
      </c>
      <c r="DH128" s="1137"/>
      <c r="DI128" s="1137"/>
      <c r="DJ128" s="1137"/>
      <c r="DK128" s="1137"/>
      <c r="DL128" s="1137" t="s">
        <v>437</v>
      </c>
      <c r="DM128" s="1137"/>
      <c r="DN128" s="1137"/>
      <c r="DO128" s="1137"/>
      <c r="DP128" s="1137"/>
      <c r="DQ128" s="1137" t="s">
        <v>127</v>
      </c>
      <c r="DR128" s="1137"/>
      <c r="DS128" s="1137"/>
      <c r="DT128" s="1137"/>
      <c r="DU128" s="1137"/>
      <c r="DV128" s="1138" t="s">
        <v>437</v>
      </c>
      <c r="DW128" s="1138"/>
      <c r="DX128" s="1138"/>
      <c r="DY128" s="1138"/>
      <c r="DZ128" s="1139"/>
    </row>
    <row r="129" spans="1:131" s="248"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486</v>
      </c>
      <c r="X129" s="1171"/>
      <c r="Y129" s="1171"/>
      <c r="Z129" s="1172"/>
      <c r="AA129" s="1055">
        <v>8757913</v>
      </c>
      <c r="AB129" s="1056"/>
      <c r="AC129" s="1056"/>
      <c r="AD129" s="1056"/>
      <c r="AE129" s="1057"/>
      <c r="AF129" s="1058">
        <v>8676760</v>
      </c>
      <c r="AG129" s="1056"/>
      <c r="AH129" s="1056"/>
      <c r="AI129" s="1056"/>
      <c r="AJ129" s="1057"/>
      <c r="AK129" s="1058">
        <v>8861264</v>
      </c>
      <c r="AL129" s="1056"/>
      <c r="AM129" s="1056"/>
      <c r="AN129" s="1056"/>
      <c r="AO129" s="1057"/>
      <c r="AP129" s="1173"/>
      <c r="AQ129" s="1174"/>
      <c r="AR129" s="1174"/>
      <c r="AS129" s="1174"/>
      <c r="AT129" s="1175"/>
      <c r="AU129" s="286"/>
      <c r="AV129" s="286"/>
      <c r="AW129" s="286"/>
      <c r="AX129" s="1164" t="s">
        <v>487</v>
      </c>
      <c r="AY129" s="1047"/>
      <c r="AZ129" s="1047"/>
      <c r="BA129" s="1047"/>
      <c r="BB129" s="1047"/>
      <c r="BC129" s="1047"/>
      <c r="BD129" s="1047"/>
      <c r="BE129" s="1048"/>
      <c r="BF129" s="1165" t="s">
        <v>127</v>
      </c>
      <c r="BG129" s="1166"/>
      <c r="BH129" s="1166"/>
      <c r="BI129" s="1166"/>
      <c r="BJ129" s="1166"/>
      <c r="BK129" s="1166"/>
      <c r="BL129" s="1167"/>
      <c r="BM129" s="1165">
        <v>18.55</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488</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489</v>
      </c>
      <c r="X130" s="1171"/>
      <c r="Y130" s="1171"/>
      <c r="Z130" s="1172"/>
      <c r="AA130" s="1055">
        <v>1566120</v>
      </c>
      <c r="AB130" s="1056"/>
      <c r="AC130" s="1056"/>
      <c r="AD130" s="1056"/>
      <c r="AE130" s="1057"/>
      <c r="AF130" s="1058">
        <v>1529029</v>
      </c>
      <c r="AG130" s="1056"/>
      <c r="AH130" s="1056"/>
      <c r="AI130" s="1056"/>
      <c r="AJ130" s="1057"/>
      <c r="AK130" s="1058">
        <v>1503518</v>
      </c>
      <c r="AL130" s="1056"/>
      <c r="AM130" s="1056"/>
      <c r="AN130" s="1056"/>
      <c r="AO130" s="1057"/>
      <c r="AP130" s="1173"/>
      <c r="AQ130" s="1174"/>
      <c r="AR130" s="1174"/>
      <c r="AS130" s="1174"/>
      <c r="AT130" s="1175"/>
      <c r="AU130" s="286"/>
      <c r="AV130" s="286"/>
      <c r="AW130" s="286"/>
      <c r="AX130" s="1164" t="s">
        <v>490</v>
      </c>
      <c r="AY130" s="1047"/>
      <c r="AZ130" s="1047"/>
      <c r="BA130" s="1047"/>
      <c r="BB130" s="1047"/>
      <c r="BC130" s="1047"/>
      <c r="BD130" s="1047"/>
      <c r="BE130" s="1048"/>
      <c r="BF130" s="1201">
        <v>11.6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491</v>
      </c>
      <c r="X131" s="1209"/>
      <c r="Y131" s="1209"/>
      <c r="Z131" s="1210"/>
      <c r="AA131" s="1102">
        <v>7191793</v>
      </c>
      <c r="AB131" s="1081"/>
      <c r="AC131" s="1081"/>
      <c r="AD131" s="1081"/>
      <c r="AE131" s="1082"/>
      <c r="AF131" s="1080">
        <v>7147731</v>
      </c>
      <c r="AG131" s="1081"/>
      <c r="AH131" s="1081"/>
      <c r="AI131" s="1081"/>
      <c r="AJ131" s="1082"/>
      <c r="AK131" s="1080">
        <v>7357746</v>
      </c>
      <c r="AL131" s="1081"/>
      <c r="AM131" s="1081"/>
      <c r="AN131" s="1081"/>
      <c r="AO131" s="1082"/>
      <c r="AP131" s="1211"/>
      <c r="AQ131" s="1212"/>
      <c r="AR131" s="1212"/>
      <c r="AS131" s="1212"/>
      <c r="AT131" s="1213"/>
      <c r="AU131" s="286"/>
      <c r="AV131" s="286"/>
      <c r="AW131" s="286"/>
      <c r="AX131" s="1183" t="s">
        <v>492</v>
      </c>
      <c r="AY131" s="1134"/>
      <c r="AZ131" s="1134"/>
      <c r="BA131" s="1134"/>
      <c r="BB131" s="1134"/>
      <c r="BC131" s="1134"/>
      <c r="BD131" s="1134"/>
      <c r="BE131" s="1135"/>
      <c r="BF131" s="1184">
        <v>75.400000000000006</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493</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494</v>
      </c>
      <c r="W132" s="1194"/>
      <c r="X132" s="1194"/>
      <c r="Y132" s="1194"/>
      <c r="Z132" s="1195"/>
      <c r="AA132" s="1196">
        <v>11.26746835</v>
      </c>
      <c r="AB132" s="1197"/>
      <c r="AC132" s="1197"/>
      <c r="AD132" s="1197"/>
      <c r="AE132" s="1198"/>
      <c r="AF132" s="1199">
        <v>11.84251338</v>
      </c>
      <c r="AG132" s="1197"/>
      <c r="AH132" s="1197"/>
      <c r="AI132" s="1197"/>
      <c r="AJ132" s="1198"/>
      <c r="AK132" s="1199">
        <v>11.97900825</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495</v>
      </c>
      <c r="W133" s="1177"/>
      <c r="X133" s="1177"/>
      <c r="Y133" s="1177"/>
      <c r="Z133" s="1178"/>
      <c r="AA133" s="1179">
        <v>10.4</v>
      </c>
      <c r="AB133" s="1180"/>
      <c r="AC133" s="1180"/>
      <c r="AD133" s="1180"/>
      <c r="AE133" s="1181"/>
      <c r="AF133" s="1179">
        <v>11</v>
      </c>
      <c r="AG133" s="1180"/>
      <c r="AH133" s="1180"/>
      <c r="AI133" s="1180"/>
      <c r="AJ133" s="1181"/>
      <c r="AK133" s="1179">
        <v>11.6</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aYyUJLQ0/Cm3mSds1qEkJ6D3gn/4r0tJgHKJv5gRo93RnEPhQ16IcjvU5iZr4v06YFwy53SO5MOoRXeoLsFqg==" saltValue="BSWNxwCeyi1bZwYIh4z/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75" fitToWidth="0" fitToHeight="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BwtO/5kFAEOaTxDWNTt1pUcSHZE3R8YdbZ0Yy4t2Zv3qHHKaof8qLC4vzEeK0lra+YwrTmv6SeVPJ1HetI1Sg==" saltValue="zIc6J8ifKF574Kems5gGN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882aypL2wfRollJfkED/Z+j4K/WymATAGgyhhegGWwg14w7iKPu+MDe/zci4xiJ4xD2EqxeB3I1zbtuWtDrwQ==" saltValue="d1f+IfUpg6eQAupWItxu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504</v>
      </c>
      <c r="AL9" s="1217"/>
      <c r="AM9" s="1217"/>
      <c r="AN9" s="1218"/>
      <c r="AO9" s="314">
        <v>2775016</v>
      </c>
      <c r="AP9" s="314">
        <v>101832</v>
      </c>
      <c r="AQ9" s="315">
        <v>93452</v>
      </c>
      <c r="AR9" s="316">
        <v>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505</v>
      </c>
      <c r="AL10" s="1217"/>
      <c r="AM10" s="1217"/>
      <c r="AN10" s="1218"/>
      <c r="AO10" s="317">
        <v>60459</v>
      </c>
      <c r="AP10" s="317">
        <v>2219</v>
      </c>
      <c r="AQ10" s="318">
        <v>10961</v>
      </c>
      <c r="AR10" s="319">
        <v>-79.8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506</v>
      </c>
      <c r="AL11" s="1217"/>
      <c r="AM11" s="1217"/>
      <c r="AN11" s="1218"/>
      <c r="AO11" s="317">
        <v>3053</v>
      </c>
      <c r="AP11" s="317">
        <v>112</v>
      </c>
      <c r="AQ11" s="318">
        <v>1243</v>
      </c>
      <c r="AR11" s="319">
        <v>-91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507</v>
      </c>
      <c r="AL12" s="1217"/>
      <c r="AM12" s="1217"/>
      <c r="AN12" s="1218"/>
      <c r="AO12" s="317" t="s">
        <v>508</v>
      </c>
      <c r="AP12" s="317" t="s">
        <v>508</v>
      </c>
      <c r="AQ12" s="318">
        <v>0</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509</v>
      </c>
      <c r="AL13" s="1217"/>
      <c r="AM13" s="1217"/>
      <c r="AN13" s="1218"/>
      <c r="AO13" s="317">
        <v>133603</v>
      </c>
      <c r="AP13" s="317">
        <v>4903</v>
      </c>
      <c r="AQ13" s="318">
        <v>3934</v>
      </c>
      <c r="AR13" s="319">
        <v>24.6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510</v>
      </c>
      <c r="AL14" s="1217"/>
      <c r="AM14" s="1217"/>
      <c r="AN14" s="1218"/>
      <c r="AO14" s="317">
        <v>132359</v>
      </c>
      <c r="AP14" s="317">
        <v>4857</v>
      </c>
      <c r="AQ14" s="318">
        <v>2305</v>
      </c>
      <c r="AR14" s="319">
        <v>110.7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511</v>
      </c>
      <c r="AL15" s="1223"/>
      <c r="AM15" s="1223"/>
      <c r="AN15" s="1224"/>
      <c r="AO15" s="317">
        <v>-256054</v>
      </c>
      <c r="AP15" s="317">
        <v>-9396</v>
      </c>
      <c r="AQ15" s="318">
        <v>-6772</v>
      </c>
      <c r="AR15" s="319">
        <v>38.700000000000003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184</v>
      </c>
      <c r="AL16" s="1223"/>
      <c r="AM16" s="1223"/>
      <c r="AN16" s="1224"/>
      <c r="AO16" s="317">
        <v>2848436</v>
      </c>
      <c r="AP16" s="317">
        <v>104526</v>
      </c>
      <c r="AQ16" s="318">
        <v>105123</v>
      </c>
      <c r="AR16" s="319">
        <v>-0.6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516</v>
      </c>
      <c r="AL21" s="1226"/>
      <c r="AM21" s="1226"/>
      <c r="AN21" s="1227"/>
      <c r="AO21" s="330">
        <v>10.16</v>
      </c>
      <c r="AP21" s="331">
        <v>9.61</v>
      </c>
      <c r="AQ21" s="332">
        <v>0.55000000000000004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517</v>
      </c>
      <c r="AL22" s="1226"/>
      <c r="AM22" s="1226"/>
      <c r="AN22" s="1227"/>
      <c r="AO22" s="335">
        <v>96.4</v>
      </c>
      <c r="AP22" s="336">
        <v>97.3</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521</v>
      </c>
      <c r="AL32" s="1220"/>
      <c r="AM32" s="1220"/>
      <c r="AN32" s="1221"/>
      <c r="AO32" s="345">
        <v>2114075</v>
      </c>
      <c r="AP32" s="345">
        <v>77578</v>
      </c>
      <c r="AQ32" s="346">
        <v>59783</v>
      </c>
      <c r="AR32" s="347">
        <v>29.8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522</v>
      </c>
      <c r="AL33" s="1220"/>
      <c r="AM33" s="1220"/>
      <c r="AN33" s="1221"/>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523</v>
      </c>
      <c r="AL34" s="1220"/>
      <c r="AM34" s="1220"/>
      <c r="AN34" s="1221"/>
      <c r="AO34" s="345" t="s">
        <v>508</v>
      </c>
      <c r="AP34" s="345" t="s">
        <v>508</v>
      </c>
      <c r="AQ34" s="346">
        <v>3</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524</v>
      </c>
      <c r="AL35" s="1220"/>
      <c r="AM35" s="1220"/>
      <c r="AN35" s="1221"/>
      <c r="AO35" s="345">
        <v>331927</v>
      </c>
      <c r="AP35" s="345">
        <v>12180</v>
      </c>
      <c r="AQ35" s="346">
        <v>17197</v>
      </c>
      <c r="AR35" s="347">
        <v>-29.2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525</v>
      </c>
      <c r="AL36" s="1220"/>
      <c r="AM36" s="1220"/>
      <c r="AN36" s="1221"/>
      <c r="AO36" s="345" t="s">
        <v>508</v>
      </c>
      <c r="AP36" s="345" t="s">
        <v>508</v>
      </c>
      <c r="AQ36" s="346">
        <v>2470</v>
      </c>
      <c r="AR36" s="347" t="s">
        <v>508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526</v>
      </c>
      <c r="AL37" s="1220"/>
      <c r="AM37" s="1220"/>
      <c r="AN37" s="1221"/>
      <c r="AO37" s="345">
        <v>28801</v>
      </c>
      <c r="AP37" s="345">
        <v>1057</v>
      </c>
      <c r="AQ37" s="346">
        <v>386</v>
      </c>
      <c r="AR37" s="347">
        <v>173.8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527</v>
      </c>
      <c r="AL38" s="1229"/>
      <c r="AM38" s="1229"/>
      <c r="AN38" s="1230"/>
      <c r="AO38" s="348" t="s">
        <v>508</v>
      </c>
      <c r="AP38" s="348" t="s">
        <v>508</v>
      </c>
      <c r="AQ38" s="349">
        <v>2</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528</v>
      </c>
      <c r="AL39" s="1229"/>
      <c r="AM39" s="1229"/>
      <c r="AN39" s="1230"/>
      <c r="AO39" s="345">
        <v>-89900</v>
      </c>
      <c r="AP39" s="345">
        <v>-3299</v>
      </c>
      <c r="AQ39" s="346">
        <v>-5644</v>
      </c>
      <c r="AR39" s="347">
        <v>-41.5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529</v>
      </c>
      <c r="AL40" s="1220"/>
      <c r="AM40" s="1220"/>
      <c r="AN40" s="1221"/>
      <c r="AO40" s="345">
        <v>-1503518</v>
      </c>
      <c r="AP40" s="345">
        <v>-55173</v>
      </c>
      <c r="AQ40" s="346">
        <v>-52018</v>
      </c>
      <c r="AR40" s="347">
        <v>6.1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294</v>
      </c>
      <c r="AL41" s="1232"/>
      <c r="AM41" s="1232"/>
      <c r="AN41" s="1233"/>
      <c r="AO41" s="345">
        <v>881385</v>
      </c>
      <c r="AP41" s="345">
        <v>32343</v>
      </c>
      <c r="AQ41" s="346">
        <v>22179</v>
      </c>
      <c r="AR41" s="347">
        <v>45.8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499</v>
      </c>
      <c r="AN49" s="1236" t="s">
        <v>533</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3515364</v>
      </c>
      <c r="AN51" s="367">
        <v>121572</v>
      </c>
      <c r="AO51" s="368">
        <v>-12</v>
      </c>
      <c r="AP51" s="369">
        <v>66954</v>
      </c>
      <c r="AQ51" s="370">
        <v>-18.100000000000001</v>
      </c>
      <c r="AR51" s="371">
        <v>6.1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1885621</v>
      </c>
      <c r="AN52" s="375">
        <v>65210</v>
      </c>
      <c r="AO52" s="376">
        <v>-12</v>
      </c>
      <c r="AP52" s="377">
        <v>37305</v>
      </c>
      <c r="AQ52" s="378">
        <v>-1.6</v>
      </c>
      <c r="AR52" s="379">
        <v>-10.4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4213344</v>
      </c>
      <c r="AN53" s="367">
        <v>147914</v>
      </c>
      <c r="AO53" s="368">
        <v>21.7</v>
      </c>
      <c r="AP53" s="369">
        <v>72656</v>
      </c>
      <c r="AQ53" s="370">
        <v>8.5</v>
      </c>
      <c r="AR53" s="371">
        <v>13.2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1566989</v>
      </c>
      <c r="AN54" s="375">
        <v>55011</v>
      </c>
      <c r="AO54" s="376">
        <v>-15.6</v>
      </c>
      <c r="AP54" s="377">
        <v>36448</v>
      </c>
      <c r="AQ54" s="378">
        <v>-2.2999999999999998</v>
      </c>
      <c r="AR54" s="379">
        <v>-13.3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2186055</v>
      </c>
      <c r="AN55" s="367">
        <v>77804</v>
      </c>
      <c r="AO55" s="368">
        <v>-47.4</v>
      </c>
      <c r="AP55" s="369">
        <v>65080</v>
      </c>
      <c r="AQ55" s="370">
        <v>-10.4</v>
      </c>
      <c r="AR55" s="371">
        <v>-37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1494171</v>
      </c>
      <c r="AN56" s="375">
        <v>53179</v>
      </c>
      <c r="AO56" s="376">
        <v>-3.3</v>
      </c>
      <c r="AP56" s="377">
        <v>38201</v>
      </c>
      <c r="AQ56" s="378">
        <v>4.8</v>
      </c>
      <c r="AR56" s="379">
        <v>-8.1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3854189</v>
      </c>
      <c r="AN57" s="367">
        <v>139015</v>
      </c>
      <c r="AO57" s="368">
        <v>78.7</v>
      </c>
      <c r="AP57" s="369">
        <v>79288</v>
      </c>
      <c r="AQ57" s="370">
        <v>21.8</v>
      </c>
      <c r="AR57" s="371">
        <v>56.9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3002839</v>
      </c>
      <c r="AN58" s="375">
        <v>108308</v>
      </c>
      <c r="AO58" s="376">
        <v>103.7</v>
      </c>
      <c r="AP58" s="377">
        <v>41870</v>
      </c>
      <c r="AQ58" s="378">
        <v>9.6</v>
      </c>
      <c r="AR58" s="379">
        <v>94.1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2169242</v>
      </c>
      <c r="AN59" s="367">
        <v>79602</v>
      </c>
      <c r="AO59" s="368">
        <v>-42.7</v>
      </c>
      <c r="AP59" s="369">
        <v>84962</v>
      </c>
      <c r="AQ59" s="370">
        <v>7.2</v>
      </c>
      <c r="AR59" s="371">
        <v>-49.9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1502560</v>
      </c>
      <c r="AN60" s="375">
        <v>55138</v>
      </c>
      <c r="AO60" s="376">
        <v>-49.1</v>
      </c>
      <c r="AP60" s="377">
        <v>42793</v>
      </c>
      <c r="AQ60" s="378">
        <v>2.2000000000000002</v>
      </c>
      <c r="AR60" s="379">
        <v>-51.3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3187639</v>
      </c>
      <c r="AN61" s="382">
        <v>113181</v>
      </c>
      <c r="AO61" s="383">
        <v>-0.3</v>
      </c>
      <c r="AP61" s="384">
        <v>73788</v>
      </c>
      <c r="AQ61" s="385">
        <v>1.8</v>
      </c>
      <c r="AR61" s="371">
        <v>-2.1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1890436</v>
      </c>
      <c r="AN62" s="375">
        <v>67369</v>
      </c>
      <c r="AO62" s="376">
        <v>4.7</v>
      </c>
      <c r="AP62" s="377">
        <v>39323</v>
      </c>
      <c r="AQ62" s="378">
        <v>2.5</v>
      </c>
      <c r="AR62" s="379">
        <v>2.2000000000000002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JDoARSU66xa4194U6fKp3VgbFR4mC2tt1iRdJ6wlEPjykXDrXUhhrhEOrBtry+gzzASrZmTMfD7eq1ziGEo5Q==" saltValue="aFdjET/2HIZ+J7GCoFCS5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O7iWabIFyM9prV/iaoOA+egcrDdzoTLkMrEa60HKML2NL+F1fyO5DV9NkFoaLGXyRuo+6+A/nZiYZ8r7w8fC9Q==" saltValue="bgQ9wGUDR2pmVskc0753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hobauSPEmKsOHo5tqh+IpwSEPKdcBlHwfndRWmVLXVC+qt2VOKguq6Ec9B1qj5K4UPvvuSoYLFBCBe5BUZ2WIA==" saltValue="TmtWEA5gddKN/Kbh1TQy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9" t="s">
        <v>3</v>
      </c>
      <c r="D47" s="1239"/>
      <c r="E47" s="1240"/>
      <c r="F47" s="11">
        <v>14.84</v>
      </c>
      <c r="G47" s="12">
        <v>18.63</v>
      </c>
      <c r="H47" s="12">
        <v>20.64</v>
      </c>
      <c r="I47" s="12">
        <v>20.54</v>
      </c>
      <c r="J47" s="13">
        <v>20.12</v>
      </c>
    </row>
    <row r="48" spans="2:10" ht="57.75" customHeight="1" x14ac:dyDescent="0.15">
      <c r="B48" s="14"/>
      <c r="C48" s="1241" t="s">
        <v>4</v>
      </c>
      <c r="D48" s="1241"/>
      <c r="E48" s="1242"/>
      <c r="F48" s="15">
        <v>6.31</v>
      </c>
      <c r="G48" s="16">
        <v>5.07</v>
      </c>
      <c r="H48" s="16">
        <v>3.93</v>
      </c>
      <c r="I48" s="16">
        <v>4.3</v>
      </c>
      <c r="J48" s="17">
        <v>6.77</v>
      </c>
    </row>
    <row r="49" spans="2:10" ht="57.75" customHeight="1" thickBot="1" x14ac:dyDescent="0.2">
      <c r="B49" s="18"/>
      <c r="C49" s="1243" t="s">
        <v>5</v>
      </c>
      <c r="D49" s="1243"/>
      <c r="E49" s="1244"/>
      <c r="F49" s="19">
        <v>3.73</v>
      </c>
      <c r="G49" s="20">
        <v>2.73</v>
      </c>
      <c r="H49" s="20">
        <v>0.79</v>
      </c>
      <c r="I49" s="20">
        <v>0.04</v>
      </c>
      <c r="J49" s="21">
        <v>2.57</v>
      </c>
    </row>
    <row r="50" spans="2:10" ht="13.5" customHeight="1" x14ac:dyDescent="0.15"/>
  </sheetData>
  <sheetProtection algorithmName="SHA-512" hashValue="A2RZ7nxJP78Ne/5KXa9vzlqwvVoZkU8cMoIvnNiJQ94yDKQTecserjfRsdlJb4YxEtkD7rDp2WmQjB0F/Gj5SA==" saltValue="RgX1qK6ZTiIPxtU7SjYb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2022-03-07T09:29:28Z</cp:lastPrinted>
  <dcterms:created xsi:type="dcterms:W3CDTF">2022-02-02T07:37:38Z</dcterms:created>
  <dcterms:modified xsi:type="dcterms:W3CDTF">2022-09-20T10:24:58Z</dcterms:modified>
  <cp:category/>
</cp:coreProperties>
</file>