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6_指宿市【済】\"/>
    </mc:Choice>
  </mc:AlternateContent>
  <workbookProtection workbookAlgorithmName="SHA-512" workbookHashValue="Km0lW7pS1n9z7fEolc032JvBGiQubD11W5h3PjN9II7blMvjmCaeYk6s7O9LcY5ibOZTIDHpnpqc1HADsXenhg==" workbookSaltValue="3gGQpCjtV+B9tErUR2XBlg==" workbookSpinCount="100000" lockStructure="1"/>
  <bookViews>
    <workbookView xWindow="-120" yWindow="-120" windowWidth="20730" windowHeight="113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P10" i="4" s="1"/>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W10" i="4"/>
  <c r="I10" i="4"/>
  <c r="BB8" i="4"/>
  <c r="AT8" i="4"/>
  <c r="AL8" i="4"/>
  <c r="W8" i="4"/>
  <c r="P8" i="4"/>
  <c r="I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<sst xmlns="http://schemas.openxmlformats.org/spreadsheetml/2006/main" count="220" uniqueCount="108">
  <si>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</si>
  <si>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</si>
  <si>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</si>
  <si>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</si>
  <si>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</si>
  <si>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</si>
  <si>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</si>
  <si>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</si>
  <si>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</si>
  <si>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</si>
  <si>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</si>
  <si>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</si>
  <si>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</si>
  <si>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</si>
  <si>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</si>
  <si>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</si>
  <si>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</si>
  <si>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</si>
  <si>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</si>
  <si>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</si>
  <si>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</si>
  <si>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</si>
  <si>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</si>
  <si>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</si>
  <si>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</si>
  <si>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</si>
  <si>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</si>
  <si>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</si>
  <si>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</si>
  <si>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</si>
  <si>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</si>
  <si>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</si>
  <si>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</si>
  <si>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</si>
  <si>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</si>
  <si>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</si>
  <si>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</si>
  <si>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</si>
  <si>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</si>
  <si>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</si>
  <si>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</si>
  <si>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</si>
  <si>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</si>
  <si>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</si>
  <si>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</si>
  <si>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</si>
  <si>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</si>
  <si>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</si>
  <si>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</si>
  <si>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</si>
  <si>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</si>
  <si>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</si>
  <si>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</si>
  <si>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</si>
  <si>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</si>
  <si>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</si>
  <si>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</si>
  <si>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</si>
  <si>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</si>
  <si>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</si>
  <si>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</si>
  <si>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</si>
  <si>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</si>
  <si>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</si>
  <si>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</si>
  <si>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</si>
  <si>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</si>
  <si>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</si>
  <si>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</si>
  <si>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</si>
  <si>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</si>
  <si>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</si>
  <si>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</si>
  <si>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</si>
  <si>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</si>
  <si>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</si>
  <si>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</si>
  <si>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</si>
  <si>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</si>
  <si>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</si>
  <si>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</si>
  <si>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</si>
  <si>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</si>
  <si>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</si>
  <si>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</si>
  <si>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</si>
  <si>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</si>
  <si>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</si>
  <si>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</si>
  <si>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</si>
  <si>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</si>
  <si>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</si>
  <si>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</si>
  <si>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指宿市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</si>
  <si>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</si>
  <si>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</si>
  <si>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</si>
  <si>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</si>
  <si>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</si>
  <si>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</si>
  <si>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</si>
  <si>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</si>
  <si>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</si>
  <si>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</si>
  <si>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</si>
  <si>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①有形固定資産減価償却率は，償却対象資産の減価償却がどの程度進んでいるかを表す指標で，資産の老朽化度合を示している。経年比較において増加傾向にあるため，計画的な施設の更新等が必要である。
②管路経年化率は，法定耐用年数を超えた管路延長の割合を表す指標で管路の老朽化度合を示している。本市は，類似団体と比較すると下回っているが経年比較においては増加傾向にあるため，施設更新と合わせた計画的な管路更新を検討していきたい。
③管路更新率は，当該年度に更新した管路延長の割合を表す指標で，管路の更新ペースや状況を把握できる。本市は，施設更新との兼ね合いで管路更新が年度によって大きく変動しているので，今後は投資計画等の見直しを検討する必要がある。</t>
    <rPh sb="141" eb="143">
      <t>ホンシ</t>
    </rPh>
    <rPh sb="145" eb="147">
      <t>ルイジ</t>
    </rPh>
    <rPh sb="147" eb="149">
      <t>ダンタイ</t>
    </rPh>
    <rPh sb="150" eb="152">
      <t>ヒカク</t>
    </rPh>
    <rPh sb="155" eb="157">
      <t>シタマワ</t>
    </rPh>
    <rPh sb="162" eb="164">
      <t>ケイネン</t>
    </rPh>
    <rPh sb="164" eb="166">
      <t>ヒカク</t>
    </rPh>
    <rPh sb="171" eb="173">
      <t>ゾウカ</t>
    </rPh>
    <rPh sb="173" eb="175">
      <t>ケイコウ</t>
    </rPh>
    <rPh sb="181" eb="183">
      <t>シセツ</t>
    </rPh>
    <rPh sb="183" eb="185">
      <t>コウシン</t>
    </rPh>
    <rPh sb="186" eb="187">
      <t>ア</t>
    </rPh>
    <rPh sb="190" eb="193">
      <t>ケイカクテキ</t>
    </rPh>
    <rPh sb="194" eb="196">
      <t>カンロ</t>
    </rPh>
    <rPh sb="196" eb="198">
      <t>コウシン</t>
    </rPh>
    <rPh sb="199" eb="201">
      <t>ケントウ</t>
    </rPh>
    <phoneticPr fontId="4"/>
  </si>
  <si>
    <t>現在のところ経常収支比率は良好で収支の健全性は保たれているが，今後も経費節減に努めたい。
また，施設や管路更新など老朽化対策に多額な投資が必要なことから，企業債の借り入れや料金値上げ等を検討しながら収入確保を図りたい。
更に有収率向上は，経営面から喫緊の課題であるため，漏水調査結果等を分析し，原因究明を図り，経営の健全化に取り組むとともに，市民生活を支える重要なライフラインとして，安心・安全で良質な水道水を安定的に供給できる体制を確立させたい。</t>
    <rPh sb="141" eb="142">
      <t>トウ</t>
    </rPh>
    <phoneticPr fontId="4"/>
  </si>
  <si>
    <t>①経常収支比率は，単年度の収支が黒字であることを示す100％以上で，類似団体平均値と比較しても上回っているので良好である。
③流動比率は，類似団体平均値と比較すると下回っており，流動比率も減少しているが，これは，施設の更新が要因であり，更新完了後は改善が見込まれる。また，流動負債に含まれている企業債は建設改良費に充てており，これらの財源により整備された施設で将来的には給水収益等の増収を見込んでいる。
④企業債残高対給水収益比率は，類似団体平均値と比較すると下回っていて，前年度と比較して増加してるが施設の更新が要因である。今後も計画的に投資を行っていく予定である。
⑤料金回収率は，100%以上で類似団体平均値と比較しても上回っているため，適切な料金収入を確保している。
⑥給水原価は，類似団体平均値を大きく下回っており，今後も維持を図りたい。
⑦施設利用率は，前年度に比べ利用率が減少しているが，有収率が増加していることから収益に結びつかない水量が減少したものと思われる。今後も利用状況・適正規模を把握し利用率上昇に努めたい。
⑧有収率は，類似団体平均値と比較すると上回っているが，より100%へ近づけるため，漏水調査等の対策を今後も続けていきたい。</t>
    <rPh sb="73" eb="76">
      <t>ヘイキンチ</t>
    </rPh>
    <rPh sb="89" eb="91">
      <t>リュウドウ</t>
    </rPh>
    <rPh sb="91" eb="93">
      <t>ヒリツ</t>
    </rPh>
    <rPh sb="94" eb="96">
      <t>ゲンショウ</t>
    </rPh>
    <rPh sb="106" eb="108">
      <t>シセツ</t>
    </rPh>
    <rPh sb="109" eb="111">
      <t>コウシン</t>
    </rPh>
    <rPh sb="112" eb="114">
      <t>ヨウイン</t>
    </rPh>
    <rPh sb="118" eb="120">
      <t>コウシン</t>
    </rPh>
    <rPh sb="120" eb="122">
      <t>カンリョウ</t>
    </rPh>
    <rPh sb="122" eb="123">
      <t>ゴ</t>
    </rPh>
    <rPh sb="124" eb="126">
      <t>カイゼン</t>
    </rPh>
    <rPh sb="127" eb="129">
      <t>ミコ</t>
    </rPh>
    <rPh sb="221" eb="224">
      <t>ヘイキンチ</t>
    </rPh>
    <rPh sb="225" eb="227">
      <t>ヒカク</t>
    </rPh>
    <rPh sb="237" eb="240">
      <t>ゼンネンド</t>
    </rPh>
    <rPh sb="245" eb="247">
      <t>ゾウカ</t>
    </rPh>
    <rPh sb="251" eb="253">
      <t>シセツ</t>
    </rPh>
    <rPh sb="254" eb="256">
      <t>コウシン</t>
    </rPh>
    <rPh sb="257" eb="259">
      <t>ヨウイン</t>
    </rPh>
    <rPh sb="263" eb="265">
      <t>コンゴ</t>
    </rPh>
    <rPh sb="266" eb="269">
      <t>ケイカクテキ</t>
    </rPh>
    <rPh sb="270" eb="272">
      <t>トウシ</t>
    </rPh>
    <rPh sb="273" eb="274">
      <t>オコナ</t>
    </rPh>
    <rPh sb="278" eb="280">
      <t>ヨテイ</t>
    </rPh>
    <rPh sb="383" eb="386">
      <t>ゼンネンド</t>
    </rPh>
    <rPh sb="387" eb="388">
      <t>クラ</t>
    </rPh>
    <rPh sb="389" eb="392">
      <t>リヨウリツ</t>
    </rPh>
    <rPh sb="393" eb="395">
      <t>ゲンショウ</t>
    </rPh>
    <rPh sb="401" eb="403">
      <t>ユウシュウ</t>
    </rPh>
    <rPh sb="403" eb="404">
      <t>リツ</t>
    </rPh>
    <rPh sb="405" eb="407">
      <t>ゾウカ</t>
    </rPh>
    <rPh sb="415" eb="417">
      <t>シュウエキ</t>
    </rPh>
    <rPh sb="418" eb="419">
      <t>ムス</t>
    </rPh>
    <rPh sb="424" eb="426">
      <t>スイリョウ</t>
    </rPh>
    <rPh sb="427" eb="429">
      <t>ゲンショウ</t>
    </rPh>
    <rPh sb="434" eb="435">
      <t>オモ</t>
    </rPh>
    <rPh sb="439" eb="441">
      <t>コンゴ</t>
    </rPh>
    <rPh sb="443" eb="445">
      <t>テキセイ</t>
    </rPh>
    <rPh sb="445" eb="447">
      <t>キボ</t>
    </rPh>
    <rPh sb="448" eb="450">
      <t>ハアク</t>
    </rPh>
    <rPh sb="451" eb="454">
      <t>リヨウリツ</t>
    </rPh>
    <rPh sb="454" eb="456">
      <t>ジョウショウ</t>
    </rPh>
    <rPh sb="457" eb="458">
      <t>ツト</t>
    </rPh>
    <rPh sb="508" eb="509">
      <t>トウ</t>
    </rPh>
    <rPh sb="510" eb="512">
      <t>タイサク</t>
    </rPh>
    <rPh sb="513" eb="515">
      <t>コンゴ</t>
    </rPh>
    <rPh sb="516" eb="517">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</si>
</sst>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0.53</c:v>
                </c:pt>
                <c:pt idx="1">
                  <c:v>0.53</c:v>
                </c:pt>
                <c:pt idx="2">
                  <c:v>0.26</c:v>
                </c:pt>
                <c:pt idx="3">
                  <c:v>0.34</c:v>
                </c:pt>
                <c:pt idx="4">
                  <c:v>0.5</c:v>
                </c:pt>
              </c:numCache>
            </c:numRef>
          </c:val>
          <c:extLst>
            <c:ext xmlns:c16="http://schemas.microsoft.com/office/drawing/2014/chart" uri="{C3380CC4-5D6E-409C-BE32-E72D297353CC}">
              <c16:uniqueId val="{00000000-0A8C-4F48-A68F-649C9B222BE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0A8C-4F48-A68F-649C9B222BE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53.28</c:v>
                </c:pt>
                <c:pt idx="1">
                  <c:v>52.44</c:v>
                </c:pt>
                <c:pt idx="2">
                  <c:v>53.26</c:v>
                </c:pt>
                <c:pt idx="3">
                  <c:v>61.57</c:v>
                </c:pt>
                <c:pt idx="4">
                  <c:v>50.91</c:v>
                </c:pt>
              </c:numCache>
            </c:numRef>
          </c:val>
          <c:extLst>
            <c:ext xmlns:c16="http://schemas.microsoft.com/office/drawing/2014/chart" uri="{C3380CC4-5D6E-409C-BE32-E72D297353CC}">
              <c16:uniqueId val="{00000000-CC8F-48C1-B30B-8A2760D3BEB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CC8F-48C1-B30B-8A2760D3BEB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86.06</c:v>
                </c:pt>
                <c:pt idx="1">
                  <c:v>86.35</c:v>
                </c:pt>
                <c:pt idx="2">
                  <c:v>86.72</c:v>
                </c:pt>
                <c:pt idx="3">
                  <c:v>74.209999999999994</c:v>
                </c:pt>
                <c:pt idx="4">
                  <c:v>88.88</c:v>
                </c:pt>
              </c:numCache>
            </c:numRef>
          </c:val>
          <c:extLst>
            <c:ext xmlns:c16="http://schemas.microsoft.com/office/drawing/2014/chart" uri="{C3380CC4-5D6E-409C-BE32-E72D297353CC}">
              <c16:uniqueId val="{00000000-8E35-4E4C-9B19-B83C45790E7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8E35-4E4C-9B19-B83C45790E7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111.38</c:v>
                </c:pt>
                <c:pt idx="1">
                  <c:v>116.93</c:v>
                </c:pt>
                <c:pt idx="2">
                  <c:v>115.9</c:v>
                </c:pt>
                <c:pt idx="3">
                  <c:v>115.89</c:v>
                </c:pt>
                <c:pt idx="4">
                  <c:v>116.74</c:v>
                </c:pt>
              </c:numCache>
            </c:numRef>
          </c:val>
          <c:extLst>
            <c:ext xmlns:c16="http://schemas.microsoft.com/office/drawing/2014/chart" uri="{C3380CC4-5D6E-409C-BE32-E72D297353CC}">
              <c16:uniqueId val="{00000000-08C6-45A7-BDAD-366DCC088A2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08C6-45A7-BDAD-366DCC088A2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45.88</c:v>
                </c:pt>
                <c:pt idx="1">
                  <c:v>47.4</c:v>
                </c:pt>
                <c:pt idx="2">
                  <c:v>49.36</c:v>
                </c:pt>
                <c:pt idx="3">
                  <c:v>50.6</c:v>
                </c:pt>
                <c:pt idx="4">
                  <c:v>52.16</c:v>
                </c:pt>
              </c:numCache>
            </c:numRef>
          </c:val>
          <c:extLst>
            <c:ext xmlns:c16="http://schemas.microsoft.com/office/drawing/2014/chart" uri="{C3380CC4-5D6E-409C-BE32-E72D297353CC}">
              <c16:uniqueId val="{00000000-4147-46EA-B05B-3569D9590A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4147-46EA-B05B-3569D9590A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7.49</c:v>
                </c:pt>
                <c:pt idx="1">
                  <c:v>7.63</c:v>
                </c:pt>
                <c:pt idx="2">
                  <c:v>7.73</c:v>
                </c:pt>
                <c:pt idx="3">
                  <c:v>9.43</c:v>
                </c:pt>
                <c:pt idx="4">
                  <c:v>10.52</c:v>
                </c:pt>
              </c:numCache>
            </c:numRef>
          </c:val>
          <c:extLst>
            <c:ext xmlns:c16="http://schemas.microsoft.com/office/drawing/2014/chart" uri="{C3380CC4-5D6E-409C-BE32-E72D297353CC}">
              <c16:uniqueId val="{00000000-5AC1-4547-9278-541D598AE3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5AC1-4547-9278-541D598AE3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C0-4E89-AE2D-8027ADAAEB7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D6C0-4E89-AE2D-8027ADAAEB7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167.3</c:v>
                </c:pt>
                <c:pt idx="1">
                  <c:v>181.72</c:v>
                </c:pt>
                <c:pt idx="2">
                  <c:v>266.57</c:v>
                </c:pt>
                <c:pt idx="3">
                  <c:v>265.14</c:v>
                </c:pt>
                <c:pt idx="4">
                  <c:v>240.73</c:v>
                </c:pt>
              </c:numCache>
            </c:numRef>
          </c:val>
          <c:extLst>
            <c:ext xmlns:c16="http://schemas.microsoft.com/office/drawing/2014/chart" uri="{C3380CC4-5D6E-409C-BE32-E72D297353CC}">
              <c16:uniqueId val="{00000000-63D2-4DEB-9E02-3F36FB9EFB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63D2-4DEB-9E02-3F36FB9EFB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319.33</c:v>
                </c:pt>
                <c:pt idx="1">
                  <c:v>301.31</c:v>
                </c:pt>
                <c:pt idx="2">
                  <c:v>289.89</c:v>
                </c:pt>
                <c:pt idx="3">
                  <c:v>280.86</c:v>
                </c:pt>
                <c:pt idx="4">
                  <c:v>297.14</c:v>
                </c:pt>
              </c:numCache>
            </c:numRef>
          </c:val>
          <c:extLst>
            <c:ext xmlns:c16="http://schemas.microsoft.com/office/drawing/2014/chart" uri="{C3380CC4-5D6E-409C-BE32-E72D297353CC}">
              <c16:uniqueId val="{00000000-3078-4E92-84F7-1856777FAB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3078-4E92-84F7-1856777FAB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109.97</c:v>
                </c:pt>
                <c:pt idx="1">
                  <c:v>115.75</c:v>
                </c:pt>
                <c:pt idx="2">
                  <c:v>114.8</c:v>
                </c:pt>
                <c:pt idx="3">
                  <c:v>114.69</c:v>
                </c:pt>
                <c:pt idx="4">
                  <c:v>112.51</c:v>
                </c:pt>
              </c:numCache>
            </c:numRef>
          </c:val>
          <c:extLst>
            <c:ext xmlns:c16="http://schemas.microsoft.com/office/drawing/2014/chart" uri="{C3380CC4-5D6E-409C-BE32-E72D297353CC}">
              <c16:uniqueId val="{00000000-5679-4800-8CF5-6100D564B05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5679-4800-8CF5-6100D564B05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97.1</c:v>
                </c:pt>
                <c:pt idx="1">
                  <c:v>91.96</c:v>
                </c:pt>
                <c:pt idx="2">
                  <c:v>92.3</c:v>
                </c:pt>
                <c:pt idx="3">
                  <c:v>92.65</c:v>
                </c:pt>
                <c:pt idx="4">
                  <c:v>94.02</c:v>
                </c:pt>
              </c:numCache>
            </c:numRef>
          </c:val>
          <c:extLst>
            <c:ext xmlns:c16="http://schemas.microsoft.com/office/drawing/2014/chart" uri="{C3380CC4-5D6E-409C-BE32-E72D297353CC}">
              <c16:uniqueId val="{00000000-7280-4F19-AA32-4E691A98FC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7280-4F19-AA32-4E691A98FC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鹿児島県　指宿市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41003</v>
      </c>
      <c r="AM8" s="70"/>
      <c r="AN8" s="70"/>
      <c r="AO8" s="70"/>
      <c r="AP8" s="70"/>
      <c r="AQ8" s="70"/>
      <c r="AR8" s="70"/>
      <c r="AS8" s="70"/>
      <c r="AT8" s="66">
        <f>データ!$S$6</f>
        <v>148.84</v>
      </c>
      <c r="AU8" s="67"/>
      <c r="AV8" s="67"/>
      <c r="AW8" s="67"/>
      <c r="AX8" s="67"/>
      <c r="AY8" s="67"/>
      <c r="AZ8" s="67"/>
      <c r="BA8" s="67"/>
      <c r="BB8" s="69">
        <f>データ!$T$6</f>
        <v>275.48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70.319999999999993</v>
      </c>
      <c r="J10" s="67"/>
      <c r="K10" s="67"/>
      <c r="L10" s="67"/>
      <c r="M10" s="67"/>
      <c r="N10" s="67"/>
      <c r="O10" s="68"/>
      <c r="P10" s="69">
        <f>データ!$P$6</f>
        <v>99.46</v>
      </c>
      <c r="Q10" s="69"/>
      <c r="R10" s="69"/>
      <c r="S10" s="69"/>
      <c r="T10" s="69"/>
      <c r="U10" s="69"/>
      <c r="V10" s="69"/>
      <c r="W10" s="70">
        <f>データ!$Q$6</f>
        <v>1720</v>
      </c>
      <c r="X10" s="70"/>
      <c r="Y10" s="70"/>
      <c r="Z10" s="70"/>
      <c r="AA10" s="70"/>
      <c r="AB10" s="70"/>
      <c r="AC10" s="70"/>
      <c r="AD10" s="2"/>
      <c r="AE10" s="2"/>
      <c r="AF10" s="2"/>
      <c r="AG10" s="2"/>
      <c r="AH10" s="4"/>
      <c r="AI10" s="4"/>
      <c r="AJ10" s="4"/>
      <c r="AK10" s="4"/>
      <c r="AL10" s="70">
        <f>データ!$U$6</f>
        <v>40454</v>
      </c>
      <c r="AM10" s="70"/>
      <c r="AN10" s="70"/>
      <c r="AO10" s="70"/>
      <c r="AP10" s="70"/>
      <c r="AQ10" s="70"/>
      <c r="AR10" s="70"/>
      <c r="AS10" s="70"/>
      <c r="AT10" s="66">
        <f>データ!$V$6</f>
        <v>76.599999999999994</v>
      </c>
      <c r="AU10" s="67"/>
      <c r="AV10" s="67"/>
      <c r="AW10" s="67"/>
      <c r="AX10" s="67"/>
      <c r="AY10" s="67"/>
      <c r="AZ10" s="67"/>
      <c r="BA10" s="67"/>
      <c r="BB10" s="69">
        <f>データ!$W$6</f>
        <v>528.12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8aOUV29t2oHp/wFjx9GECnpKuLNdMceTIzse7eQMxJ/h9m2R3hzL/O343zU+A7yVfaHE25LVvzOevgeEwon8g==" saltValue="zc5bx4Qzq6HIbSs+ESMnA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462101</v>
      </c>
      <c r="D6" s="34">
        <f t="shared" si="3"/>
        <v>46</v>
      </c>
      <c r="E6" s="34">
        <f t="shared" si="3"/>
        <v>1</v>
      </c>
      <c r="F6" s="34">
        <f t="shared" si="3"/>
        <v>0</v>
      </c>
      <c r="G6" s="34">
        <f t="shared" si="3"/>
        <v>1</v>
      </c>
      <c r="H6" s="34" t="str">
        <f t="shared" si="3"/>
        <v>鹿児島県　指宿市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70.319999999999993</v>
      </c>
      <c r="P6" s="35">
        <f t="shared" si="3"/>
        <v>99.46</v>
      </c>
      <c r="Q6" s="35">
        <f t="shared" si="3"/>
        <v>1720</v>
      </c>
      <c r="R6" s="35">
        <f t="shared" si="3"/>
        <v>41003</v>
      </c>
      <c r="S6" s="35">
        <f t="shared" si="3"/>
        <v>148.84</v>
      </c>
      <c r="T6" s="35">
        <f t="shared" si="3"/>
        <v>275.48</v>
      </c>
      <c r="U6" s="35">
        <f t="shared" si="3"/>
        <v>40454</v>
      </c>
      <c r="V6" s="35">
        <f t="shared" si="3"/>
        <v>76.599999999999994</v>
      </c>
      <c r="W6" s="35">
        <f t="shared" si="3"/>
        <v>528.12</v>
      </c>
      <c r="X6" s="36">
        <f>IF(X7="",NA(),X7)</f>
        <v>111.38</v>
      </c>
      <c r="Y6" s="36">
        <f t="shared" ref="Y6:AG6" si="4">IF(Y7="",NA(),Y7)</f>
        <v>116.93</v>
      </c>
      <c r="Z6" s="36">
        <f t="shared" si="4"/>
        <v>115.9</v>
      </c>
      <c r="AA6" s="36">
        <f t="shared" si="4"/>
        <v>115.89</v>
      </c>
      <c r="AB6" s="36">
        <f t="shared" si="4"/>
        <v>116.74</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167.3</v>
      </c>
      <c r="AU6" s="36">
        <f t="shared" ref="AU6:BC6" si="6">IF(AU7="",NA(),AU7)</f>
        <v>181.72</v>
      </c>
      <c r="AV6" s="36">
        <f t="shared" si="6"/>
        <v>266.57</v>
      </c>
      <c r="AW6" s="36">
        <f t="shared" si="6"/>
        <v>265.14</v>
      </c>
      <c r="AX6" s="36">
        <f t="shared" si="6"/>
        <v>240.73</v>
      </c>
      <c r="AY6" s="36">
        <f t="shared" si="6"/>
        <v>382.09</v>
      </c>
      <c r="AZ6" s="36">
        <f t="shared" si="6"/>
        <v>371.31</v>
      </c>
      <c r="BA6" s="36">
        <f t="shared" si="6"/>
        <v>377.63</v>
      </c>
      <c r="BB6" s="36">
        <f t="shared" si="6"/>
        <v>357.34</v>
      </c>
      <c r="BC6" s="36">
        <f t="shared" si="6"/>
        <v>366.03</v>
      </c>
      <c r="BD6" s="35" t="str">
        <f>IF(BD7="","",IF(BD7="-","【-】","【"&amp;SUBSTITUTE(TEXT(BD7,"#,##0.00"),"-","△")&amp;"】"))</f>
        <v>【261.93】</v>
      </c>
      <c r="BE6" s="36">
        <f>IF(BE7="",NA(),BE7)</f>
        <v>319.33</v>
      </c>
      <c r="BF6" s="36">
        <f t="shared" ref="BF6:BN6" si="7">IF(BF7="",NA(),BF7)</f>
        <v>301.31</v>
      </c>
      <c r="BG6" s="36">
        <f t="shared" si="7"/>
        <v>289.89</v>
      </c>
      <c r="BH6" s="36">
        <f t="shared" si="7"/>
        <v>280.86</v>
      </c>
      <c r="BI6" s="36">
        <f t="shared" si="7"/>
        <v>297.14</v>
      </c>
      <c r="BJ6" s="36">
        <f t="shared" si="7"/>
        <v>385.06</v>
      </c>
      <c r="BK6" s="36">
        <f t="shared" si="7"/>
        <v>373.09</v>
      </c>
      <c r="BL6" s="36">
        <f t="shared" si="7"/>
        <v>364.71</v>
      </c>
      <c r="BM6" s="36">
        <f t="shared" si="7"/>
        <v>373.69</v>
      </c>
      <c r="BN6" s="36">
        <f t="shared" si="7"/>
        <v>370.12</v>
      </c>
      <c r="BO6" s="35" t="str">
        <f>IF(BO7="","",IF(BO7="-","【-】","【"&amp;SUBSTITUTE(TEXT(BO7,"#,##0.00"),"-","△")&amp;"】"))</f>
        <v>【270.46】</v>
      </c>
      <c r="BP6" s="36">
        <f>IF(BP7="",NA(),BP7)</f>
        <v>109.97</v>
      </c>
      <c r="BQ6" s="36">
        <f t="shared" ref="BQ6:BY6" si="8">IF(BQ7="",NA(),BQ7)</f>
        <v>115.75</v>
      </c>
      <c r="BR6" s="36">
        <f t="shared" si="8"/>
        <v>114.8</v>
      </c>
      <c r="BS6" s="36">
        <f t="shared" si="8"/>
        <v>114.69</v>
      </c>
      <c r="BT6" s="36">
        <f t="shared" si="8"/>
        <v>112.51</v>
      </c>
      <c r="BU6" s="36">
        <f t="shared" si="8"/>
        <v>99.07</v>
      </c>
      <c r="BV6" s="36">
        <f t="shared" si="8"/>
        <v>99.99</v>
      </c>
      <c r="BW6" s="36">
        <f t="shared" si="8"/>
        <v>100.65</v>
      </c>
      <c r="BX6" s="36">
        <f t="shared" si="8"/>
        <v>99.87</v>
      </c>
      <c r="BY6" s="36">
        <f t="shared" si="8"/>
        <v>100.42</v>
      </c>
      <c r="BZ6" s="35" t="str">
        <f>IF(BZ7="","",IF(BZ7="-","【-】","【"&amp;SUBSTITUTE(TEXT(BZ7,"#,##0.00"),"-","△")&amp;"】"))</f>
        <v>【103.91】</v>
      </c>
      <c r="CA6" s="36">
        <f>IF(CA7="",NA(),CA7)</f>
        <v>97.1</v>
      </c>
      <c r="CB6" s="36">
        <f t="shared" ref="CB6:CJ6" si="9">IF(CB7="",NA(),CB7)</f>
        <v>91.96</v>
      </c>
      <c r="CC6" s="36">
        <f t="shared" si="9"/>
        <v>92.3</v>
      </c>
      <c r="CD6" s="36">
        <f t="shared" si="9"/>
        <v>92.65</v>
      </c>
      <c r="CE6" s="36">
        <f t="shared" si="9"/>
        <v>94.02</v>
      </c>
      <c r="CF6" s="36">
        <f t="shared" si="9"/>
        <v>173.03</v>
      </c>
      <c r="CG6" s="36">
        <f t="shared" si="9"/>
        <v>171.15</v>
      </c>
      <c r="CH6" s="36">
        <f t="shared" si="9"/>
        <v>170.19</v>
      </c>
      <c r="CI6" s="36">
        <f t="shared" si="9"/>
        <v>171.81</v>
      </c>
      <c r="CJ6" s="36">
        <f t="shared" si="9"/>
        <v>171.67</v>
      </c>
      <c r="CK6" s="35" t="str">
        <f>IF(CK7="","",IF(CK7="-","【-】","【"&amp;SUBSTITUTE(TEXT(CK7,"#,##0.00"),"-","△")&amp;"】"))</f>
        <v>【167.11】</v>
      </c>
      <c r="CL6" s="36">
        <f>IF(CL7="",NA(),CL7)</f>
        <v>53.28</v>
      </c>
      <c r="CM6" s="36">
        <f t="shared" ref="CM6:CU6" si="10">IF(CM7="",NA(),CM7)</f>
        <v>52.44</v>
      </c>
      <c r="CN6" s="36">
        <f t="shared" si="10"/>
        <v>53.26</v>
      </c>
      <c r="CO6" s="36">
        <f t="shared" si="10"/>
        <v>61.57</v>
      </c>
      <c r="CP6" s="36">
        <f t="shared" si="10"/>
        <v>50.91</v>
      </c>
      <c r="CQ6" s="36">
        <f t="shared" si="10"/>
        <v>58.58</v>
      </c>
      <c r="CR6" s="36">
        <f t="shared" si="10"/>
        <v>58.53</v>
      </c>
      <c r="CS6" s="36">
        <f t="shared" si="10"/>
        <v>59.01</v>
      </c>
      <c r="CT6" s="36">
        <f t="shared" si="10"/>
        <v>60.03</v>
      </c>
      <c r="CU6" s="36">
        <f t="shared" si="10"/>
        <v>59.74</v>
      </c>
      <c r="CV6" s="35" t="str">
        <f>IF(CV7="","",IF(CV7="-","【-】","【"&amp;SUBSTITUTE(TEXT(CV7,"#,##0.00"),"-","△")&amp;"】"))</f>
        <v>【60.27】</v>
      </c>
      <c r="CW6" s="36">
        <f>IF(CW7="",NA(),CW7)</f>
        <v>86.06</v>
      </c>
      <c r="CX6" s="36">
        <f t="shared" ref="CX6:DF6" si="11">IF(CX7="",NA(),CX7)</f>
        <v>86.35</v>
      </c>
      <c r="CY6" s="36">
        <f t="shared" si="11"/>
        <v>86.72</v>
      </c>
      <c r="CZ6" s="36">
        <f t="shared" si="11"/>
        <v>74.209999999999994</v>
      </c>
      <c r="DA6" s="36">
        <f t="shared" si="11"/>
        <v>88.88</v>
      </c>
      <c r="DB6" s="36">
        <f t="shared" si="11"/>
        <v>85.23</v>
      </c>
      <c r="DC6" s="36">
        <f t="shared" si="11"/>
        <v>85.26</v>
      </c>
      <c r="DD6" s="36">
        <f t="shared" si="11"/>
        <v>85.37</v>
      </c>
      <c r="DE6" s="36">
        <f t="shared" si="11"/>
        <v>84.81</v>
      </c>
      <c r="DF6" s="36">
        <f t="shared" si="11"/>
        <v>84.8</v>
      </c>
      <c r="DG6" s="35" t="str">
        <f>IF(DG7="","",IF(DG7="-","【-】","【"&amp;SUBSTITUTE(TEXT(DG7,"#,##0.00"),"-","△")&amp;"】"))</f>
        <v>【89.92】</v>
      </c>
      <c r="DH6" s="36">
        <f>IF(DH7="",NA(),DH7)</f>
        <v>45.88</v>
      </c>
      <c r="DI6" s="36">
        <f t="shared" ref="DI6:DQ6" si="12">IF(DI7="",NA(),DI7)</f>
        <v>47.4</v>
      </c>
      <c r="DJ6" s="36">
        <f t="shared" si="12"/>
        <v>49.36</v>
      </c>
      <c r="DK6" s="36">
        <f t="shared" si="12"/>
        <v>50.6</v>
      </c>
      <c r="DL6" s="36">
        <f t="shared" si="12"/>
        <v>52.16</v>
      </c>
      <c r="DM6" s="36">
        <f t="shared" si="12"/>
        <v>44.31</v>
      </c>
      <c r="DN6" s="36">
        <f t="shared" si="12"/>
        <v>45.75</v>
      </c>
      <c r="DO6" s="36">
        <f t="shared" si="12"/>
        <v>46.9</v>
      </c>
      <c r="DP6" s="36">
        <f t="shared" si="12"/>
        <v>47.28</v>
      </c>
      <c r="DQ6" s="36">
        <f t="shared" si="12"/>
        <v>47.66</v>
      </c>
      <c r="DR6" s="35" t="str">
        <f>IF(DR7="","",IF(DR7="-","【-】","【"&amp;SUBSTITUTE(TEXT(DR7,"#,##0.00"),"-","△")&amp;"】"))</f>
        <v>【48.85】</v>
      </c>
      <c r="DS6" s="36">
        <f>IF(DS7="",NA(),DS7)</f>
        <v>7.49</v>
      </c>
      <c r="DT6" s="36">
        <f t="shared" ref="DT6:EB6" si="13">IF(DT7="",NA(),DT7)</f>
        <v>7.63</v>
      </c>
      <c r="DU6" s="36">
        <f t="shared" si="13"/>
        <v>7.73</v>
      </c>
      <c r="DV6" s="36">
        <f t="shared" si="13"/>
        <v>9.43</v>
      </c>
      <c r="DW6" s="36">
        <f t="shared" si="13"/>
        <v>10.52</v>
      </c>
      <c r="DX6" s="36">
        <f t="shared" si="13"/>
        <v>10.09</v>
      </c>
      <c r="DY6" s="36">
        <f t="shared" si="13"/>
        <v>10.54</v>
      </c>
      <c r="DZ6" s="36">
        <f t="shared" si="13"/>
        <v>12.03</v>
      </c>
      <c r="EA6" s="36">
        <f t="shared" si="13"/>
        <v>12.19</v>
      </c>
      <c r="EB6" s="36">
        <f t="shared" si="13"/>
        <v>15.1</v>
      </c>
      <c r="EC6" s="35" t="str">
        <f>IF(EC7="","",IF(EC7="-","【-】","【"&amp;SUBSTITUTE(TEXT(EC7,"#,##0.00"),"-","△")&amp;"】"))</f>
        <v>【17.80】</v>
      </c>
      <c r="ED6" s="36">
        <f>IF(ED7="",NA(),ED7)</f>
        <v>0.53</v>
      </c>
      <c r="EE6" s="36">
        <f t="shared" ref="EE6:EM6" si="14">IF(EE7="",NA(),EE7)</f>
        <v>0.53</v>
      </c>
      <c r="EF6" s="36">
        <f t="shared" si="14"/>
        <v>0.26</v>
      </c>
      <c r="EG6" s="36">
        <f t="shared" si="14"/>
        <v>0.34</v>
      </c>
      <c r="EH6" s="36">
        <f t="shared" si="14"/>
        <v>0.5</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462101</v>
      </c>
      <c r="D7" s="38">
        <v>46</v>
      </c>
      <c r="E7" s="38">
        <v>1</v>
      </c>
      <c r="F7" s="38">
        <v>0</v>
      </c>
      <c r="G7" s="38">
        <v>1</v>
      </c>
      <c r="H7" s="38" t="s">
        <v>93</v>
      </c>
      <c r="I7" s="38" t="s">
        <v>94</v>
      </c>
      <c r="J7" s="38" t="s">
        <v>95</v>
      </c>
      <c r="K7" s="38" t="s">
        <v>96</v>
      </c>
      <c r="L7" s="38" t="s">
        <v>97</v>
      </c>
      <c r="M7" s="38" t="s">
        <v>98</v>
      </c>
      <c r="N7" s="39" t="s">
        <v>99</v>
      </c>
      <c r="O7" s="39">
        <v>70.319999999999993</v>
      </c>
      <c r="P7" s="39">
        <v>99.46</v>
      </c>
      <c r="Q7" s="39">
        <v>1720</v>
      </c>
      <c r="R7" s="39">
        <v>41003</v>
      </c>
      <c r="S7" s="39">
        <v>148.84</v>
      </c>
      <c r="T7" s="39">
        <v>275.48</v>
      </c>
      <c r="U7" s="39">
        <v>40454</v>
      </c>
      <c r="V7" s="39">
        <v>76.599999999999994</v>
      </c>
      <c r="W7" s="39">
        <v>528.12</v>
      </c>
      <c r="X7" s="39">
        <v>111.38</v>
      </c>
      <c r="Y7" s="39">
        <v>116.93</v>
      </c>
      <c r="Z7" s="39">
        <v>115.9</v>
      </c>
      <c r="AA7" s="39">
        <v>115.89</v>
      </c>
      <c r="AB7" s="39">
        <v>116.74</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167.3</v>
      </c>
      <c r="AU7" s="39">
        <v>181.72</v>
      </c>
      <c r="AV7" s="39">
        <v>266.57</v>
      </c>
      <c r="AW7" s="39">
        <v>265.14</v>
      </c>
      <c r="AX7" s="39">
        <v>240.73</v>
      </c>
      <c r="AY7" s="39">
        <v>382.09</v>
      </c>
      <c r="AZ7" s="39">
        <v>371.31</v>
      </c>
      <c r="BA7" s="39">
        <v>377.63</v>
      </c>
      <c r="BB7" s="39">
        <v>357.34</v>
      </c>
      <c r="BC7" s="39">
        <v>366.03</v>
      </c>
      <c r="BD7" s="39">
        <v>261.93</v>
      </c>
      <c r="BE7" s="39">
        <v>319.33</v>
      </c>
      <c r="BF7" s="39">
        <v>301.31</v>
      </c>
      <c r="BG7" s="39">
        <v>289.89</v>
      </c>
      <c r="BH7" s="39">
        <v>280.86</v>
      </c>
      <c r="BI7" s="39">
        <v>297.14</v>
      </c>
      <c r="BJ7" s="39">
        <v>385.06</v>
      </c>
      <c r="BK7" s="39">
        <v>373.09</v>
      </c>
      <c r="BL7" s="39">
        <v>364.71</v>
      </c>
      <c r="BM7" s="39">
        <v>373.69</v>
      </c>
      <c r="BN7" s="39">
        <v>370.12</v>
      </c>
      <c r="BO7" s="39">
        <v>270.45999999999998</v>
      </c>
      <c r="BP7" s="39">
        <v>109.97</v>
      </c>
      <c r="BQ7" s="39">
        <v>115.75</v>
      </c>
      <c r="BR7" s="39">
        <v>114.8</v>
      </c>
      <c r="BS7" s="39">
        <v>114.69</v>
      </c>
      <c r="BT7" s="39">
        <v>112.51</v>
      </c>
      <c r="BU7" s="39">
        <v>99.07</v>
      </c>
      <c r="BV7" s="39">
        <v>99.99</v>
      </c>
      <c r="BW7" s="39">
        <v>100.65</v>
      </c>
      <c r="BX7" s="39">
        <v>99.87</v>
      </c>
      <c r="BY7" s="39">
        <v>100.42</v>
      </c>
      <c r="BZ7" s="39">
        <v>103.91</v>
      </c>
      <c r="CA7" s="39">
        <v>97.1</v>
      </c>
      <c r="CB7" s="39">
        <v>91.96</v>
      </c>
      <c r="CC7" s="39">
        <v>92.3</v>
      </c>
      <c r="CD7" s="39">
        <v>92.65</v>
      </c>
      <c r="CE7" s="39">
        <v>94.02</v>
      </c>
      <c r="CF7" s="39">
        <v>173.03</v>
      </c>
      <c r="CG7" s="39">
        <v>171.15</v>
      </c>
      <c r="CH7" s="39">
        <v>170.19</v>
      </c>
      <c r="CI7" s="39">
        <v>171.81</v>
      </c>
      <c r="CJ7" s="39">
        <v>171.67</v>
      </c>
      <c r="CK7" s="39">
        <v>167.11</v>
      </c>
      <c r="CL7" s="39">
        <v>53.28</v>
      </c>
      <c r="CM7" s="39">
        <v>52.44</v>
      </c>
      <c r="CN7" s="39">
        <v>53.26</v>
      </c>
      <c r="CO7" s="39">
        <v>61.57</v>
      </c>
      <c r="CP7" s="39">
        <v>50.91</v>
      </c>
      <c r="CQ7" s="39">
        <v>58.58</v>
      </c>
      <c r="CR7" s="39">
        <v>58.53</v>
      </c>
      <c r="CS7" s="39">
        <v>59.01</v>
      </c>
      <c r="CT7" s="39">
        <v>60.03</v>
      </c>
      <c r="CU7" s="39">
        <v>59.74</v>
      </c>
      <c r="CV7" s="39">
        <v>60.27</v>
      </c>
      <c r="CW7" s="39">
        <v>86.06</v>
      </c>
      <c r="CX7" s="39">
        <v>86.35</v>
      </c>
      <c r="CY7" s="39">
        <v>86.72</v>
      </c>
      <c r="CZ7" s="39">
        <v>74.209999999999994</v>
      </c>
      <c r="DA7" s="39">
        <v>88.88</v>
      </c>
      <c r="DB7" s="39">
        <v>85.23</v>
      </c>
      <c r="DC7" s="39">
        <v>85.26</v>
      </c>
      <c r="DD7" s="39">
        <v>85.37</v>
      </c>
      <c r="DE7" s="39">
        <v>84.81</v>
      </c>
      <c r="DF7" s="39">
        <v>84.8</v>
      </c>
      <c r="DG7" s="39">
        <v>89.92</v>
      </c>
      <c r="DH7" s="39">
        <v>45.88</v>
      </c>
      <c r="DI7" s="39">
        <v>47.4</v>
      </c>
      <c r="DJ7" s="39">
        <v>49.36</v>
      </c>
      <c r="DK7" s="39">
        <v>50.6</v>
      </c>
      <c r="DL7" s="39">
        <v>52.16</v>
      </c>
      <c r="DM7" s="39">
        <v>44.31</v>
      </c>
      <c r="DN7" s="39">
        <v>45.75</v>
      </c>
      <c r="DO7" s="39">
        <v>46.9</v>
      </c>
      <c r="DP7" s="39">
        <v>47.28</v>
      </c>
      <c r="DQ7" s="39">
        <v>47.66</v>
      </c>
      <c r="DR7" s="39">
        <v>48.85</v>
      </c>
      <c r="DS7" s="39">
        <v>7.49</v>
      </c>
      <c r="DT7" s="39">
        <v>7.63</v>
      </c>
      <c r="DU7" s="39">
        <v>7.73</v>
      </c>
      <c r="DV7" s="39">
        <v>9.43</v>
      </c>
      <c r="DW7" s="39">
        <v>10.52</v>
      </c>
      <c r="DX7" s="39">
        <v>10.09</v>
      </c>
      <c r="DY7" s="39">
        <v>10.54</v>
      </c>
      <c r="DZ7" s="39">
        <v>12.03</v>
      </c>
      <c r="EA7" s="39">
        <v>12.19</v>
      </c>
      <c r="EB7" s="39">
        <v>15.1</v>
      </c>
      <c r="EC7" s="39">
        <v>17.8</v>
      </c>
      <c r="ED7" s="39">
        <v>0.53</v>
      </c>
      <c r="EE7" s="39">
        <v>0.53</v>
      </c>
      <c r="EF7" s="39">
        <v>0.26</v>
      </c>
      <c r="EG7" s="39">
        <v>0.34</v>
      </c>
      <c r="EH7" s="39">
        <v>0.5</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2020-01-27T04:30:33Z</cp:lastPrinted>
  <dcterms:created xsi:type="dcterms:W3CDTF">2019-12-05T04:31:41Z</dcterms:created>
  <dcterms:modified xsi:type="dcterms:W3CDTF">2020-02-27T00:35:32Z</dcterms:modified>
  <cp:category/>
</cp:coreProperties>
</file>