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6_指宿市【済】\"/>
    </mc:Choice>
  </mc:AlternateContent>
  <workbookProtection workbookAlgorithmName="SHA-512" workbookHashValue="D/W0FrrFJiWj97OaClO6vrwhoXJ7AT17bfgvfFo68OETA2gn603UeyobBFDxqjETQq/k5RCsgOhDSbAQrxgnwg==" workbookSaltValue="VeafX0NrX11geseYWZXfPg=="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<sst xmlns="http://schemas.openxmlformats.org/spreadsheetml/2006/main" count="228" uniqueCount="112">
  <si>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</si>
  <si>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</si>
  <si>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</si>
  <si>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</si>
  <si>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</si>
  <si>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</si>
  <si>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</si>
  <si>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</si>
  <si>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</si>
  <si>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</si>
  <si>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</si>
  <si>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</si>
  <si>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</si>
  <si>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</si>
  <si>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</si>
  <si>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</si>
  <si>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</si>
  <si>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</si>
  <si>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</si>
  <si>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</si>
  <si>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</si>
  <si>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</si>
  <si>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</si>
  <si>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</si>
  <si>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</si>
  <si>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</si>
  <si>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</si>
  <si>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</si>
  <si>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</si>
  <si>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</si>
  <si>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</si>
  <si>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</si>
  <si>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</si>
  <si>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</si>
  <si>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</si>
  <si>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</si>
  <si>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</si>
  <si>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</si>
  <si>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</si>
  <si>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</si>
  <si>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</si>
  <si>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</si>
  <si>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</si>
  <si>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</si>
  <si>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</si>
  <si>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</si>
  <si>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</si>
  <si>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</si>
  <si>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</si>
  <si>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</si>
  <si>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</si>
  <si>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</si>
  <si>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</si>
  <si>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</si>
  <si>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</si>
  <si>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</si>
  <si>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</si>
  <si>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</si>
  <si>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</si>
  <si>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</si>
  <si>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</si>
  <si>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</si>
  <si>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</si>
  <si>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</si>
  <si>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</si>
  <si>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</si>
  <si>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</si>
  <si>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</si>
  <si>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</si>
  <si>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</si>
  <si>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</si>
  <si>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</si>
  <si>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</si>
  <si>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</si>
  <si>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</si>
  <si>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</si>
  <si>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</si>
  <si>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</si>
  <si>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</si>
  <si>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</si>
  <si>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</si>
  <si>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</si>
  <si>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</si>
  <si>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</si>
  <si>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</si>
  <si>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</si>
  <si>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</si>
  <si>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</si>
  <si>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</si>
  <si>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</si>
  <si>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</si>
  <si>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</si>
  <si>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</si>
  <si>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</si>
  <si>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</si>
  <si>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</si>
  <si>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指宿市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</si>
  <si>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</si>
  <si>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</si>
  <si>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</si>
  <si>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</si>
  <si>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</si>
  <si>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</si>
  <si>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</si>
  <si>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</si>
  <si>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</si>
  <si>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</si>
  <si>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</si>
  <si>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</si>
  <si>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は，本市には耐用年数を超過した管渠がないこともあり，平成28～29年度は施設の老朽化や重要性などを考慮し，主に終末処理場に係る改築・更新工事を実施しており，管渠についての改築・更新工事は実施していない。今後も引き続き計画的に下水道施設の維持補修及び改築・更新工事を実施していく。</t>
  </si>
  <si>
    <t>　下水道処理施設の維持管理業務の包括的民間委託や下水道使用料の改定など経営の健全化に努めてきたが，料金収入で汚水処理経費のすべてを賄えておらず一般会計からの繰入金を充てている状況である。
　また，供用開始から30年が経過し下水道施設の老朽化が進んでおり，長寿命化計画に基づく改築・更新工事を実施している状況である。今後は下水道施設の維持補修及び改築・更新工事に係る費用の増加が見込まれる。
　これらのことから今後も計画的な投資による事業実施など歳出を見直すとともに，下水道使用料の改定など，より一層の経営健全化に努めていく。</t>
    <phoneticPr fontId="4"/>
  </si>
  <si>
    <t>①収益的収支比率は，下水道処理施設の維持管理業務の効率化とコスト削減を図ることを目的に平成24年度より包括的民間委託を導入するとともに，平成25年７月に下水道使用料を改定するなど経営の健全化に努めてきたが，今後も引き続き経営健全化に努めていく必要がある。
④企業債残高対事業規模比率は，平成29年度まではほぼ横ばいであったが，企業債残高に対する一般会計負担額が見直しにより増えたことから平成30年度は比率が低下した。今後も計画的に投資を行っていく必要がある。
⑤経費回収率は，類似団体と比較しても高い状況であったが，平成30年度は資本費平準化債を借り入れたことなどにより汚水処理費に係る公費負担分が減ったため経費回収率が低下した。また，資本費について料金収入で賄えておらず一般会計からの繰入金を充てている状況であり，今後も料金改定など経営健全化に努めていく必要がある。
⑦施設利用率は，処理区域内人口が減少傾向にあることなどから類似団体と比較しても低い状況であるが，旅館・ホテルからの流入汚水量が一定の割合を占めるため観光シーズンなどは全国平均と同程度の施設利用率となることがある。
⑧水洗化率は，類似団体と同水準であるが，今後も引き続き水洗化率の向上に努めていく。なお，類似団体平均値が平成26年度よりも大きく上昇しているが，これは，本市の類似団体区分が変更されたことによるものである。</t>
    <rPh sb="143" eb="145">
      <t>ヘイセイ</t>
    </rPh>
    <rPh sb="147" eb="149">
      <t>ネンド</t>
    </rPh>
    <rPh sb="163" eb="165">
      <t>キギョウ</t>
    </rPh>
    <rPh sb="165" eb="166">
      <t>サイ</t>
    </rPh>
    <rPh sb="166" eb="168">
      <t>ザンダカ</t>
    </rPh>
    <rPh sb="169" eb="170">
      <t>タイ</t>
    </rPh>
    <rPh sb="172" eb="174">
      <t>イッパン</t>
    </rPh>
    <rPh sb="174" eb="176">
      <t>カイケイ</t>
    </rPh>
    <rPh sb="176" eb="178">
      <t>フタン</t>
    </rPh>
    <rPh sb="178" eb="179">
      <t>ガク</t>
    </rPh>
    <rPh sb="192" eb="193">
      <t>フ</t>
    </rPh>
    <rPh sb="199" eb="201">
      <t>ヘイセイ</t>
    </rPh>
    <rPh sb="203" eb="205">
      <t>ネンド</t>
    </rPh>
    <rPh sb="241" eb="243">
      <t>ヘイセイ</t>
    </rPh>
    <rPh sb="245" eb="247">
      <t>ネンド</t>
    </rPh>
    <rPh sb="248" eb="250">
      <t>シホン</t>
    </rPh>
    <rPh sb="250" eb="251">
      <t>ヒ</t>
    </rPh>
    <rPh sb="251" eb="254">
      <t>ヘイジュンカ</t>
    </rPh>
    <rPh sb="254" eb="255">
      <t>サイ</t>
    </rPh>
    <rPh sb="256" eb="257">
      <t>カ</t>
    </rPh>
    <rPh sb="258" eb="259">
      <t>イ</t>
    </rPh>
    <rPh sb="268" eb="270">
      <t>オスイ</t>
    </rPh>
    <rPh sb="270" eb="272">
      <t>ショリ</t>
    </rPh>
    <rPh sb="272" eb="273">
      <t>ヒ</t>
    </rPh>
    <rPh sb="274" eb="275">
      <t>カカ</t>
    </rPh>
    <rPh sb="276" eb="278">
      <t>コウヒ</t>
    </rPh>
    <rPh sb="278" eb="280">
      <t>フタン</t>
    </rPh>
    <rPh sb="280" eb="281">
      <t>ブン</t>
    </rPh>
    <rPh sb="282" eb="283">
      <t>ヘ</t>
    </rPh>
    <rPh sb="287" eb="289">
      <t>ケイヒ</t>
    </rPh>
    <rPh sb="289" eb="291">
      <t>カイシュウ</t>
    </rPh>
    <rPh sb="291" eb="292">
      <t>リツ</t>
    </rPh>
    <rPh sb="293" eb="295">
      <t>テイカ</t>
    </rPh>
    <rPh sb="451" eb="453">
      <t>ゼンコク</t>
    </rPh>
    <rPh sb="453" eb="455">
      <t>ヘイキン</t>
    </rPh>
    <rPh sb="456" eb="457">
      <t>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</si>
</sst>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0.14000000000000001</c:v>
                </c:pt>
                <c:pt idx="1">
                  <c:v>0.09</c:v>
                </c:pt>
                <c:pt idx="2" formatCode="#,##0.00;&quot;△&quot;#,##0.00">
                  <c:v>0</c:v>
                </c:pt>
                <c:pt idx="3" formatCode="#,##0.00;&quot;△&quot;#,##0.00">
                  <c:v>0</c:v>
                </c:pt>
                <c:pt idx="4">
                  <c:v>0.04</c:v>
                </c:pt>
              </c:numCache>
            </c:numRef>
          </c:val>
          <c:extLst>
            <c:ext xmlns:c16="http://schemas.microsoft.com/office/drawing/2014/chart" uri="{C3380CC4-5D6E-409C-BE32-E72D297353CC}">
              <c16:uniqueId val="{00000000-C659-4BBB-9E19-B1AABB92BA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0.14000000000000001</c:v>
                </c:pt>
                <c:pt idx="2">
                  <c:v>0.16</c:v>
                </c:pt>
                <c:pt idx="3">
                  <c:v>0.15</c:v>
                </c:pt>
                <c:pt idx="4">
                  <c:v>0.16</c:v>
                </c:pt>
              </c:numCache>
            </c:numRef>
          </c:val>
          <c:smooth val="0"/>
          <c:extLst>
            <c:ext xmlns:c16="http://schemas.microsoft.com/office/drawing/2014/chart" uri="{C3380CC4-5D6E-409C-BE32-E72D297353CC}">
              <c16:uniqueId val="{00000001-C659-4BBB-9E19-B1AABB92BA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52.97</c:v>
                </c:pt>
                <c:pt idx="1">
                  <c:v>53.19</c:v>
                </c:pt>
                <c:pt idx="2">
                  <c:v>51.72</c:v>
                </c:pt>
                <c:pt idx="3">
                  <c:v>51.49</c:v>
                </c:pt>
                <c:pt idx="4">
                  <c:v>51.09</c:v>
                </c:pt>
              </c:numCache>
            </c:numRef>
          </c:val>
          <c:extLst>
            <c:ext xmlns:c16="http://schemas.microsoft.com/office/drawing/2014/chart" uri="{C3380CC4-5D6E-409C-BE32-E72D297353CC}">
              <c16:uniqueId val="{00000000-87E2-4E4F-8A08-85535070CB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58.04</c:v>
                </c:pt>
                <c:pt idx="2">
                  <c:v>55.58</c:v>
                </c:pt>
                <c:pt idx="3">
                  <c:v>54.05</c:v>
                </c:pt>
                <c:pt idx="4">
                  <c:v>57.54</c:v>
                </c:pt>
              </c:numCache>
            </c:numRef>
          </c:val>
          <c:smooth val="0"/>
          <c:extLst>
            <c:ext xmlns:c16="http://schemas.microsoft.com/office/drawing/2014/chart" uri="{C3380CC4-5D6E-409C-BE32-E72D297353CC}">
              <c16:uniqueId val="{00000001-87E2-4E4F-8A08-85535070CB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93.67</c:v>
                </c:pt>
                <c:pt idx="1">
                  <c:v>93.6</c:v>
                </c:pt>
                <c:pt idx="2">
                  <c:v>93.49</c:v>
                </c:pt>
                <c:pt idx="3">
                  <c:v>93.71</c:v>
                </c:pt>
                <c:pt idx="4">
                  <c:v>93.69</c:v>
                </c:pt>
              </c:numCache>
            </c:numRef>
          </c:val>
          <c:extLst>
            <c:ext xmlns:c16="http://schemas.microsoft.com/office/drawing/2014/chart" uri="{C3380CC4-5D6E-409C-BE32-E72D297353CC}">
              <c16:uniqueId val="{00000000-F2D8-48E8-9A40-CA2AE3EF33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93.94</c:v>
                </c:pt>
                <c:pt idx="2">
                  <c:v>93.1</c:v>
                </c:pt>
                <c:pt idx="3">
                  <c:v>92.88</c:v>
                </c:pt>
                <c:pt idx="4">
                  <c:v>92.87</c:v>
                </c:pt>
              </c:numCache>
            </c:numRef>
          </c:val>
          <c:smooth val="0"/>
          <c:extLst>
            <c:ext xmlns:c16="http://schemas.microsoft.com/office/drawing/2014/chart" uri="{C3380CC4-5D6E-409C-BE32-E72D297353CC}">
              <c16:uniqueId val="{00000001-F2D8-48E8-9A40-CA2AE3EF33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77.91</c:v>
                </c:pt>
                <c:pt idx="1">
                  <c:v>84.47</c:v>
                </c:pt>
                <c:pt idx="2">
                  <c:v>93.71</c:v>
                </c:pt>
                <c:pt idx="3">
                  <c:v>92.5</c:v>
                </c:pt>
                <c:pt idx="4">
                  <c:v>87.43</c:v>
                </c:pt>
              </c:numCache>
            </c:numRef>
          </c:val>
          <c:extLst>
            <c:ext xmlns:c16="http://schemas.microsoft.com/office/drawing/2014/chart" uri="{C3380CC4-5D6E-409C-BE32-E72D297353CC}">
              <c16:uniqueId val="{00000000-D282-44DB-95AB-AFCA8D4B45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82-44DB-95AB-AFCA8D4B45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0D-4123-8F6A-65476EA82B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D-4123-8F6A-65476EA82B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AA-4A9B-9240-DEFD00F2EE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AA-4A9B-9240-DEFD00F2EE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3-4B56-AFE7-CCFE9D9439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3-4B56-AFE7-CCFE9D9439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FD-4765-91D3-708EAD6237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D-4765-91D3-708EAD6237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1197.71</c:v>
                </c:pt>
                <c:pt idx="1">
                  <c:v>1212.24</c:v>
                </c:pt>
                <c:pt idx="2">
                  <c:v>1204.1300000000001</c:v>
                </c:pt>
                <c:pt idx="3">
                  <c:v>1119.8</c:v>
                </c:pt>
                <c:pt idx="4">
                  <c:v>586.05999999999995</c:v>
                </c:pt>
              </c:numCache>
            </c:numRef>
          </c:val>
          <c:extLst>
            <c:ext xmlns:c16="http://schemas.microsoft.com/office/drawing/2014/chart" uri="{C3380CC4-5D6E-409C-BE32-E72D297353CC}">
              <c16:uniqueId val="{00000000-99F5-45B1-925C-9781C20116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593.23</c:v>
                </c:pt>
                <c:pt idx="2">
                  <c:v>671.97</c:v>
                </c:pt>
                <c:pt idx="3">
                  <c:v>798.84</c:v>
                </c:pt>
                <c:pt idx="4">
                  <c:v>692.13</c:v>
                </c:pt>
              </c:numCache>
            </c:numRef>
          </c:val>
          <c:smooth val="0"/>
          <c:extLst>
            <c:ext xmlns:c16="http://schemas.microsoft.com/office/drawing/2014/chart" uri="{C3380CC4-5D6E-409C-BE32-E72D297353CC}">
              <c16:uniqueId val="{00000001-99F5-45B1-925C-9781C20116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86.49</c:v>
                </c:pt>
                <c:pt idx="1">
                  <c:v>97.29</c:v>
                </c:pt>
                <c:pt idx="2">
                  <c:v>91.62</c:v>
                </c:pt>
                <c:pt idx="3">
                  <c:v>96.64</c:v>
                </c:pt>
                <c:pt idx="4">
                  <c:v>87.88</c:v>
                </c:pt>
              </c:numCache>
            </c:numRef>
          </c:val>
          <c:extLst>
            <c:ext xmlns:c16="http://schemas.microsoft.com/office/drawing/2014/chart" uri="{C3380CC4-5D6E-409C-BE32-E72D297353CC}">
              <c16:uniqueId val="{00000000-2ABA-4751-854C-C34514290C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86.48</c:v>
                </c:pt>
                <c:pt idx="2">
                  <c:v>86.34</c:v>
                </c:pt>
                <c:pt idx="3">
                  <c:v>86.85</c:v>
                </c:pt>
                <c:pt idx="4">
                  <c:v>88.98</c:v>
                </c:pt>
              </c:numCache>
            </c:numRef>
          </c:val>
          <c:smooth val="0"/>
          <c:extLst>
            <c:ext xmlns:c16="http://schemas.microsoft.com/office/drawing/2014/chart" uri="{C3380CC4-5D6E-409C-BE32-E72D297353CC}">
              <c16:uniqueId val="{00000001-2ABA-4751-854C-C34514290C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135.93</c:v>
                </c:pt>
                <c:pt idx="2">
                  <c:v>146.54</c:v>
                </c:pt>
                <c:pt idx="3">
                  <c:v>139.06</c:v>
                </c:pt>
                <c:pt idx="4">
                  <c:v>150</c:v>
                </c:pt>
              </c:numCache>
            </c:numRef>
          </c:val>
          <c:extLst>
            <c:ext xmlns:c16="http://schemas.microsoft.com/office/drawing/2014/chart" uri="{C3380CC4-5D6E-409C-BE32-E72D297353CC}">
              <c16:uniqueId val="{00000000-C167-4675-B640-709C298F89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174.38</c:v>
                </c:pt>
                <c:pt idx="2">
                  <c:v>175.12</c:v>
                </c:pt>
                <c:pt idx="3">
                  <c:v>177.15</c:v>
                </c:pt>
                <c:pt idx="4">
                  <c:v>175.05</c:v>
                </c:pt>
              </c:numCache>
            </c:numRef>
          </c:val>
          <c:smooth val="0"/>
          <c:extLst>
            <c:ext xmlns:c16="http://schemas.microsoft.com/office/drawing/2014/chart" uri="{C3380CC4-5D6E-409C-BE32-E72D297353CC}">
              <c16:uniqueId val="{00000001-C167-4675-B640-709C298F89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指宿市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41003</v>
      </c>
      <c r="AM8" s="68"/>
      <c r="AN8" s="68"/>
      <c r="AO8" s="68"/>
      <c r="AP8" s="68"/>
      <c r="AQ8" s="68"/>
      <c r="AR8" s="68"/>
      <c r="AS8" s="68"/>
      <c r="AT8" s="67">
        <f>データ!T6</f>
        <v>148.84</v>
      </c>
      <c r="AU8" s="67"/>
      <c r="AV8" s="67"/>
      <c r="AW8" s="67"/>
      <c r="AX8" s="67"/>
      <c r="AY8" s="67"/>
      <c r="AZ8" s="67"/>
      <c r="BA8" s="67"/>
      <c r="BB8" s="67">
        <f>データ!U6</f>
        <v>275.48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27.63</v>
      </c>
      <c r="Q10" s="67"/>
      <c r="R10" s="67"/>
      <c r="S10" s="67"/>
      <c r="T10" s="67"/>
      <c r="U10" s="67"/>
      <c r="V10" s="67"/>
      <c r="W10" s="67">
        <f>データ!Q6</f>
        <v>89.28</v>
      </c>
      <c r="X10" s="67"/>
      <c r="Y10" s="67"/>
      <c r="Z10" s="67"/>
      <c r="AA10" s="67"/>
      <c r="AB10" s="67"/>
      <c r="AC10" s="67"/>
      <c r="AD10" s="68">
        <f>データ!R6</f>
        <v>2670</v>
      </c>
      <c r="AE10" s="68"/>
      <c r="AF10" s="68"/>
      <c r="AG10" s="68"/>
      <c r="AH10" s="68"/>
      <c r="AI10" s="68"/>
      <c r="AJ10" s="68"/>
      <c r="AK10" s="2"/>
      <c r="AL10" s="68">
        <f>データ!V6</f>
        <v>11207</v>
      </c>
      <c r="AM10" s="68"/>
      <c r="AN10" s="68"/>
      <c r="AO10" s="68"/>
      <c r="AP10" s="68"/>
      <c r="AQ10" s="68"/>
      <c r="AR10" s="68"/>
      <c r="AS10" s="68"/>
      <c r="AT10" s="67">
        <f>データ!W6</f>
        <v>4.5599999999999996</v>
      </c>
      <c r="AU10" s="67"/>
      <c r="AV10" s="67"/>
      <c r="AW10" s="67"/>
      <c r="AX10" s="67"/>
      <c r="AY10" s="67"/>
      <c r="AZ10" s="67"/>
      <c r="BA10" s="67"/>
      <c r="BB10" s="67">
        <f>データ!X6</f>
        <v>2457.6799999999998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x0xwQi7thyOJz8C53kfpzHeSvhCiiDkB+AN3HVi9jK2mb9tRNPGqGcgi1O6m79qeDMWMDncu4g9pdTxaJmM68Q==" saltValue="X6rJmEHXVzkrzvLom4o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462101</v>
      </c>
      <c r="D6" s="33">
        <f t="shared" si="3"/>
        <v>47</v>
      </c>
      <c r="E6" s="33">
        <f t="shared" si="3"/>
        <v>17</v>
      </c>
      <c r="F6" s="33">
        <f t="shared" si="3"/>
        <v>1</v>
      </c>
      <c r="G6" s="33">
        <f t="shared" si="3"/>
        <v>0</v>
      </c>
      <c r="H6" s="33" t="str">
        <f t="shared" si="3"/>
        <v>鹿児島県　指宿市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27.63</v>
      </c>
      <c r="Q6" s="34">
        <f t="shared" si="3"/>
        <v>89.28</v>
      </c>
      <c r="R6" s="34">
        <f t="shared" si="3"/>
        <v>2670</v>
      </c>
      <c r="S6" s="34">
        <f t="shared" si="3"/>
        <v>41003</v>
      </c>
      <c r="T6" s="34">
        <f t="shared" si="3"/>
        <v>148.84</v>
      </c>
      <c r="U6" s="34">
        <f t="shared" si="3"/>
        <v>275.48</v>
      </c>
      <c r="V6" s="34">
        <f t="shared" si="3"/>
        <v>11207</v>
      </c>
      <c r="W6" s="34">
        <f t="shared" si="3"/>
        <v>4.5599999999999996</v>
      </c>
      <c r="X6" s="34">
        <f t="shared" si="3"/>
        <v>2457.6799999999998</v>
      </c>
      <c r="Y6" s="35">
        <f>IF(Y7="",NA(),Y7)</f>
        <v>77.91</v>
      </c>
      <c r="Z6" s="35">
        <f t="shared" ref="Z6:AH6" si="4">IF(Z7="",NA(),Z7)</f>
        <v>84.47</v>
      </c>
      <c r="AA6" s="35">
        <f t="shared" si="4"/>
        <v>93.71</v>
      </c>
      <c r="AB6" s="35">
        <f t="shared" si="4"/>
        <v>92.5</v>
      </c>
      <c r="AC6" s="35">
        <f t="shared" si="4"/>
        <v>87.43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1197.71</v>
      </c>
      <c r="BG6" s="35">
        <f t="shared" ref="BG6:BO6" si="7">IF(BG7="",NA(),BG7)</f>
        <v>1212.24</v>
      </c>
      <c r="BH6" s="35">
        <f t="shared" si="7"/>
        <v>1204.1300000000001</v>
      </c>
      <c r="BI6" s="35">
        <f t="shared" si="7"/>
        <v>1119.8</v>
      </c>
      <c r="BJ6" s="35">
        <f t="shared" si="7"/>
        <v>586.05999999999995</v>
      </c>
      <c r="BK6" s="35">
        <f t="shared" si="7"/>
        <v>1136.5</v>
      </c>
      <c r="BL6" s="35">
        <f t="shared" si="7"/>
        <v>593.23</v>
      </c>
      <c r="BM6" s="35">
        <f t="shared" si="7"/>
        <v>671.97</v>
      </c>
      <c r="BN6" s="35">
        <f t="shared" si="7"/>
        <v>798.84</v>
      </c>
      <c r="BO6" s="35">
        <f t="shared" si="7"/>
        <v>692.13</v>
      </c>
      <c r="BP6" s="34" t="str">
        <f>IF(BP7="","",IF(BP7="-","【-】","【"&amp;SUBSTITUTE(TEXT(BP7,"#,##0.00"),"-","△")&amp;"】"))</f>
        <v>【682.78】</v>
      </c>
      <c r="BQ6" s="35">
        <f>IF(BQ7="",NA(),BQ7)</f>
        <v>86.49</v>
      </c>
      <c r="BR6" s="35">
        <f t="shared" ref="BR6:BZ6" si="8">IF(BR7="",NA(),BR7)</f>
        <v>97.29</v>
      </c>
      <c r="BS6" s="35">
        <f t="shared" si="8"/>
        <v>91.62</v>
      </c>
      <c r="BT6" s="35">
        <f t="shared" si="8"/>
        <v>96.64</v>
      </c>
      <c r="BU6" s="35">
        <f t="shared" si="8"/>
        <v>87.88</v>
      </c>
      <c r="BV6" s="35">
        <f t="shared" si="8"/>
        <v>71.650000000000006</v>
      </c>
      <c r="BW6" s="35">
        <f t="shared" si="8"/>
        <v>86.48</v>
      </c>
      <c r="BX6" s="35">
        <f t="shared" si="8"/>
        <v>86.34</v>
      </c>
      <c r="BY6" s="35">
        <f t="shared" si="8"/>
        <v>86.85</v>
      </c>
      <c r="BZ6" s="35">
        <f t="shared" si="8"/>
        <v>88.98</v>
      </c>
      <c r="CA6" s="34" t="str">
        <f>IF(CA7="","",IF(CA7="-","【-】","【"&amp;SUBSTITUTE(TEXT(CA7,"#,##0.00"),"-","△")&amp;"】"))</f>
        <v>【100.91】</v>
      </c>
      <c r="CB6" s="35">
        <f>IF(CB7="",NA(),CB7)</f>
        <v>150</v>
      </c>
      <c r="CC6" s="35">
        <f t="shared" ref="CC6:CK6" si="9">IF(CC7="",NA(),CC7)</f>
        <v>135.93</v>
      </c>
      <c r="CD6" s="35">
        <f t="shared" si="9"/>
        <v>146.54</v>
      </c>
      <c r="CE6" s="35">
        <f t="shared" si="9"/>
        <v>139.06</v>
      </c>
      <c r="CF6" s="35">
        <f t="shared" si="9"/>
        <v>150</v>
      </c>
      <c r="CG6" s="35">
        <f t="shared" si="9"/>
        <v>217.82</v>
      </c>
      <c r="CH6" s="35">
        <f t="shared" si="9"/>
        <v>174.38</v>
      </c>
      <c r="CI6" s="35">
        <f t="shared" si="9"/>
        <v>175.12</v>
      </c>
      <c r="CJ6" s="35">
        <f t="shared" si="9"/>
        <v>177.15</v>
      </c>
      <c r="CK6" s="35">
        <f t="shared" si="9"/>
        <v>175.05</v>
      </c>
      <c r="CL6" s="34" t="str">
        <f>IF(CL7="","",IF(CL7="-","【-】","【"&amp;SUBSTITUTE(TEXT(CL7,"#,##0.00"),"-","△")&amp;"】"))</f>
        <v>【136.86】</v>
      </c>
      <c r="CM6" s="35">
        <f>IF(CM7="",NA(),CM7)</f>
        <v>52.97</v>
      </c>
      <c r="CN6" s="35">
        <f t="shared" ref="CN6:CV6" si="10">IF(CN7="",NA(),CN7)</f>
        <v>53.19</v>
      </c>
      <c r="CO6" s="35">
        <f t="shared" si="10"/>
        <v>51.72</v>
      </c>
      <c r="CP6" s="35">
        <f t="shared" si="10"/>
        <v>51.49</v>
      </c>
      <c r="CQ6" s="35">
        <f t="shared" si="10"/>
        <v>51.09</v>
      </c>
      <c r="CR6" s="35">
        <f t="shared" si="10"/>
        <v>54.44</v>
      </c>
      <c r="CS6" s="35">
        <f t="shared" si="10"/>
        <v>58.04</v>
      </c>
      <c r="CT6" s="35">
        <f t="shared" si="10"/>
        <v>55.58</v>
      </c>
      <c r="CU6" s="35">
        <f t="shared" si="10"/>
        <v>54.05</v>
      </c>
      <c r="CV6" s="35">
        <f t="shared" si="10"/>
        <v>57.54</v>
      </c>
      <c r="CW6" s="34" t="str">
        <f>IF(CW7="","",IF(CW7="-","【-】","【"&amp;SUBSTITUTE(TEXT(CW7,"#,##0.00"),"-","△")&amp;"】"))</f>
        <v>【58.98】</v>
      </c>
      <c r="CX6" s="35">
        <f>IF(CX7="",NA(),CX7)</f>
        <v>93.67</v>
      </c>
      <c r="CY6" s="35">
        <f t="shared" ref="CY6:DG6" si="11">IF(CY7="",NA(),CY7)</f>
        <v>93.6</v>
      </c>
      <c r="CZ6" s="35">
        <f t="shared" si="11"/>
        <v>93.49</v>
      </c>
      <c r="DA6" s="35">
        <f t="shared" si="11"/>
        <v>93.71</v>
      </c>
      <c r="DB6" s="35">
        <f t="shared" si="11"/>
        <v>93.69</v>
      </c>
      <c r="DC6" s="35">
        <f t="shared" si="11"/>
        <v>84.2</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0.14000000000000001</v>
      </c>
      <c r="EF6" s="35">
        <f t="shared" ref="EF6:EN6" si="14">IF(EF7="",NA(),EF7)</f>
        <v>0.09</v>
      </c>
      <c r="EG6" s="34">
        <f t="shared" si="14"/>
        <v>0</v>
      </c>
      <c r="EH6" s="34">
        <f t="shared" si="14"/>
        <v>0</v>
      </c>
      <c r="EI6" s="35">
        <f t="shared" si="14"/>
        <v>0.04</v>
      </c>
      <c r="EJ6" s="35">
        <f t="shared" si="14"/>
        <v>0.04</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462101</v>
      </c>
      <c r="D7" s="37">
        <v>47</v>
      </c>
      <c r="E7" s="37">
        <v>17</v>
      </c>
      <c r="F7" s="37">
        <v>1</v>
      </c>
      <c r="G7" s="37">
        <v>0</v>
      </c>
      <c r="H7" s="37" t="s">
        <v>96</v>
      </c>
      <c r="I7" s="37" t="s">
        <v>97</v>
      </c>
      <c r="J7" s="37" t="s">
        <v>98</v>
      </c>
      <c r="K7" s="37" t="s">
        <v>99</v>
      </c>
      <c r="L7" s="37" t="s">
        <v>100</v>
      </c>
      <c r="M7" s="37" t="s">
        <v>101</v>
      </c>
      <c r="N7" s="38" t="s">
        <v>102</v>
      </c>
      <c r="O7" s="38" t="s">
        <v>103</v>
      </c>
      <c r="P7" s="38">
        <v>27.63</v>
      </c>
      <c r="Q7" s="38">
        <v>89.28</v>
      </c>
      <c r="R7" s="38">
        <v>2670</v>
      </c>
      <c r="S7" s="38">
        <v>41003</v>
      </c>
      <c r="T7" s="38">
        <v>148.84</v>
      </c>
      <c r="U7" s="38">
        <v>275.48</v>
      </c>
      <c r="V7" s="38">
        <v>11207</v>
      </c>
      <c r="W7" s="38">
        <v>4.5599999999999996</v>
      </c>
      <c r="X7" s="38">
        <v>2457.6799999999998</v>
      </c>
      <c r="Y7" s="38">
        <v>77.91</v>
      </c>
      <c r="Z7" s="38">
        <v>84.47</v>
      </c>
      <c r="AA7" s="38">
        <v>93.71</v>
      </c>
      <c r="AB7" s="38">
        <v>92.5</v>
      </c>
      <c r="AC7" s="38">
        <v>87.43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1197.71</v>
      </c>
      <c r="BG7" s="38">
        <v>1212.24</v>
      </c>
      <c r="BH7" s="38">
        <v>1204.1300000000001</v>
      </c>
      <c r="BI7" s="38">
        <v>1119.8</v>
      </c>
      <c r="BJ7" s="38">
        <v>586.05999999999995</v>
      </c>
      <c r="BK7" s="38">
        <v>1136.5</v>
      </c>
      <c r="BL7" s="38">
        <v>593.23</v>
      </c>
      <c r="BM7" s="38">
        <v>671.97</v>
      </c>
      <c r="BN7" s="38">
        <v>798.84</v>
      </c>
      <c r="BO7" s="38">
        <v>692.13</v>
      </c>
      <c r="BP7" s="38">
        <v>682.78</v>
      </c>
      <c r="BQ7" s="38">
        <v>86.49</v>
      </c>
      <c r="BR7" s="38">
        <v>97.29</v>
      </c>
      <c r="BS7" s="38">
        <v>91.62</v>
      </c>
      <c r="BT7" s="38">
        <v>96.64</v>
      </c>
      <c r="BU7" s="38">
        <v>87.88</v>
      </c>
      <c r="BV7" s="38">
        <v>71.650000000000006</v>
      </c>
      <c r="BW7" s="38">
        <v>86.48</v>
      </c>
      <c r="BX7" s="38">
        <v>86.34</v>
      </c>
      <c r="BY7" s="38">
        <v>86.85</v>
      </c>
      <c r="BZ7" s="38">
        <v>88.98</v>
      </c>
      <c r="CA7" s="38">
        <v>100.91</v>
      </c>
      <c r="CB7" s="38">
        <v>150</v>
      </c>
      <c r="CC7" s="38">
        <v>135.93</v>
      </c>
      <c r="CD7" s="38">
        <v>146.54</v>
      </c>
      <c r="CE7" s="38">
        <v>139.06</v>
      </c>
      <c r="CF7" s="38">
        <v>150</v>
      </c>
      <c r="CG7" s="38">
        <v>217.82</v>
      </c>
      <c r="CH7" s="38">
        <v>174.38</v>
      </c>
      <c r="CI7" s="38">
        <v>175.12</v>
      </c>
      <c r="CJ7" s="38">
        <v>177.15</v>
      </c>
      <c r="CK7" s="38">
        <v>175.05</v>
      </c>
      <c r="CL7" s="38">
        <v>136.86000000000001</v>
      </c>
      <c r="CM7" s="38">
        <v>52.97</v>
      </c>
      <c r="CN7" s="38">
        <v>53.19</v>
      </c>
      <c r="CO7" s="38">
        <v>51.72</v>
      </c>
      <c r="CP7" s="38">
        <v>51.49</v>
      </c>
      <c r="CQ7" s="38">
        <v>51.09</v>
      </c>
      <c r="CR7" s="38">
        <v>54.44</v>
      </c>
      <c r="CS7" s="38">
        <v>58.04</v>
      </c>
      <c r="CT7" s="38">
        <v>55.58</v>
      </c>
      <c r="CU7" s="38">
        <v>54.05</v>
      </c>
      <c r="CV7" s="38">
        <v>57.54</v>
      </c>
      <c r="CW7" s="38">
        <v>58.98</v>
      </c>
      <c r="CX7" s="38">
        <v>93.67</v>
      </c>
      <c r="CY7" s="38">
        <v>93.6</v>
      </c>
      <c r="CZ7" s="38">
        <v>93.49</v>
      </c>
      <c r="DA7" s="38">
        <v>93.71</v>
      </c>
      <c r="DB7" s="38">
        <v>93.69</v>
      </c>
      <c r="DC7" s="38">
        <v>84.2</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0.14000000000000001</v>
      </c>
      <c r="EF7" s="38">
        <v>0.09</v>
      </c>
      <c r="EG7" s="38">
        <v>0</v>
      </c>
      <c r="EH7" s="38">
        <v>0</v>
      </c>
      <c r="EI7" s="38">
        <v>0.04</v>
      </c>
      <c r="EJ7" s="38">
        <v>0.04</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2020-01-26T23:53:36Z</cp:lastPrinted>
  <dcterms:created xsi:type="dcterms:W3CDTF">2019-12-05T05:08:07Z</dcterms:created>
  <dcterms:modified xsi:type="dcterms:W3CDTF">2020-02-27T00:35:16Z</dcterms:modified>
  <cp:category/>
</cp:coreProperties>
</file>