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j300074\共有（松田）\61 公営企業決算統計\H31\02 決算統計関連調査\08 公営企業に係る経営比較分析表（平成30年度決算）の分析等について\⑧HP掲載\④掲載データ\08_垂水市【済】\"/>
    </mc:Choice>
  </mc:AlternateContent>
  <workbookProtection workbookAlgorithmName="SHA-512" workbookHashValue="ii8GH8LfxZbZjWW94x2nP+U5ycX366tg+xq2zLHZhyTFZQwg0kgcGvyJGYpKg0GghA6xdEmJKF51aypFJSnxdg==" workbookSaltValue="CkZ4pTG2HV8XKVCoWrRzrQ==" workbookSpinCount="100000" lockStructure="1"/>
  <bookViews>
    <workbookView xWindow="0" yWindow="0" windowWidth="28800" windowHeight="1191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<sst xmlns="http://schemas.openxmlformats.org/spreadsheetml/2006/main" count="228" uniqueCount="114">
  <si>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</si>
  <si>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</si>
  <si>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</si>
  <si>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</si>
  <si>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</si>
  <si>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</si>
  <si>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</si>
  <si>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</si>
  <si>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</si>
  <si>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</si>
  <si>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</si>
  <si>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</si>
  <si>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</si>
  <si>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</si>
  <si>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</si>
  <si>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</si>
  <si>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</si>
  <si>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</si>
  <si>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</si>
  <si>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</si>
  <si>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</si>
  <si>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</si>
  <si>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</si>
  <si>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</si>
  <si>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</si>
  <si>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</si>
  <si>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</si>
  <si>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</si>
  <si>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</si>
  <si>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</si>
  <si>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</si>
  <si>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</si>
  <si>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</si>
  <si>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</si>
  <si>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</si>
  <si>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</si>
  <si>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</si>
  <si>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</si>
  <si>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</si>
  <si>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</si>
  <si>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</si>
  <si>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</si>
  <si>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</si>
  <si>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</si>
  <si>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</si>
  <si>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</si>
  <si>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</si>
  <si>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</si>
  <si>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</si>
  <si>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</si>
  <si>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</si>
  <si>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</si>
  <si>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</si>
  <si>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</si>
  <si>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</si>
  <si>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</si>
  <si>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</si>
  <si>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</si>
  <si>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</si>
  <si>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</si>
  <si>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</si>
  <si>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</si>
  <si>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</si>
  <si>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</si>
  <si>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</si>
  <si>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</si>
  <si>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</si>
  <si>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</si>
  <si>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</si>
  <si>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</si>
  <si>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</si>
  <si>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</si>
  <si>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</si>
  <si>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</si>
  <si>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</si>
  <si>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</si>
  <si>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</si>
  <si>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</si>
  <si>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</si>
  <si>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</si>
  <si>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</si>
  <si>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</si>
  <si>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</si>
  <si>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</si>
  <si>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</si>
  <si>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</si>
  <si>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</si>
  <si>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</si>
  <si>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</si>
  <si>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</si>
  <si>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</si>
  <si>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</si>
  <si>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</si>
  <si>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</si>
  <si>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</si>
  <si>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</si>
  <si>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</si>
  <si>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</si>
  <si>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垂水市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</si>
  <si>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</si>
  <si>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</si>
  <si>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</si>
  <si>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</si>
  <si>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</si>
  <si>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</si>
  <si>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</si>
  <si>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</si>
  <si>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</si>
  <si>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</si>
  <si>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</si>
  <si>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</si>
  <si>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共用開始から15年未満であり、現在のところ管渠における更新・改良等の必要性がないため、過去5年間においては改善率は0％である。</t>
    <phoneticPr fontId="15"/>
  </si>
  <si>
    <r>
      <t>　施設利用率を除き、類似団体より低い値を示している。低い数値となっている原因としては、漁集施設への加入率の低さがすべての要因と考えられるため、今後も引き続き加入促進に努める必要がある。また、今後は老朽化等に伴う、施設の更新・改良等も予想されるため、計画的・効率的な運営を行いながら、適正な使用料収入の確保に努める必要</t>
    </r>
    <r>
      <rPr>
        <sz val="11"/>
        <rFont val="ＭＳ ゴシック"/>
        <family val="3"/>
        <charset val="128"/>
      </rPr>
      <t>が</t>
    </r>
    <r>
      <rPr>
        <sz val="11"/>
        <color theme="1"/>
        <rFont val="ＭＳ ゴシック"/>
        <family val="3"/>
        <charset val="128"/>
      </rPr>
      <t>ある。</t>
    </r>
    <rPh sb="1" eb="3">
      <t>シセツ</t>
    </rPh>
    <rPh sb="3" eb="5">
      <t>リヨウ</t>
    </rPh>
    <rPh sb="5" eb="6">
      <t>リツ</t>
    </rPh>
    <rPh sb="16" eb="17">
      <t>ヒク</t>
    </rPh>
    <rPh sb="26" eb="27">
      <t>ヒク</t>
    </rPh>
    <rPh sb="28" eb="30">
      <t>スウチ</t>
    </rPh>
    <rPh sb="36" eb="38">
      <t>ゲンイン</t>
    </rPh>
    <rPh sb="101" eb="102">
      <t>トウ</t>
    </rPh>
    <rPh sb="116" eb="118">
      <t>ヨソウ</t>
    </rPh>
    <rPh sb="124" eb="127">
      <t>ケイカクテキ</t>
    </rPh>
    <rPh sb="153" eb="154">
      <t>ツト</t>
    </rPh>
    <phoneticPr fontId="15"/>
  </si>
  <si>
    <t>①収益的収支比率
　現在のところ100％を超え黒字経営ができているが、今後については施設の老朽化や機器類の故障に伴う、修繕費等が見込まれるため、計画的な機器の更新等を行って行く必要がある。
⑤経費回収率
　類似団体の平均値を下回ってきており、50％に満たない状況である。今後漁集施設への接続加入世帯をさらに増やし、適正な使用料収入を確保する必要がある。
⑥汚水処理原価
　類似団体と比較して低い状態で推移しているが、上昇傾向にある。今後人口減少等により、大幅に増加する可能性があるため、さらに加入促進に努める必要がある。
⑦施設利用率
　過去5年間はほぼ横ばいで推移しているが、若干低下してきている状況である。人口の減少や高齢化のため新規加入も伸び悩んでいる状態であり、施設利用率は低い状態であるため、さらに加入促進に努める必要がある。
⑧水洗化率
　徐々に上昇してきてはいるが、6割に達しておらず、他の類似団体と比較して10％以上下回っており、水洗化が遅れている状態である。また、漁集施設へ未加入率も低い状態であるため、水質保全の観点からも、加入促進に努め、加入率を上げる必要がある。</t>
    <rPh sb="10" eb="12">
      <t>ゲンザイ</t>
    </rPh>
    <rPh sb="42" eb="44">
      <t>シセツ</t>
    </rPh>
    <rPh sb="49" eb="51">
      <t>キキ</t>
    </rPh>
    <rPh sb="51" eb="52">
      <t>ルイ</t>
    </rPh>
    <rPh sb="53" eb="55">
      <t>コショウ</t>
    </rPh>
    <rPh sb="64" eb="66">
      <t>ミコ</t>
    </rPh>
    <rPh sb="72" eb="75">
      <t>ケイカクテキ</t>
    </rPh>
    <rPh sb="76" eb="78">
      <t>キキ</t>
    </rPh>
    <rPh sb="79" eb="81">
      <t>コウシン</t>
    </rPh>
    <rPh sb="81" eb="82">
      <t>トウ</t>
    </rPh>
    <rPh sb="83" eb="84">
      <t>オコナ</t>
    </rPh>
    <rPh sb="86" eb="87">
      <t>イ</t>
    </rPh>
    <rPh sb="88" eb="90">
      <t>ヒツヨウ</t>
    </rPh>
    <rPh sb="108" eb="111">
      <t>ヘイキンチ</t>
    </rPh>
    <rPh sb="112" eb="114">
      <t>シタマワ</t>
    </rPh>
    <rPh sb="125" eb="126">
      <t>ミ</t>
    </rPh>
    <rPh sb="129" eb="131">
      <t>ジョウキョウ</t>
    </rPh>
    <rPh sb="197" eb="199">
      <t>ジョウタイ</t>
    </rPh>
    <rPh sb="208" eb="210">
      <t>ジョウショウ</t>
    </rPh>
    <rPh sb="210" eb="212">
      <t>ケイコウ</t>
    </rPh>
    <rPh sb="227" eb="229">
      <t>オオハバ</t>
    </rPh>
    <rPh sb="289" eb="291">
      <t>ジャッカン</t>
    </rPh>
    <rPh sb="291" eb="293">
      <t>テイカ</t>
    </rPh>
    <rPh sb="299" eb="301">
      <t>ジョウキョウ</t>
    </rPh>
    <rPh sb="317" eb="319">
      <t>シンキ</t>
    </rPh>
    <rPh sb="319" eb="321">
      <t>カニュウ</t>
    </rPh>
    <rPh sb="329" eb="331">
      <t>ジョウタイ</t>
    </rPh>
    <rPh sb="343" eb="345">
      <t>ジョウタイ</t>
    </rPh>
    <rPh sb="354" eb="356">
      <t>カニュウ</t>
    </rPh>
    <rPh sb="356" eb="358">
      <t>ソクシン</t>
    </rPh>
    <rPh sb="359" eb="360">
      <t>ツト</t>
    </rPh>
    <rPh sb="362" eb="364">
      <t>ヒツヨウ</t>
    </rPh>
    <rPh sb="376" eb="378">
      <t>ジョジョ</t>
    </rPh>
    <rPh sb="379" eb="381">
      <t>ジョウショウ</t>
    </rPh>
    <rPh sb="391" eb="392">
      <t>ワリ</t>
    </rPh>
    <rPh sb="393" eb="394">
      <t>タッ</t>
    </rPh>
    <rPh sb="414" eb="416">
      <t>イジョウ</t>
    </rPh>
    <rPh sb="449" eb="450">
      <t>リツ</t>
    </rPh>
    <rPh sb="451" eb="452">
      <t>ヒク</t>
    </rPh>
    <rPh sb="453" eb="455">
      <t>ジョウタイ</t>
    </rPh>
    <rPh sb="487" eb="489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</si>
</sst>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4-4A2A-B8D1-3FEE264A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89640"/>
        <c:axId val="25557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4-4A2A-B8D1-3FEE264A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789640"/>
        <c:axId val="255579952"/>
      </c:lineChart>
      <c:dateAx>
        <c:axId val="312789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579952"/>
        <c:crosses val="autoZero"/>
        <c:auto val="1"/>
        <c:lblOffset val="100"/>
        <c:baseTimeUnit val="years"/>
      </c:dateAx>
      <c:valAx>
        <c:axId val="25557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789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37.92</c:v>
                </c:pt>
                <c:pt idx="2">
                  <c:v>36.67</c:v>
                </c:pt>
                <c:pt idx="3">
                  <c:v>35.83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E-43E2-B6BA-ADC4142C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14488"/>
        <c:axId val="255413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29.86</c:v>
                </c:pt>
                <c:pt idx="1">
                  <c:v>29.28</c:v>
                </c:pt>
                <c:pt idx="2">
                  <c:v>29.4</c:v>
                </c:pt>
                <c:pt idx="3">
                  <c:v>29.8</c:v>
                </c:pt>
                <c:pt idx="4">
                  <c:v>29.43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E-43E2-B6BA-ADC4142C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14488"/>
        <c:axId val="255413704"/>
      </c:lineChart>
      <c:dateAx>
        <c:axId val="25541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413704"/>
        <c:crosses val="autoZero"/>
        <c:auto val="1"/>
        <c:lblOffset val="100"/>
        <c:baseTimeUnit val="years"/>
      </c:dateAx>
      <c:valAx>
        <c:axId val="255413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414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49.71</c:v>
                </c:pt>
                <c:pt idx="1">
                  <c:v>52.84</c:v>
                </c:pt>
                <c:pt idx="2">
                  <c:v>53.82</c:v>
                </c:pt>
                <c:pt idx="3">
                  <c:v>55.02</c:v>
                </c:pt>
                <c:pt idx="4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A-4FFE-97F0-9EBEE3522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864072"/>
        <c:axId val="25657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65.95</c:v>
                </c:pt>
                <c:pt idx="1">
                  <c:v>66.819999999999993</c:v>
                </c:pt>
                <c:pt idx="2">
                  <c:v>63.77</c:v>
                </c:pt>
                <c:pt idx="3">
                  <c:v>66.95</c:v>
                </c:pt>
                <c:pt idx="4">
                  <c:v>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A-4FFE-97F0-9EBEE3522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864072"/>
        <c:axId val="256571872"/>
      </c:lineChart>
      <c:dateAx>
        <c:axId val="305864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6571872"/>
        <c:crosses val="autoZero"/>
        <c:auto val="1"/>
        <c:lblOffset val="100"/>
        <c:baseTimeUnit val="years"/>
      </c:dateAx>
      <c:valAx>
        <c:axId val="25657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864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104.4</c:v>
                </c:pt>
                <c:pt idx="1">
                  <c:v>107.39</c:v>
                </c:pt>
                <c:pt idx="2">
                  <c:v>103.75</c:v>
                </c:pt>
                <c:pt idx="3">
                  <c:v>102.29</c:v>
                </c:pt>
                <c:pt idx="4">
                  <c:v>103.3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F-4D73-97BC-8C0629D97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77992"/>
        <c:axId val="2555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F-4D73-97BC-8C0629D97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77992"/>
        <c:axId val="255577600"/>
      </c:lineChart>
      <c:dateAx>
        <c:axId val="255577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577600"/>
        <c:crosses val="autoZero"/>
        <c:auto val="1"/>
        <c:lblOffset val="100"/>
        <c:baseTimeUnit val="years"/>
      </c:dateAx>
      <c:valAx>
        <c:axId val="2555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577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6-4024-B344-92AD08979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579168"/>
        <c:axId val="25560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6-4024-B344-92AD08979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579168"/>
        <c:axId val="255605184"/>
      </c:lineChart>
      <c:dateAx>
        <c:axId val="25557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605184"/>
        <c:crosses val="autoZero"/>
        <c:auto val="1"/>
        <c:lblOffset val="100"/>
        <c:baseTimeUnit val="years"/>
      </c:dateAx>
      <c:valAx>
        <c:axId val="25560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57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4-4C9F-8ECE-66ED109BA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604008"/>
        <c:axId val="255606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4-4C9F-8ECE-66ED109BA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604008"/>
        <c:axId val="255606360"/>
      </c:lineChart>
      <c:dateAx>
        <c:axId val="255604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606360"/>
        <c:crosses val="autoZero"/>
        <c:auto val="1"/>
        <c:lblOffset val="100"/>
        <c:baseTimeUnit val="years"/>
      </c:dateAx>
      <c:valAx>
        <c:axId val="255606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604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8-4507-831E-29B6F238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00368"/>
        <c:axId val="12559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8-4507-831E-29B6F238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00368"/>
        <c:axId val="125599584"/>
      </c:lineChart>
      <c:dateAx>
        <c:axId val="12560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99584"/>
        <c:crosses val="autoZero"/>
        <c:auto val="1"/>
        <c:lblOffset val="100"/>
        <c:baseTimeUnit val="years"/>
      </c:dateAx>
      <c:valAx>
        <c:axId val="12559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60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2-4B72-AC53-3926DC0C9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9976"/>
        <c:axId val="12560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2-4B72-AC53-3926DC0C9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99976"/>
        <c:axId val="125601152"/>
      </c:lineChart>
      <c:dateAx>
        <c:axId val="125599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601152"/>
        <c:crosses val="autoZero"/>
        <c:auto val="1"/>
        <c:lblOffset val="100"/>
        <c:baseTimeUnit val="years"/>
      </c:dateAx>
      <c:valAx>
        <c:axId val="12560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99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A-4E23-A322-6E06F284A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07592"/>
        <c:axId val="31050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1741.94</c:v>
                </c:pt>
                <c:pt idx="1">
                  <c:v>1451.54</c:v>
                </c:pt>
                <c:pt idx="2">
                  <c:v>1700.42</c:v>
                </c:pt>
                <c:pt idx="3">
                  <c:v>1491.92</c:v>
                </c:pt>
                <c:pt idx="4">
                  <c:v>1756.26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A-4E23-A322-6E06F284A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07592"/>
        <c:axId val="310506808"/>
      </c:lineChart>
      <c:dateAx>
        <c:axId val="310507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506808"/>
        <c:crosses val="autoZero"/>
        <c:auto val="1"/>
        <c:lblOffset val="100"/>
        <c:baseTimeUnit val="years"/>
      </c:dateAx>
      <c:valAx>
        <c:axId val="31050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507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45.1</c:v>
                </c:pt>
                <c:pt idx="1">
                  <c:v>49.42</c:v>
                </c:pt>
                <c:pt idx="2">
                  <c:v>43.45</c:v>
                </c:pt>
                <c:pt idx="3">
                  <c:v>41.49</c:v>
                </c:pt>
                <c:pt idx="4">
                  <c:v>39.64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5-4514-8843-1D69D085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05240"/>
        <c:axId val="30884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33.86</c:v>
                </c:pt>
                <c:pt idx="1">
                  <c:v>33.58</c:v>
                </c:pt>
                <c:pt idx="2">
                  <c:v>34.51</c:v>
                </c:pt>
                <c:pt idx="3">
                  <c:v>46.77</c:v>
                </c:pt>
                <c:pt idx="4">
                  <c:v>45.78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F5-4514-8843-1D69D085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05240"/>
        <c:axId val="308840336"/>
      </c:lineChart>
      <c:dateAx>
        <c:axId val="310505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840336"/>
        <c:crosses val="autoZero"/>
        <c:auto val="1"/>
        <c:lblOffset val="100"/>
        <c:baseTimeUnit val="years"/>
      </c:dateAx>
      <c:valAx>
        <c:axId val="30884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505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252.63</c:v>
                </c:pt>
                <c:pt idx="1">
                  <c:v>229.49</c:v>
                </c:pt>
                <c:pt idx="2">
                  <c:v>263.67</c:v>
                </c:pt>
                <c:pt idx="3">
                  <c:v>279.39</c:v>
                </c:pt>
                <c:pt idx="4">
                  <c:v>295.89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4-4AC5-AB1B-738D6852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839160"/>
        <c:axId val="30883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510.15</c:v>
                </c:pt>
                <c:pt idx="1">
                  <c:v>514.39</c:v>
                </c:pt>
                <c:pt idx="2">
                  <c:v>476.11</c:v>
                </c:pt>
                <c:pt idx="3">
                  <c:v>348.75</c:v>
                </c:pt>
                <c:pt idx="4">
                  <c:v>367.7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4-4AC5-AB1B-738D6852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839160"/>
        <c:axId val="308839552"/>
      </c:lineChart>
      <c:dateAx>
        <c:axId val="308839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839552"/>
        <c:crosses val="autoZero"/>
        <c:auto val="1"/>
        <c:lblOffset val="100"/>
        <c:baseTimeUnit val="years"/>
      </c:dateAx>
      <c:valAx>
        <c:axId val="30883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839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鹿児島県　垂水市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漁業集落排水</v>
      </c>
      <c r="Q8" s="71"/>
      <c r="R8" s="71"/>
      <c r="S8" s="71"/>
      <c r="T8" s="71"/>
      <c r="U8" s="71"/>
      <c r="V8" s="71"/>
      <c r="W8" s="71" t="str">
        <f>データ!L6</f>
        <v>H3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14885</v>
      </c>
      <c r="AM8" s="68"/>
      <c r="AN8" s="68"/>
      <c r="AO8" s="68"/>
      <c r="AP8" s="68"/>
      <c r="AQ8" s="68"/>
      <c r="AR8" s="68"/>
      <c r="AS8" s="68"/>
      <c r="AT8" s="67">
        <f>データ!T6</f>
        <v>162.12</v>
      </c>
      <c r="AU8" s="67"/>
      <c r="AV8" s="67"/>
      <c r="AW8" s="67"/>
      <c r="AX8" s="67"/>
      <c r="AY8" s="67"/>
      <c r="AZ8" s="67"/>
      <c r="BA8" s="67"/>
      <c r="BB8" s="67">
        <f>データ!U6</f>
        <v>91.81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3.99</v>
      </c>
      <c r="Q10" s="67"/>
      <c r="R10" s="67"/>
      <c r="S10" s="67"/>
      <c r="T10" s="67"/>
      <c r="U10" s="67"/>
      <c r="V10" s="67"/>
      <c r="W10" s="67">
        <f>データ!Q6</f>
        <v>96.3</v>
      </c>
      <c r="X10" s="67"/>
      <c r="Y10" s="67"/>
      <c r="Z10" s="67"/>
      <c r="AA10" s="67"/>
      <c r="AB10" s="67"/>
      <c r="AC10" s="67"/>
      <c r="AD10" s="68">
        <f>データ!R6</f>
        <v>2052</v>
      </c>
      <c r="AE10" s="68"/>
      <c r="AF10" s="68"/>
      <c r="AG10" s="68"/>
      <c r="AH10" s="68"/>
      <c r="AI10" s="68"/>
      <c r="AJ10" s="68"/>
      <c r="AK10" s="2"/>
      <c r="AL10" s="68">
        <f>データ!V6</f>
        <v>587</v>
      </c>
      <c r="AM10" s="68"/>
      <c r="AN10" s="68"/>
      <c r="AO10" s="68"/>
      <c r="AP10" s="68"/>
      <c r="AQ10" s="68"/>
      <c r="AR10" s="68"/>
      <c r="AS10" s="68"/>
      <c r="AT10" s="67">
        <f>データ!W6</f>
        <v>0.25</v>
      </c>
      <c r="AU10" s="67"/>
      <c r="AV10" s="67"/>
      <c r="AW10" s="67"/>
      <c r="AX10" s="67"/>
      <c r="AY10" s="67"/>
      <c r="AZ10" s="67"/>
      <c r="BA10" s="67"/>
      <c r="BB10" s="67">
        <f>データ!X6</f>
        <v>2348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【973.20】</v>
      </c>
      <c r="I86" s="26" t="str">
        <f>データ!CA6</f>
        <v>【45.14】</v>
      </c>
      <c r="J86" s="26" t="str">
        <f>データ!CL6</f>
        <v>【377.19】</v>
      </c>
      <c r="K86" s="26" t="str">
        <f>データ!CW6</f>
        <v>【33.69】</v>
      </c>
      <c r="L86" s="26" t="str">
        <f>データ!DH6</f>
        <v>【80.08】</v>
      </c>
      <c r="M86" s="26" t="s">
        <v>44</v>
      </c>
      <c r="N86" s="26" t="s">
        <v>44</v>
      </c>
      <c r="O86" s="26" t="str">
        <f>データ!EO6</f>
        <v>【0.04】</v>
      </c>
    </row>
  </sheetData>
  <sheetProtection algorithmName="SHA-512" hashValue="zEqfCvYVwJ06dEjkL9gZbxzuNFzye+h/1wnxHKzeQBDu3bQtQKcmpdpUH3W5iPxLYwdhG7raLlObfVT0w0aucA==" saltValue="5dMa2b46OSbcJQkKezqlI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462144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鹿児島県　垂水市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3.99</v>
      </c>
      <c r="Q6" s="34">
        <f t="shared" si="3"/>
        <v>96.3</v>
      </c>
      <c r="R6" s="34">
        <f t="shared" si="3"/>
        <v>2052</v>
      </c>
      <c r="S6" s="34">
        <f t="shared" si="3"/>
        <v>14885</v>
      </c>
      <c r="T6" s="34">
        <f t="shared" si="3"/>
        <v>162.12</v>
      </c>
      <c r="U6" s="34">
        <f t="shared" si="3"/>
        <v>91.81</v>
      </c>
      <c r="V6" s="34">
        <f t="shared" si="3"/>
        <v>587</v>
      </c>
      <c r="W6" s="34">
        <f t="shared" si="3"/>
        <v>0.25</v>
      </c>
      <c r="X6" s="34">
        <f t="shared" si="3"/>
        <v>2348</v>
      </c>
      <c r="Y6" s="35">
        <f>IF(Y7="",NA(),Y7)</f>
        <v>104.4</v>
      </c>
      <c r="Z6" s="35">
        <f t="shared" ref="Z6:AH6" si="4">IF(Z7="",NA(),Z7)</f>
        <v>107.39</v>
      </c>
      <c r="AA6" s="35">
        <f t="shared" si="4"/>
        <v>103.75</v>
      </c>
      <c r="AB6" s="35">
        <f t="shared" si="4"/>
        <v>102.29</v>
      </c>
      <c r="AC6" s="35">
        <f t="shared" si="4"/>
        <v>103.3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1741.94</v>
      </c>
      <c r="BL6" s="35">
        <f t="shared" si="7"/>
        <v>1451.54</v>
      </c>
      <c r="BM6" s="35">
        <f t="shared" si="7"/>
        <v>1700.42</v>
      </c>
      <c r="BN6" s="35">
        <f t="shared" si="7"/>
        <v>1491.92</v>
      </c>
      <c r="BO6" s="35">
        <f t="shared" si="7"/>
        <v>1756.26</v>
      </c>
      <c r="BP6" s="34" t="str">
        <f>IF(BP7="","",IF(BP7="-","【-】","【"&amp;SUBSTITUTE(TEXT(BP7,"#,##0.00"),"-","△")&amp;"】"))</f>
        <v>【973.20】</v>
      </c>
      <c r="BQ6" s="35">
        <f>IF(BQ7="",NA(),BQ7)</f>
        <v>45.1</v>
      </c>
      <c r="BR6" s="35">
        <f t="shared" ref="BR6:BZ6" si="8">IF(BR7="",NA(),BR7)</f>
        <v>49.42</v>
      </c>
      <c r="BS6" s="35">
        <f t="shared" si="8"/>
        <v>43.45</v>
      </c>
      <c r="BT6" s="35">
        <f t="shared" si="8"/>
        <v>41.49</v>
      </c>
      <c r="BU6" s="35">
        <f t="shared" si="8"/>
        <v>39.64</v>
      </c>
      <c r="BV6" s="35">
        <f t="shared" si="8"/>
        <v>33.86</v>
      </c>
      <c r="BW6" s="35">
        <f t="shared" si="8"/>
        <v>33.58</v>
      </c>
      <c r="BX6" s="35">
        <f t="shared" si="8"/>
        <v>34.51</v>
      </c>
      <c r="BY6" s="35">
        <f t="shared" si="8"/>
        <v>46.77</v>
      </c>
      <c r="BZ6" s="35">
        <f t="shared" si="8"/>
        <v>45.78</v>
      </c>
      <c r="CA6" s="34" t="str">
        <f>IF(CA7="","",IF(CA7="-","【-】","【"&amp;SUBSTITUTE(TEXT(CA7,"#,##0.00"),"-","△")&amp;"】"))</f>
        <v>【45.14】</v>
      </c>
      <c r="CB6" s="35">
        <f>IF(CB7="",NA(),CB7)</f>
        <v>252.63</v>
      </c>
      <c r="CC6" s="35">
        <f t="shared" ref="CC6:CK6" si="9">IF(CC7="",NA(),CC7)</f>
        <v>229.49</v>
      </c>
      <c r="CD6" s="35">
        <f t="shared" si="9"/>
        <v>263.67</v>
      </c>
      <c r="CE6" s="35">
        <f t="shared" si="9"/>
        <v>279.39</v>
      </c>
      <c r="CF6" s="35">
        <f t="shared" si="9"/>
        <v>295.89</v>
      </c>
      <c r="CG6" s="35">
        <f t="shared" si="9"/>
        <v>510.15</v>
      </c>
      <c r="CH6" s="35">
        <f t="shared" si="9"/>
        <v>514.39</v>
      </c>
      <c r="CI6" s="35">
        <f t="shared" si="9"/>
        <v>476.11</v>
      </c>
      <c r="CJ6" s="35">
        <f t="shared" si="9"/>
        <v>348.75</v>
      </c>
      <c r="CK6" s="35">
        <f t="shared" si="9"/>
        <v>367.7</v>
      </c>
      <c r="CL6" s="34" t="str">
        <f>IF(CL7="","",IF(CL7="-","【-】","【"&amp;SUBSTITUTE(TEXT(CL7,"#,##0.00"),"-","△")&amp;"】"))</f>
        <v>【377.19】</v>
      </c>
      <c r="CM6" s="35">
        <f>IF(CM7="",NA(),CM7)</f>
        <v>37.92</v>
      </c>
      <c r="CN6" s="35">
        <f t="shared" ref="CN6:CV6" si="10">IF(CN7="",NA(),CN7)</f>
        <v>37.92</v>
      </c>
      <c r="CO6" s="35">
        <f t="shared" si="10"/>
        <v>36.67</v>
      </c>
      <c r="CP6" s="35">
        <f t="shared" si="10"/>
        <v>35.83</v>
      </c>
      <c r="CQ6" s="35">
        <f t="shared" si="10"/>
        <v>35</v>
      </c>
      <c r="CR6" s="35">
        <f t="shared" si="10"/>
        <v>29.86</v>
      </c>
      <c r="CS6" s="35">
        <f t="shared" si="10"/>
        <v>29.28</v>
      </c>
      <c r="CT6" s="35">
        <f t="shared" si="10"/>
        <v>29.4</v>
      </c>
      <c r="CU6" s="35">
        <f t="shared" si="10"/>
        <v>29.8</v>
      </c>
      <c r="CV6" s="35">
        <f t="shared" si="10"/>
        <v>29.43</v>
      </c>
      <c r="CW6" s="34" t="str">
        <f>IF(CW7="","",IF(CW7="-","【-】","【"&amp;SUBSTITUTE(TEXT(CW7,"#,##0.00"),"-","△")&amp;"】"))</f>
        <v>【33.69】</v>
      </c>
      <c r="CX6" s="35">
        <f>IF(CX7="",NA(),CX7)</f>
        <v>49.71</v>
      </c>
      <c r="CY6" s="35">
        <f t="shared" ref="CY6:DG6" si="11">IF(CY7="",NA(),CY7)</f>
        <v>52.84</v>
      </c>
      <c r="CZ6" s="35">
        <f t="shared" si="11"/>
        <v>53.82</v>
      </c>
      <c r="DA6" s="35">
        <f t="shared" si="11"/>
        <v>55.02</v>
      </c>
      <c r="DB6" s="35">
        <f t="shared" si="11"/>
        <v>55.2</v>
      </c>
      <c r="DC6" s="35">
        <f t="shared" si="11"/>
        <v>65.95</v>
      </c>
      <c r="DD6" s="35">
        <f t="shared" si="11"/>
        <v>66.819999999999993</v>
      </c>
      <c r="DE6" s="35">
        <f t="shared" si="11"/>
        <v>63.77</v>
      </c>
      <c r="DF6" s="35">
        <f t="shared" si="11"/>
        <v>66.95</v>
      </c>
      <c r="DG6" s="35">
        <f t="shared" si="11"/>
        <v>66.33</v>
      </c>
      <c r="DH6" s="34" t="str">
        <f>IF(DH7="","",IF(DH7="-","【-】","【"&amp;SUBSTITUTE(TEXT(DH7,"#,##0.00"),"-","△")&amp;"】"))</f>
        <v>【80.08】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0.31</v>
      </c>
      <c r="EK6" s="35">
        <f t="shared" si="14"/>
        <v>0.1</v>
      </c>
      <c r="EL6" s="34">
        <f t="shared" si="14"/>
        <v>0</v>
      </c>
      <c r="EM6" s="34">
        <f t="shared" si="14"/>
        <v>0</v>
      </c>
      <c r="EN6" s="35">
        <f t="shared" si="14"/>
        <v>0.26</v>
      </c>
      <c r="EO6" s="34" t="str">
        <f>IF(EO7="","",IF(EO7="-","【-】","【"&amp;SUBSTITUTE(TEXT(EO7,"#,##0.00"),"-","△")&amp;"】"))</f>
        <v>【0.04】</v>
      </c>
    </row>
    <row r="7" spans="1:145" s="36" customFormat="1" x14ac:dyDescent="0.15">
      <c r="A7" s="28"/>
      <c r="B7" s="37">
        <v>2018</v>
      </c>
      <c r="C7" s="37">
        <v>462144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3.99</v>
      </c>
      <c r="Q7" s="38">
        <v>96.3</v>
      </c>
      <c r="R7" s="38">
        <v>2052</v>
      </c>
      <c r="S7" s="38">
        <v>14885</v>
      </c>
      <c r="T7" s="38">
        <v>162.12</v>
      </c>
      <c r="U7" s="38">
        <v>91.81</v>
      </c>
      <c r="V7" s="38">
        <v>587</v>
      </c>
      <c r="W7" s="38">
        <v>0.25</v>
      </c>
      <c r="X7" s="38">
        <v>2348</v>
      </c>
      <c r="Y7" s="38">
        <v>104.4</v>
      </c>
      <c r="Z7" s="38">
        <v>107.39</v>
      </c>
      <c r="AA7" s="38">
        <v>103.75</v>
      </c>
      <c r="AB7" s="38">
        <v>102.29</v>
      </c>
      <c r="AC7" s="38">
        <v>103.3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1741.94</v>
      </c>
      <c r="BL7" s="38">
        <v>1451.54</v>
      </c>
      <c r="BM7" s="38">
        <v>1700.42</v>
      </c>
      <c r="BN7" s="38">
        <v>1491.92</v>
      </c>
      <c r="BO7" s="38">
        <v>1756.26</v>
      </c>
      <c r="BP7" s="38">
        <v>973.2</v>
      </c>
      <c r="BQ7" s="38">
        <v>45.1</v>
      </c>
      <c r="BR7" s="38">
        <v>49.42</v>
      </c>
      <c r="BS7" s="38">
        <v>43.45</v>
      </c>
      <c r="BT7" s="38">
        <v>41.49</v>
      </c>
      <c r="BU7" s="38">
        <v>39.64</v>
      </c>
      <c r="BV7" s="38">
        <v>33.86</v>
      </c>
      <c r="BW7" s="38">
        <v>33.58</v>
      </c>
      <c r="BX7" s="38">
        <v>34.51</v>
      </c>
      <c r="BY7" s="38">
        <v>46.77</v>
      </c>
      <c r="BZ7" s="38">
        <v>45.78</v>
      </c>
      <c r="CA7" s="38">
        <v>45.14</v>
      </c>
      <c r="CB7" s="38">
        <v>252.63</v>
      </c>
      <c r="CC7" s="38">
        <v>229.49</v>
      </c>
      <c r="CD7" s="38">
        <v>263.67</v>
      </c>
      <c r="CE7" s="38">
        <v>279.39</v>
      </c>
      <c r="CF7" s="38">
        <v>295.89</v>
      </c>
      <c r="CG7" s="38">
        <v>510.15</v>
      </c>
      <c r="CH7" s="38">
        <v>514.39</v>
      </c>
      <c r="CI7" s="38">
        <v>476.11</v>
      </c>
      <c r="CJ7" s="38">
        <v>348.75</v>
      </c>
      <c r="CK7" s="38">
        <v>367.7</v>
      </c>
      <c r="CL7" s="38">
        <v>377.19</v>
      </c>
      <c r="CM7" s="38">
        <v>37.92</v>
      </c>
      <c r="CN7" s="38">
        <v>37.92</v>
      </c>
      <c r="CO7" s="38">
        <v>36.67</v>
      </c>
      <c r="CP7" s="38">
        <v>35.83</v>
      </c>
      <c r="CQ7" s="38">
        <v>35</v>
      </c>
      <c r="CR7" s="38">
        <v>29.86</v>
      </c>
      <c r="CS7" s="38">
        <v>29.28</v>
      </c>
      <c r="CT7" s="38">
        <v>29.4</v>
      </c>
      <c r="CU7" s="38">
        <v>29.8</v>
      </c>
      <c r="CV7" s="38">
        <v>29.43</v>
      </c>
      <c r="CW7" s="38">
        <v>33.69</v>
      </c>
      <c r="CX7" s="38">
        <v>49.71</v>
      </c>
      <c r="CY7" s="38">
        <v>52.84</v>
      </c>
      <c r="CZ7" s="38">
        <v>53.82</v>
      </c>
      <c r="DA7" s="38">
        <v>55.02</v>
      </c>
      <c r="DB7" s="38">
        <v>55.2</v>
      </c>
      <c r="DC7" s="38">
        <v>65.95</v>
      </c>
      <c r="DD7" s="38">
        <v>66.819999999999993</v>
      </c>
      <c r="DE7" s="38">
        <v>63.77</v>
      </c>
      <c r="DF7" s="38">
        <v>66.95</v>
      </c>
      <c r="DG7" s="38">
        <v>66.33</v>
      </c>
      <c r="DH7" s="38">
        <v>80.08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0.31</v>
      </c>
      <c r="EK7" s="38">
        <v>0.1</v>
      </c>
      <c r="EL7" s="38">
        <v>0</v>
      </c>
      <c r="EM7" s="38">
        <v>0</v>
      </c>
      <c r="EN7" s="38">
        <v>0.26</v>
      </c>
      <c r="EO7" s="38">
        <v>0.04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2020-01-26T23:19:32Z</cp:lastPrinted>
  <dcterms:created xsi:type="dcterms:W3CDTF">2019-12-05T05:26:05Z</dcterms:created>
  <dcterms:modified xsi:type="dcterms:W3CDTF">2020-02-27T00:36:15Z</dcterms:modified>
  <cp:category/>
</cp:coreProperties>
</file>