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10_日置市【済】\"/>
    </mc:Choice>
  </mc:AlternateContent>
  <workbookProtection workbookAlgorithmName="SHA-512" workbookHashValue="Prm5Jp8uUb64a+c2UbDKpZeVCrAEXTB1T4h3510loDcgs6JdtxRUWqpqOYH7ffnYfA0VqX2Id4nRdrPd9GEyGg==" workbookSaltValue="Gu7FvdWUVDiVYOmiW0xpPA==" workbookSpinCount="100000" lockStructure="1"/>
  <bookViews>
    <workbookView xWindow="2460" yWindow="2235" windowWidth="15360" windowHeight="7635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IX52" i="4" l="1"/>
  <c r="FJ52" i="4"/>
  <c r="ML52" i="4"/>
  <c r="BV30" i="4"/>
  <c r="BV76" i="4"/>
  <c r="IX30" i="4"/>
  <c r="IX76" i="4"/>
  <c r="ML76" i="4"/>
  <c r="BV52" i="4"/>
  <c r="FJ30" i="4"/>
  <c r="C11" i="5"/>
  <c r="D11" i="5"/>
  <c r="E11" i="5"/>
  <c r="B11" i="5"/>
  <c r="AT76" i="4" l="1"/>
  <c r="LJ76" i="4"/>
  <c r="AT52" i="4"/>
  <c r="EH30" i="4"/>
  <c r="HV76" i="4"/>
  <c r="LJ52" i="4"/>
  <c r="AT30" i="4"/>
  <c r="EH52" i="4"/>
  <c r="HV52" i="4"/>
  <c r="HV30" i="4"/>
  <c r="GT52" i="4"/>
  <c r="R76" i="4"/>
  <c r="DF52" i="4"/>
  <c r="GT30" i="4"/>
  <c r="R30" i="4"/>
  <c r="KH76" i="4"/>
  <c r="R52" i="4"/>
  <c r="DF30" i="4"/>
  <c r="GT76" i="4"/>
  <c r="KH52" i="4"/>
  <c r="HH52" i="4"/>
  <c r="AF76" i="4"/>
  <c r="DT52" i="4"/>
  <c r="HH30" i="4"/>
  <c r="KV76" i="4"/>
  <c r="AF52" i="4"/>
  <c r="DT30" i="4"/>
  <c r="HH76" i="4"/>
  <c r="KV52" i="4"/>
  <c r="AF30" i="4"/>
  <c r="LX76" i="4"/>
  <c r="EV30" i="4"/>
  <c r="IJ76" i="4"/>
  <c r="LX52" i="4"/>
  <c r="BH30" i="4"/>
  <c r="IJ52" i="4"/>
  <c r="BH52" i="4"/>
  <c r="BH76" i="4"/>
  <c r="EV52" i="4"/>
  <c r="IJ30" i="4"/>
</calcChain>
</file>

<file path=xl/sharedStrings.xml><?xml version="1.0" encoding="utf-8"?>
<sst xmlns="http://schemas.openxmlformats.org/spreadsheetml/2006/main" count="301" uniqueCount="140">
  <si>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</si>
  <si>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</si>
  <si>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</si>
  <si>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</si>
  <si>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</si>
  <si>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</si>
  <si>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</si>
  <si>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</si>
  <si>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</si>
  <si>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</si>
  <si>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</si>
  <si>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</si>
  <si>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</si>
  <si>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</si>
  <si>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</si>
  <si>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</si>
  <si>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</si>
  <si>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</si>
  <si>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</si>
  <si>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</si>
  <si>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</si>
  <si>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</si>
  <si>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</si>
  <si>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</si>
  <si>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</si>
  <si>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</si>
  <si>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</si>
  <si>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</si>
  <si>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</si>
  <si>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</si>
  <si>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</si>
  <si>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</si>
  <si>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</si>
  <si>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</si>
  <si>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</si>
  <si>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</si>
  <si>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</si>
  <si>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</si>
  <si>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</si>
  <si>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</si>
  <si>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</si>
  <si>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</si>
  <si>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</si>
  <si>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</si>
  <si>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</si>
  <si>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</si>
  <si>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</si>
  <si>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</si>
  <si>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</si>
  <si>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</si>
  <si>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</si>
  <si>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</si>
  <si>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</si>
  <si>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</si>
  <si>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</si>
  <si>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</si>
  <si>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</si>
  <si>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</si>
  <si>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</si>
  <si>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</si>
  <si>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</si>
  <si>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</si>
  <si>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</si>
  <si>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</si>
  <si>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</si>
  <si>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</si>
  <si>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</si>
  <si>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</si>
  <si>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</si>
  <si>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</si>
  <si>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</si>
  <si>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</si>
  <si>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</si>
  <si>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</si>
  <si>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</si>
  <si>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</si>
  <si>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</si>
  <si>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</si>
  <si>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</si>
  <si>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</si>
  <si>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</si>
  <si>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</si>
  <si>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</si>
  <si>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</si>
  <si>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</si>
  <si>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</si>
  <si>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</si>
  <si>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</si>
  <si>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</si>
  <si>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</si>
  <si>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</si>
  <si>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</si>
  <si>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</si>
  <si>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</si>
  <si>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</si>
  <si>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</si>
  <si>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</si>
  <si>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</si>
  <si>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</si>
  <si>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</si>
  <si>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</si>
  <si>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</si>
  <si>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</si>
  <si>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</si>
  <si>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</si>
  <si>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</si>
  <si>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</si>
  <si>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</si>
  <si>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</si>
  <si>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</si>
  <si>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</si>
  <si>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</si>
  <si>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</si>
  <si>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</si>
  <si>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</si>
  <si>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</si>
  <si>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</si>
  <si>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</si>
  <si>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</si>
  <si>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鹿児島県　日置市</t>
  </si>
  <si>
    <t>吹上砂丘荘</t>
  </si>
  <si>
    <t>法非適用</t>
  </si>
  <si>
    <t>観光施設事業</t>
  </si>
  <si>
    <t>休養宿泊施設</t>
  </si>
  <si>
    <t>Ａ２Ｂ２</t>
  </si>
  <si>
    <t>非設置</t>
  </si>
  <si>
    <t>該当数値なし</t>
  </si>
  <si>
    <t>導入なし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</si>
  <si>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</si>
  <si>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</si>
  <si>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</si>
  <si>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</si>
  <si>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</si>
  <si>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</si>
  <si>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</si>
  <si>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</si>
  <si>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地理的環境・利用実態から「観光客」よりも「帰省客」「合宿利用」の客層が多い状況である。また、予約はすべて電話となっており、インターネット予約には対応できていないため、新規顧客の開拓もできず取りこぼす（他施設へ流れる）ことも否めない。
　一方で、日帰り宴会については、近隣に大規模収容施設がないため、安定的な利用が続いているが、原価が上がる中、客単価を上げるための努力・工夫が必要である。
　施設単体での誘客ではなく、エリア全体への流入人口の増加を図る取り組みが必要である。</t>
    <phoneticPr fontId="5"/>
  </si>
  <si>
    <t>　施設の老朽化や利用者ニーズの変化、利用形態等の課題を整理しながら、周辺環境を活かした他施設との差別化等の経営戦略を練り、施設単体での検討だけでなく、類似施設との経営統合や民間譲渡等も視野に抜本的な経営改善・改革を検討している。</t>
    <rPh sb="81" eb="83">
      <t>ケイエイ</t>
    </rPh>
    <rPh sb="83" eb="85">
      <t>トウゴウ</t>
    </rPh>
    <rPh sb="86" eb="88">
      <t>ミンカン</t>
    </rPh>
    <rPh sb="88" eb="90">
      <t>ジョウト</t>
    </rPh>
    <rPh sb="95" eb="98">
      <t>バッポンテキ</t>
    </rPh>
    <phoneticPr fontId="5"/>
  </si>
  <si>
    <t>単年度収支の運営赤字補てんとして、基金の取り崩しや一般会計からの繰入金に頼る運営状況にあり、類似施設や全国平均値よりも低く、厳しい運営が続いている。(H30で基金は0)
施設の稼働率も低く、物価上昇等も影響を受け経費が嵩み、現状のままで経営を維持するのは困難な状況である。
　ＥＢＩＴＤＡにおいては、基金額の減少に伴い、一般会計からの繰入金の増加により減少傾向にある。また、Ｈ30年度決算において、基金残高が0となった為、次年度以降、一般会計からの繰入金が増加するものと見込まれ、さらに減少する見込みである。</t>
    <rPh sb="17" eb="19">
      <t>キキン</t>
    </rPh>
    <rPh sb="20" eb="21">
      <t>ト</t>
    </rPh>
    <rPh sb="22" eb="23">
      <t>クズ</t>
    </rPh>
    <rPh sb="79" eb="81">
      <t>キキン</t>
    </rPh>
    <rPh sb="150" eb="152">
      <t>キキン</t>
    </rPh>
    <rPh sb="152" eb="153">
      <t>ガク</t>
    </rPh>
    <rPh sb="154" eb="156">
      <t>ゲンショウ</t>
    </rPh>
    <rPh sb="157" eb="158">
      <t>トモナ</t>
    </rPh>
    <rPh sb="160" eb="162">
      <t>イッパン</t>
    </rPh>
    <rPh sb="162" eb="164">
      <t>カイケイ</t>
    </rPh>
    <rPh sb="167" eb="169">
      <t>クリイレ</t>
    </rPh>
    <rPh sb="169" eb="170">
      <t>キン</t>
    </rPh>
    <rPh sb="171" eb="173">
      <t>ゾウカ</t>
    </rPh>
    <rPh sb="176" eb="178">
      <t>ゲンショウ</t>
    </rPh>
    <rPh sb="178" eb="180">
      <t>ケイコウ</t>
    </rPh>
    <rPh sb="199" eb="201">
      <t>キキン</t>
    </rPh>
    <rPh sb="201" eb="203">
      <t>ザンダカ</t>
    </rPh>
    <rPh sb="209" eb="210">
      <t>タメ</t>
    </rPh>
    <rPh sb="211" eb="214">
      <t>ジネンド</t>
    </rPh>
    <rPh sb="214" eb="216">
      <t>イコウ</t>
    </rPh>
    <rPh sb="217" eb="219">
      <t>イッパン</t>
    </rPh>
    <rPh sb="219" eb="221">
      <t>カイケイ</t>
    </rPh>
    <rPh sb="224" eb="226">
      <t>クリイレ</t>
    </rPh>
    <rPh sb="226" eb="227">
      <t>キン</t>
    </rPh>
    <rPh sb="228" eb="230">
      <t>ゾウカ</t>
    </rPh>
    <rPh sb="235" eb="237">
      <t>ミコ</t>
    </rPh>
    <rPh sb="243" eb="245">
      <t>ゲンショウ</t>
    </rPh>
    <rPh sb="247" eb="249">
      <t>ミコ</t>
    </rPh>
    <phoneticPr fontId="5"/>
  </si>
  <si>
    <t>築45年以上が経ち、施設の老朽化が顕著である。今後も維持修繕費が高い推移で見込まれる。</t>
    <rPh sb="32" eb="33">
      <t>タカ</t>
    </rPh>
    <rPh sb="34" eb="36">
      <t>スイイ</t>
    </rPh>
    <rPh sb="37" eb="39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</si>
</sst>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1068</c:v>
                </c:pt>
                <c:pt idx="4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5-4086-84DD-4AE7752D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75200"/>
        <c:axId val="16708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525</c:v>
                </c:pt>
                <c:pt idx="1">
                  <c:v>503</c:v>
                </c:pt>
                <c:pt idx="2">
                  <c:v>457</c:v>
                </c:pt>
                <c:pt idx="3">
                  <c:v>1153</c:v>
                </c:pt>
                <c:pt idx="4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5-4086-84DD-4AE7752D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75200"/>
        <c:axId val="167080704"/>
      </c:lineChart>
      <c:dateAx>
        <c:axId val="16707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080704"/>
        <c:crosses val="autoZero"/>
        <c:auto val="1"/>
        <c:lblOffset val="100"/>
        <c:baseTimeUnit val="years"/>
      </c:dateAx>
      <c:valAx>
        <c:axId val="16708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7075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CE5-45BC-924B-6E27E5C3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16256"/>
        <c:axId val="16922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5-45BC-924B-6E27E5C3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16256"/>
        <c:axId val="169222528"/>
      </c:lineChart>
      <c:dateAx>
        <c:axId val="16921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22528"/>
        <c:crosses val="autoZero"/>
        <c:auto val="1"/>
        <c:lblOffset val="100"/>
        <c:baseTimeUnit val="years"/>
      </c:dateAx>
      <c:valAx>
        <c:axId val="16922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9216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6.6E-3</c:v>
                </c:pt>
                <c:pt idx="1">
                  <c:v>6.6E-3</c:v>
                </c:pt>
                <c:pt idx="2">
                  <c:v>5.8999999999999999E-3</c:v>
                </c:pt>
                <c:pt idx="3">
                  <c:v>3.8999999999999998E-3</c:v>
                </c:pt>
                <c:pt idx="4">
                  <c:v>3.3999999999999998E-3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F-4510-9716-7DBDCF7C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78464"/>
        <c:axId val="16928435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1.8E-3</c:v>
                </c:pt>
                <c:pt idx="1">
                  <c:v>1.6999999999999999E-3</c:v>
                </c:pt>
                <c:pt idx="2">
                  <c:v>1.8E-3</c:v>
                </c:pt>
                <c:pt idx="3">
                  <c:v>1.5E-3</c:v>
                </c:pt>
                <c:pt idx="4">
                  <c:v>1.5E-3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F-4510-9716-7DBDCF7C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8160"/>
        <c:axId val="169285888"/>
      </c:lineChart>
      <c:dateAx>
        <c:axId val="16927846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69284352"/>
        <c:crosses val="autoZero"/>
        <c:auto val="1"/>
        <c:lblOffset val="100"/>
        <c:baseTimeUnit val="years"/>
      </c:dateAx>
      <c:valAx>
        <c:axId val="16928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69278464"/>
        <c:crosses val="autoZero"/>
        <c:crossBetween val="between"/>
      </c:valAx>
      <c:valAx>
        <c:axId val="16928588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69308160"/>
        <c:crosses val="max"/>
        <c:crossBetween val="between"/>
      </c:valAx>
      <c:dateAx>
        <c:axId val="16930816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69285888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E-4E9E-93D7-62CE9835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49536"/>
        <c:axId val="16845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23</c:v>
                </c:pt>
                <c:pt idx="2">
                  <c:v>21.8</c:v>
                </c:pt>
                <c:pt idx="3">
                  <c:v>15.7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E-4E9E-93D7-62CE9835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49536"/>
        <c:axId val="168451456"/>
      </c:lineChart>
      <c:dateAx>
        <c:axId val="16844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451456"/>
        <c:crosses val="autoZero"/>
        <c:auto val="1"/>
        <c:lblOffset val="100"/>
        <c:baseTimeUnit val="years"/>
      </c:dateAx>
      <c:valAx>
        <c:axId val="16845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449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95.2</c:v>
                </c:pt>
                <c:pt idx="2">
                  <c:v>100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7-43EE-9DBD-C92AE2B40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10592"/>
        <c:axId val="16851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82.6</c:v>
                </c:pt>
                <c:pt idx="1">
                  <c:v>84.4</c:v>
                </c:pt>
                <c:pt idx="2">
                  <c:v>83.9</c:v>
                </c:pt>
                <c:pt idx="3">
                  <c:v>154.5</c:v>
                </c:pt>
                <c:pt idx="4">
                  <c:v>159.9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7-43EE-9DBD-C92AE2B40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10592"/>
        <c:axId val="168512512"/>
      </c:lineChart>
      <c:dateAx>
        <c:axId val="16851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512512"/>
        <c:crosses val="autoZero"/>
        <c:auto val="1"/>
        <c:lblOffset val="100"/>
        <c:baseTimeUnit val="years"/>
      </c:dateAx>
      <c:valAx>
        <c:axId val="16851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510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-10449</c:v>
                </c:pt>
                <c:pt idx="1">
                  <c:v>-10135</c:v>
                </c:pt>
                <c:pt idx="2">
                  <c:v>268</c:v>
                </c:pt>
                <c:pt idx="3">
                  <c:v>-12606</c:v>
                </c:pt>
                <c:pt idx="4">
                  <c:v>-11856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8-4AA4-8539-4431B451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42976"/>
        <c:axId val="1685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3486</c:v>
                </c:pt>
                <c:pt idx="1">
                  <c:v>9064</c:v>
                </c:pt>
                <c:pt idx="2">
                  <c:v>2276</c:v>
                </c:pt>
                <c:pt idx="3">
                  <c:v>-8016</c:v>
                </c:pt>
                <c:pt idx="4">
                  <c:v>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8-4AA4-8539-4431B451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42976"/>
        <c:axId val="168544896"/>
      </c:lineChart>
      <c:dateAx>
        <c:axId val="16854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544896"/>
        <c:crosses val="autoZero"/>
        <c:auto val="1"/>
        <c:lblOffset val="100"/>
        <c:baseTimeUnit val="years"/>
      </c:dateAx>
      <c:valAx>
        <c:axId val="1685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8542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-5.6</c:v>
                </c:pt>
                <c:pt idx="1">
                  <c:v>-5.4</c:v>
                </c:pt>
                <c:pt idx="2">
                  <c:v>-7</c:v>
                </c:pt>
                <c:pt idx="3">
                  <c:v>-7.9</c:v>
                </c:pt>
                <c:pt idx="4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B-4CE7-ABCD-E74915085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97376"/>
        <c:axId val="16861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18.600000000000001</c:v>
                </c:pt>
                <c:pt idx="1">
                  <c:v>29.3</c:v>
                </c:pt>
                <c:pt idx="2">
                  <c:v>17.2</c:v>
                </c:pt>
                <c:pt idx="3">
                  <c:v>15.2</c:v>
                </c:pt>
                <c:pt idx="4">
                  <c:v>-279.7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B-4CE7-ABCD-E74915085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97376"/>
        <c:axId val="168615936"/>
      </c:lineChart>
      <c:dateAx>
        <c:axId val="16859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615936"/>
        <c:crosses val="autoZero"/>
        <c:auto val="1"/>
        <c:lblOffset val="100"/>
        <c:baseTimeUnit val="years"/>
      </c:dateAx>
      <c:valAx>
        <c:axId val="16861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597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30.8</c:v>
                </c:pt>
                <c:pt idx="1">
                  <c:v>27.8</c:v>
                </c:pt>
                <c:pt idx="2">
                  <c:v>29.5</c:v>
                </c:pt>
                <c:pt idx="3">
                  <c:v>33.4</c:v>
                </c:pt>
                <c:pt idx="4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4-4D63-A290-DA214028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42432"/>
        <c:axId val="16865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28.8</c:v>
                </c:pt>
                <c:pt idx="1">
                  <c:v>29.3</c:v>
                </c:pt>
                <c:pt idx="2">
                  <c:v>30.2</c:v>
                </c:pt>
                <c:pt idx="3">
                  <c:v>28</c:v>
                </c:pt>
                <c:pt idx="4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4-4D63-A290-DA214028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42432"/>
        <c:axId val="168652800"/>
      </c:lineChart>
      <c:dateAx>
        <c:axId val="1686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652800"/>
        <c:crosses val="autoZero"/>
        <c:auto val="1"/>
        <c:lblOffset val="100"/>
        <c:baseTimeUnit val="years"/>
      </c:dateAx>
      <c:valAx>
        <c:axId val="16865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642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</c:v>
                </c:pt>
                <c:pt idx="2">
                  <c:v>23.9</c:v>
                </c:pt>
                <c:pt idx="3">
                  <c:v>22.6</c:v>
                </c:pt>
                <c:pt idx="4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A-42FC-BB8B-09779AE3D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689664"/>
        <c:axId val="1686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31.6</c:v>
                </c:pt>
                <c:pt idx="2">
                  <c:v>33.1</c:v>
                </c:pt>
                <c:pt idx="3">
                  <c:v>33.799999999999997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A-42FC-BB8B-09779AE3D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89664"/>
        <c:axId val="168691584"/>
      </c:lineChart>
      <c:dateAx>
        <c:axId val="1686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691584"/>
        <c:crosses val="autoZero"/>
        <c:auto val="1"/>
        <c:lblOffset val="100"/>
        <c:baseTimeUnit val="years"/>
      </c:dateAx>
      <c:valAx>
        <c:axId val="1686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68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B-438B-9110-44B0C1613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33696"/>
        <c:axId val="1687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141.6</c:v>
                </c:pt>
                <c:pt idx="1">
                  <c:v>484.4</c:v>
                </c:pt>
                <c:pt idx="2">
                  <c:v>94.3</c:v>
                </c:pt>
                <c:pt idx="3">
                  <c:v>39.6</c:v>
                </c:pt>
                <c:pt idx="4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B-438B-9110-44B0C1613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33696"/>
        <c:axId val="168744064"/>
      </c:lineChart>
      <c:dateAx>
        <c:axId val="16873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744064"/>
        <c:crosses val="autoZero"/>
        <c:auto val="1"/>
        <c:lblOffset val="100"/>
        <c:baseTimeUnit val="years"/>
      </c:dateAx>
      <c:valAx>
        <c:axId val="1687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733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2D5-4D65-89F0-4E3234D0E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82464"/>
        <c:axId val="16878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5-4D65-89F0-4E3234D0E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82464"/>
        <c:axId val="168788736"/>
      </c:lineChart>
      <c:dateAx>
        <c:axId val="16878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788736"/>
        <c:crosses val="autoZero"/>
        <c:auto val="1"/>
        <c:lblOffset val="100"/>
        <c:baseTimeUnit val="years"/>
      </c:dateAx>
      <c:valAx>
        <c:axId val="16878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782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</row>
    <row r="3" spans="1:387" ht="9.7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</row>
    <row r="4" spans="1:387" ht="9.7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4" t="str">
        <f>データ!H6&amp;"　"&amp;データ!I6</f>
        <v>鹿児島県日置市　吹上砂丘荘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4" t="s">
        <v>2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27" t="s">
        <v>4</v>
      </c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 t="s">
        <v>5</v>
      </c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7" t="s">
        <v>6</v>
      </c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 t="s">
        <v>7</v>
      </c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 t="s">
        <v>8</v>
      </c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16" t="str">
        <f>データ!M7</f>
        <v>Ａ２Ｂ２</v>
      </c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 t="str">
        <f>データ!N7</f>
        <v>非設置</v>
      </c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5">
        <f>データ!S7</f>
        <v>7986</v>
      </c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6" t="str">
        <f>データ!T7</f>
        <v>導入なし</v>
      </c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7">
        <f>データ!U7</f>
        <v>0</v>
      </c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3"/>
      <c r="NI8" s="122" t="s">
        <v>10</v>
      </c>
      <c r="NJ8" s="12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4" t="s">
        <v>13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6"/>
      <c r="CF9" s="124" t="s">
        <v>14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6"/>
      <c r="DU9" s="127" t="s">
        <v>15</v>
      </c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7" t="s">
        <v>16</v>
      </c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 t="s">
        <v>17</v>
      </c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 t="s">
        <v>18</v>
      </c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3"/>
      <c r="NI9" s="131" t="s">
        <v>19</v>
      </c>
      <c r="NJ9" s="132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9" t="str">
        <f>データ!O7</f>
        <v>該当数値なし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109" t="str">
        <f>データ!P7</f>
        <v>該当数値なし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12">
        <f>データ!Q7</f>
        <v>4610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4"/>
      <c r="DU10" s="115">
        <f>データ!R7</f>
        <v>145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6" t="str">
        <f>データ!V7</f>
        <v>無</v>
      </c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7">
        <f>データ!W7</f>
        <v>73.8</v>
      </c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6" t="str">
        <f>データ!X7</f>
        <v>有</v>
      </c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2"/>
      <c r="NI10" s="118" t="s">
        <v>21</v>
      </c>
      <c r="NJ10" s="119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0" t="s">
        <v>23</v>
      </c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1"/>
      <c r="NJ13" s="121"/>
      <c r="NK13" s="121"/>
      <c r="NL13" s="121"/>
      <c r="NM13" s="121"/>
      <c r="NN13" s="121"/>
      <c r="NO13" s="121"/>
      <c r="NP13" s="121"/>
      <c r="NQ13" s="121"/>
      <c r="NR13" s="121"/>
      <c r="NS13" s="121"/>
      <c r="NT13" s="121"/>
      <c r="NU13" s="121"/>
      <c r="NV13" s="121"/>
      <c r="NW13" s="121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5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6"/>
      <c r="NH14" s="2"/>
      <c r="NI14" s="91" t="s">
        <v>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7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8"/>
      <c r="NH15" s="2"/>
      <c r="NI15" s="94" t="s">
        <v>138</v>
      </c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6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4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6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4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6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4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6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4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6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4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6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4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6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4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6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4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6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4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6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4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6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4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6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4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6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4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6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4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6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>
        <f>データ!$B$11</f>
        <v>41640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>データ!$C$11</f>
        <v>42005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>
        <f>データ!$D$11</f>
        <v>42370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>
        <f>データ!$E$11</f>
        <v>42736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>
        <f>データ!$F$11</f>
        <v>43101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>
        <f>データ!$B$11</f>
        <v>41640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f>データ!$C$11</f>
        <v>42005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>
        <f>データ!$D$11</f>
        <v>42370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>
        <f>データ!$E$11</f>
        <v>42736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>
        <f>データ!$F$11</f>
        <v>43101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>
        <f>データ!$B$11</f>
        <v>41640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>
        <f>データ!$C$11</f>
        <v>42005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>
        <f>データ!$D$11</f>
        <v>42370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>
        <f>データ!$E$11</f>
        <v>42736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>
        <f>データ!$F$11</f>
        <v>43101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7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9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95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95.2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100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100.1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100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7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6.3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101">
        <f>データ!AU7</f>
        <v>0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0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0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1068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916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82.6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84.4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83.9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154.5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159.9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25.3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23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21.8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15.7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7.6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101">
        <f>データ!AZ7</f>
        <v>525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503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457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1153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438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139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136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>
        <f>データ!$B$11</f>
        <v>41640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>
        <f>データ!$C$11</f>
        <v>42005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>
        <f>データ!$D$11</f>
        <v>42370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>
        <f>データ!$E$11</f>
        <v>42736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>
        <f>データ!$F$11</f>
        <v>43101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>
        <f>データ!$B$11</f>
        <v>41640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>
        <f>データ!$C$11</f>
        <v>42005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>
        <f>データ!$D$11</f>
        <v>42370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>
        <f>データ!$E$11</f>
        <v>42736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>
        <f>データ!$F$11</f>
        <v>43101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>
        <f>データ!$B$11</f>
        <v>41640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>
        <f>データ!$C$11</f>
        <v>42005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>
        <f>データ!$D$11</f>
        <v>42370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>
        <f>データ!$E$11</f>
        <v>42736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>
        <f>データ!$F$11</f>
        <v>43101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>
        <f>データ!$B$11</f>
        <v>41640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>
        <f>データ!$C$11</f>
        <v>42005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>
        <f>データ!$D$11</f>
        <v>42370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>
        <f>データ!$E$11</f>
        <v>42736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>
        <f>データ!$F$11</f>
        <v>43101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>
        <f>データ!BF7</f>
        <v>25.6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26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23.9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22.6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24.3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30.8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27.8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29.5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33.4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33.4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-5.6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-5.4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-7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-7.9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-11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101">
        <f>データ!CM7</f>
        <v>-10449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-10135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268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-12606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-11856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>
        <f>データ!BK7</f>
        <v>31.3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31.6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33.1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33.799999999999997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31.6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28.8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29.3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30.2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28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26.1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18.600000000000001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29.3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17.2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15.2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-279.7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102">
        <f>データ!CR7</f>
        <v>3486</v>
      </c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4"/>
      <c r="KV54" s="102">
        <f>データ!CS7</f>
        <v>9064</v>
      </c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データ!CT7</f>
        <v>2276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4"/>
      <c r="LX54" s="102">
        <f>データ!CU7</f>
        <v>-8016</v>
      </c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4"/>
      <c r="ML54" s="102">
        <f>データ!CV7</f>
        <v>7024</v>
      </c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4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137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00">
        <f>データ!DI6</f>
        <v>60829</v>
      </c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>
        <f>データ!$B$11</f>
        <v>41640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>
        <f>データ!$C$11</f>
        <v>42005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>
        <f>データ!$D$11</f>
        <v>42370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>
        <f>データ!$E$11</f>
        <v>42736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>
        <f>データ!$F$11</f>
        <v>43101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00">
        <f>データ!DJ6</f>
        <v>84387</v>
      </c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>
        <f>データ!$B$11</f>
        <v>41640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>
        <f>データ!$C$11</f>
        <v>42005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>
        <f>データ!$D$11</f>
        <v>42370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>
        <f>データ!$E$11</f>
        <v>42736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>
        <f>データ!$F$11</f>
        <v>43101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>
        <f>データ!$B$11</f>
        <v>41640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>
        <f>データ!$C$11</f>
        <v>42005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>
        <f>データ!$D$11</f>
        <v>42370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>
        <f>データ!$E$11</f>
        <v>42736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>
        <f>データ!$F$11</f>
        <v>43101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141.6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484.4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94.3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39.6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34.9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HBYzdUdpcP3QQwdD+t3rQkVhQRiEtgfzjnuS/yQzPLtwXbZQLdFZcNltI2c865dsAcZprMeG5U7SCGUbFcMO3w==" saltValue="pkKAFhEej37bQi/IV71Qtw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42" t="s">
        <v>58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61</v>
      </c>
      <c r="B4" s="51"/>
      <c r="C4" s="51"/>
      <c r="D4" s="51"/>
      <c r="E4" s="51"/>
      <c r="F4" s="51"/>
      <c r="G4" s="51"/>
      <c r="H4" s="14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37" t="s">
        <v>62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5" t="s">
        <v>63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 t="s">
        <v>64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7" t="s">
        <v>65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35" t="s">
        <v>66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 t="s">
        <v>67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68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7" t="s">
        <v>69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9"/>
      <c r="DI4" s="140" t="s">
        <v>70</v>
      </c>
      <c r="DJ4" s="140" t="s">
        <v>71</v>
      </c>
      <c r="DK4" s="135" t="s">
        <v>72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73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74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75</v>
      </c>
      <c r="B5" s="55"/>
      <c r="C5" s="55"/>
      <c r="D5" s="55"/>
      <c r="E5" s="55"/>
      <c r="F5" s="55"/>
      <c r="G5" s="55"/>
      <c r="H5" s="56" t="s">
        <v>76</v>
      </c>
      <c r="I5" s="56" t="s">
        <v>77</v>
      </c>
      <c r="J5" s="56" t="s">
        <v>78</v>
      </c>
      <c r="K5" s="56" t="s">
        <v>79</v>
      </c>
      <c r="L5" s="56" t="s">
        <v>80</v>
      </c>
      <c r="M5" s="56" t="s">
        <v>4</v>
      </c>
      <c r="N5" s="56" t="s">
        <v>5</v>
      </c>
      <c r="O5" s="56" t="s">
        <v>81</v>
      </c>
      <c r="P5" s="56" t="s">
        <v>82</v>
      </c>
      <c r="Q5" s="56" t="s">
        <v>83</v>
      </c>
      <c r="R5" s="56" t="s">
        <v>84</v>
      </c>
      <c r="S5" s="56" t="s">
        <v>85</v>
      </c>
      <c r="T5" s="56" t="s">
        <v>7</v>
      </c>
      <c r="U5" s="56" t="s">
        <v>86</v>
      </c>
      <c r="V5" s="56" t="s">
        <v>87</v>
      </c>
      <c r="W5" s="56" t="s">
        <v>88</v>
      </c>
      <c r="X5" s="56" t="s">
        <v>18</v>
      </c>
      <c r="Y5" s="56" t="s">
        <v>89</v>
      </c>
      <c r="Z5" s="56" t="s">
        <v>90</v>
      </c>
      <c r="AA5" s="56" t="s">
        <v>91</v>
      </c>
      <c r="AB5" s="56" t="s">
        <v>92</v>
      </c>
      <c r="AC5" s="56" t="s">
        <v>93</v>
      </c>
      <c r="AD5" s="56" t="s">
        <v>94</v>
      </c>
      <c r="AE5" s="56" t="s">
        <v>95</v>
      </c>
      <c r="AF5" s="56" t="s">
        <v>96</v>
      </c>
      <c r="AG5" s="56" t="s">
        <v>97</v>
      </c>
      <c r="AH5" s="56" t="s">
        <v>98</v>
      </c>
      <c r="AI5" s="56" t="s">
        <v>99</v>
      </c>
      <c r="AJ5" s="56" t="s">
        <v>89</v>
      </c>
      <c r="AK5" s="56" t="s">
        <v>90</v>
      </c>
      <c r="AL5" s="56" t="s">
        <v>91</v>
      </c>
      <c r="AM5" s="56" t="s">
        <v>100</v>
      </c>
      <c r="AN5" s="56" t="s">
        <v>93</v>
      </c>
      <c r="AO5" s="56" t="s">
        <v>94</v>
      </c>
      <c r="AP5" s="56" t="s">
        <v>95</v>
      </c>
      <c r="AQ5" s="56" t="s">
        <v>96</v>
      </c>
      <c r="AR5" s="56" t="s">
        <v>97</v>
      </c>
      <c r="AS5" s="56" t="s">
        <v>98</v>
      </c>
      <c r="AT5" s="56" t="s">
        <v>99</v>
      </c>
      <c r="AU5" s="56" t="s">
        <v>89</v>
      </c>
      <c r="AV5" s="56" t="s">
        <v>90</v>
      </c>
      <c r="AW5" s="56" t="s">
        <v>91</v>
      </c>
      <c r="AX5" s="56" t="s">
        <v>92</v>
      </c>
      <c r="AY5" s="56" t="s">
        <v>93</v>
      </c>
      <c r="AZ5" s="56" t="s">
        <v>94</v>
      </c>
      <c r="BA5" s="56" t="s">
        <v>95</v>
      </c>
      <c r="BB5" s="56" t="s">
        <v>96</v>
      </c>
      <c r="BC5" s="56" t="s">
        <v>97</v>
      </c>
      <c r="BD5" s="56" t="s">
        <v>98</v>
      </c>
      <c r="BE5" s="56" t="s">
        <v>99</v>
      </c>
      <c r="BF5" s="56" t="s">
        <v>89</v>
      </c>
      <c r="BG5" s="56" t="s">
        <v>90</v>
      </c>
      <c r="BH5" s="56" t="s">
        <v>91</v>
      </c>
      <c r="BI5" s="56" t="s">
        <v>100</v>
      </c>
      <c r="BJ5" s="56" t="s">
        <v>93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98</v>
      </c>
      <c r="BP5" s="56" t="s">
        <v>99</v>
      </c>
      <c r="BQ5" s="56" t="s">
        <v>89</v>
      </c>
      <c r="BR5" s="56" t="s">
        <v>90</v>
      </c>
      <c r="BS5" s="56" t="s">
        <v>101</v>
      </c>
      <c r="BT5" s="56" t="s">
        <v>100</v>
      </c>
      <c r="BU5" s="56" t="s">
        <v>93</v>
      </c>
      <c r="BV5" s="56" t="s">
        <v>94</v>
      </c>
      <c r="BW5" s="56" t="s">
        <v>95</v>
      </c>
      <c r="BX5" s="56" t="s">
        <v>96</v>
      </c>
      <c r="BY5" s="56" t="s">
        <v>97</v>
      </c>
      <c r="BZ5" s="56" t="s">
        <v>98</v>
      </c>
      <c r="CA5" s="56" t="s">
        <v>99</v>
      </c>
      <c r="CB5" s="56" t="s">
        <v>89</v>
      </c>
      <c r="CC5" s="56" t="s">
        <v>90</v>
      </c>
      <c r="CD5" s="56" t="s">
        <v>91</v>
      </c>
      <c r="CE5" s="56" t="s">
        <v>102</v>
      </c>
      <c r="CF5" s="56" t="s">
        <v>103</v>
      </c>
      <c r="CG5" s="56" t="s">
        <v>94</v>
      </c>
      <c r="CH5" s="56" t="s">
        <v>95</v>
      </c>
      <c r="CI5" s="56" t="s">
        <v>96</v>
      </c>
      <c r="CJ5" s="56" t="s">
        <v>97</v>
      </c>
      <c r="CK5" s="56" t="s">
        <v>98</v>
      </c>
      <c r="CL5" s="56" t="s">
        <v>99</v>
      </c>
      <c r="CM5" s="56" t="s">
        <v>89</v>
      </c>
      <c r="CN5" s="56" t="s">
        <v>90</v>
      </c>
      <c r="CO5" s="56" t="s">
        <v>91</v>
      </c>
      <c r="CP5" s="56" t="s">
        <v>100</v>
      </c>
      <c r="CQ5" s="56" t="s">
        <v>93</v>
      </c>
      <c r="CR5" s="56" t="s">
        <v>94</v>
      </c>
      <c r="CS5" s="56" t="s">
        <v>95</v>
      </c>
      <c r="CT5" s="56" t="s">
        <v>96</v>
      </c>
      <c r="CU5" s="56" t="s">
        <v>97</v>
      </c>
      <c r="CV5" s="56" t="s">
        <v>98</v>
      </c>
      <c r="CW5" s="56" t="s">
        <v>99</v>
      </c>
      <c r="CX5" s="56" t="s">
        <v>89</v>
      </c>
      <c r="CY5" s="56" t="s">
        <v>90</v>
      </c>
      <c r="CZ5" s="56" t="s">
        <v>91</v>
      </c>
      <c r="DA5" s="56" t="s">
        <v>100</v>
      </c>
      <c r="DB5" s="56" t="s">
        <v>93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98</v>
      </c>
      <c r="DH5" s="56" t="s">
        <v>99</v>
      </c>
      <c r="DI5" s="141"/>
      <c r="DJ5" s="141"/>
      <c r="DK5" s="56" t="s">
        <v>89</v>
      </c>
      <c r="DL5" s="56" t="s">
        <v>90</v>
      </c>
      <c r="DM5" s="56" t="s">
        <v>91</v>
      </c>
      <c r="DN5" s="56" t="s">
        <v>100</v>
      </c>
      <c r="DO5" s="56" t="s">
        <v>93</v>
      </c>
      <c r="DP5" s="56" t="s">
        <v>94</v>
      </c>
      <c r="DQ5" s="56" t="s">
        <v>95</v>
      </c>
      <c r="DR5" s="56" t="s">
        <v>96</v>
      </c>
      <c r="DS5" s="56" t="s">
        <v>97</v>
      </c>
      <c r="DT5" s="56" t="s">
        <v>98</v>
      </c>
      <c r="DU5" s="56" t="s">
        <v>35</v>
      </c>
      <c r="DV5" s="56" t="s">
        <v>104</v>
      </c>
      <c r="DW5" s="56" t="s">
        <v>90</v>
      </c>
      <c r="DX5" s="56" t="s">
        <v>91</v>
      </c>
      <c r="DY5" s="56" t="s">
        <v>100</v>
      </c>
      <c r="DZ5" s="56" t="s">
        <v>93</v>
      </c>
      <c r="EA5" s="56" t="s">
        <v>94</v>
      </c>
      <c r="EB5" s="56" t="s">
        <v>95</v>
      </c>
      <c r="EC5" s="56" t="s">
        <v>96</v>
      </c>
      <c r="ED5" s="56" t="s">
        <v>97</v>
      </c>
      <c r="EE5" s="56" t="s">
        <v>98</v>
      </c>
      <c r="EF5" s="56" t="s">
        <v>99</v>
      </c>
      <c r="EG5" s="56" t="s">
        <v>105</v>
      </c>
      <c r="EH5" s="56" t="s">
        <v>106</v>
      </c>
      <c r="EI5" s="56" t="s">
        <v>107</v>
      </c>
      <c r="EJ5" s="56" t="s">
        <v>108</v>
      </c>
      <c r="EK5" s="56" t="s">
        <v>109</v>
      </c>
      <c r="EL5" s="56" t="s">
        <v>110</v>
      </c>
      <c r="EM5" s="56" t="s">
        <v>111</v>
      </c>
      <c r="EN5" s="56" t="s">
        <v>112</v>
      </c>
      <c r="EO5" s="56" t="s">
        <v>113</v>
      </c>
      <c r="EP5" s="56" t="s">
        <v>114</v>
      </c>
    </row>
    <row r="6" spans="1:146" s="66" customFormat="1" x14ac:dyDescent="0.15">
      <c r="A6" s="42" t="s">
        <v>115</v>
      </c>
      <c r="B6" s="57">
        <f>B8</f>
        <v>2018</v>
      </c>
      <c r="C6" s="57">
        <f t="shared" ref="C6:X6" si="2">C8</f>
        <v>462161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222</v>
      </c>
      <c r="H6" s="57" t="str">
        <f>SUBSTITUTE(H8,"　","")</f>
        <v>鹿児島県日置市</v>
      </c>
      <c r="I6" s="57" t="str">
        <f t="shared" si="2"/>
        <v>吹上砂丘荘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4610</v>
      </c>
      <c r="R6" s="60">
        <f t="shared" si="2"/>
        <v>145</v>
      </c>
      <c r="S6" s="61">
        <f t="shared" si="2"/>
        <v>7986</v>
      </c>
      <c r="T6" s="62" t="str">
        <f t="shared" si="2"/>
        <v>導入なし</v>
      </c>
      <c r="U6" s="58">
        <f t="shared" si="2"/>
        <v>0</v>
      </c>
      <c r="V6" s="62" t="str">
        <f t="shared" si="2"/>
        <v>無</v>
      </c>
      <c r="W6" s="63">
        <f t="shared" si="2"/>
        <v>73.8</v>
      </c>
      <c r="X6" s="62" t="str">
        <f t="shared" si="2"/>
        <v>有</v>
      </c>
      <c r="Y6" s="64">
        <f>IF(Y8="-",NA(),Y8)</f>
        <v>95</v>
      </c>
      <c r="Z6" s="64">
        <f t="shared" ref="Z6:AH6" si="3">IF(Z8="-",NA(),Z8)</f>
        <v>95.2</v>
      </c>
      <c r="AA6" s="64">
        <f t="shared" si="3"/>
        <v>100</v>
      </c>
      <c r="AB6" s="64">
        <f t="shared" si="3"/>
        <v>100.1</v>
      </c>
      <c r="AC6" s="64">
        <f t="shared" si="3"/>
        <v>100</v>
      </c>
      <c r="AD6" s="64">
        <f t="shared" si="3"/>
        <v>82.6</v>
      </c>
      <c r="AE6" s="64">
        <f t="shared" si="3"/>
        <v>84.4</v>
      </c>
      <c r="AF6" s="64">
        <f t="shared" si="3"/>
        <v>83.9</v>
      </c>
      <c r="AG6" s="64">
        <f t="shared" si="3"/>
        <v>154.5</v>
      </c>
      <c r="AH6" s="64">
        <f t="shared" si="3"/>
        <v>159.9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7</v>
      </c>
      <c r="AN6" s="64">
        <f t="shared" si="4"/>
        <v>6.3</v>
      </c>
      <c r="AO6" s="64">
        <f t="shared" si="4"/>
        <v>25.3</v>
      </c>
      <c r="AP6" s="64">
        <f t="shared" si="4"/>
        <v>23</v>
      </c>
      <c r="AQ6" s="64">
        <f t="shared" si="4"/>
        <v>21.8</v>
      </c>
      <c r="AR6" s="64">
        <f t="shared" si="4"/>
        <v>15.7</v>
      </c>
      <c r="AS6" s="64">
        <f t="shared" si="4"/>
        <v>7.6</v>
      </c>
      <c r="AT6" s="64" t="str">
        <f>IF(AT8="-","【-】","【"&amp;SUBSTITUTE(TEXT(AT8,"#,##0.0"),"-","△")&amp;"】")</f>
        <v>【19.5】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1068</v>
      </c>
      <c r="AY6" s="59">
        <f t="shared" si="5"/>
        <v>916</v>
      </c>
      <c r="AZ6" s="59">
        <f t="shared" si="5"/>
        <v>525</v>
      </c>
      <c r="BA6" s="59">
        <f t="shared" si="5"/>
        <v>503</v>
      </c>
      <c r="BB6" s="59">
        <f t="shared" si="5"/>
        <v>457</v>
      </c>
      <c r="BC6" s="59">
        <f t="shared" si="5"/>
        <v>1153</v>
      </c>
      <c r="BD6" s="59">
        <f t="shared" si="5"/>
        <v>438</v>
      </c>
      <c r="BE6" s="59" t="str">
        <f>IF(BE8="-","【-】","【"&amp;SUBSTITUTE(TEXT(BE8,"#,##0"),"-","△")&amp;"】")</f>
        <v>【4,220】</v>
      </c>
      <c r="BF6" s="64">
        <f>IF(BF8="-",NA(),BF8)</f>
        <v>25.6</v>
      </c>
      <c r="BG6" s="64">
        <f t="shared" ref="BG6:BO6" si="6">IF(BG8="-",NA(),BG8)</f>
        <v>26</v>
      </c>
      <c r="BH6" s="64">
        <f t="shared" si="6"/>
        <v>23.9</v>
      </c>
      <c r="BI6" s="64">
        <f t="shared" si="6"/>
        <v>22.6</v>
      </c>
      <c r="BJ6" s="64">
        <f t="shared" si="6"/>
        <v>24.3</v>
      </c>
      <c r="BK6" s="64">
        <f t="shared" si="6"/>
        <v>31.3</v>
      </c>
      <c r="BL6" s="64">
        <f t="shared" si="6"/>
        <v>31.6</v>
      </c>
      <c r="BM6" s="64">
        <f t="shared" si="6"/>
        <v>33.1</v>
      </c>
      <c r="BN6" s="64">
        <f t="shared" si="6"/>
        <v>33.799999999999997</v>
      </c>
      <c r="BO6" s="64">
        <f t="shared" si="6"/>
        <v>31.6</v>
      </c>
      <c r="BP6" s="64" t="str">
        <f>IF(BP8="-","【-】","【"&amp;SUBSTITUTE(TEXT(BP8,"#,##0.0"),"-","△")&amp;"】")</f>
        <v>【22.1】</v>
      </c>
      <c r="BQ6" s="64">
        <f>IF(BQ8="-",NA(),BQ8)</f>
        <v>30.8</v>
      </c>
      <c r="BR6" s="64">
        <f t="shared" ref="BR6:BZ6" si="7">IF(BR8="-",NA(),BR8)</f>
        <v>27.8</v>
      </c>
      <c r="BS6" s="64">
        <f t="shared" si="7"/>
        <v>29.5</v>
      </c>
      <c r="BT6" s="64">
        <f t="shared" si="7"/>
        <v>33.4</v>
      </c>
      <c r="BU6" s="64">
        <f t="shared" si="7"/>
        <v>33.4</v>
      </c>
      <c r="BV6" s="64">
        <f t="shared" si="7"/>
        <v>28.8</v>
      </c>
      <c r="BW6" s="64">
        <f t="shared" si="7"/>
        <v>29.3</v>
      </c>
      <c r="BX6" s="64">
        <f t="shared" si="7"/>
        <v>30.2</v>
      </c>
      <c r="BY6" s="64">
        <f t="shared" si="7"/>
        <v>28</v>
      </c>
      <c r="BZ6" s="64">
        <f t="shared" si="7"/>
        <v>26.1</v>
      </c>
      <c r="CA6" s="64" t="str">
        <f>IF(CA8="-","【-】","【"&amp;SUBSTITUTE(TEXT(CA8,"#,##0.0"),"-","△")&amp;"】")</f>
        <v>【32.5】</v>
      </c>
      <c r="CB6" s="64">
        <f>IF(CB8="-",NA(),CB8)</f>
        <v>-5.6</v>
      </c>
      <c r="CC6" s="64">
        <f t="shared" ref="CC6:CK6" si="8">IF(CC8="-",NA(),CC8)</f>
        <v>-5.4</v>
      </c>
      <c r="CD6" s="64">
        <f t="shared" si="8"/>
        <v>-7</v>
      </c>
      <c r="CE6" s="64">
        <f t="shared" si="8"/>
        <v>-7.9</v>
      </c>
      <c r="CF6" s="64">
        <f t="shared" si="8"/>
        <v>-11</v>
      </c>
      <c r="CG6" s="64">
        <f t="shared" si="8"/>
        <v>18.600000000000001</v>
      </c>
      <c r="CH6" s="64">
        <f t="shared" si="8"/>
        <v>29.3</v>
      </c>
      <c r="CI6" s="64">
        <f t="shared" si="8"/>
        <v>17.2</v>
      </c>
      <c r="CJ6" s="64">
        <f t="shared" si="8"/>
        <v>15.2</v>
      </c>
      <c r="CK6" s="64">
        <f t="shared" si="8"/>
        <v>-279.7</v>
      </c>
      <c r="CL6" s="64" t="str">
        <f>IF(CL8="-","【-】","【"&amp;SUBSTITUTE(TEXT(CL8,"#,##0.0"),"-","△")&amp;"】")</f>
        <v>【△106.0】</v>
      </c>
      <c r="CM6" s="59">
        <f>IF(CM8="-",NA(),CM8)</f>
        <v>-10449</v>
      </c>
      <c r="CN6" s="59">
        <f t="shared" ref="CN6:CV6" si="9">IF(CN8="-",NA(),CN8)</f>
        <v>-10135</v>
      </c>
      <c r="CO6" s="59">
        <f t="shared" si="9"/>
        <v>268</v>
      </c>
      <c r="CP6" s="59">
        <f t="shared" si="9"/>
        <v>-12606</v>
      </c>
      <c r="CQ6" s="59">
        <f t="shared" si="9"/>
        <v>-11856</v>
      </c>
      <c r="CR6" s="59">
        <f t="shared" si="9"/>
        <v>3486</v>
      </c>
      <c r="CS6" s="59">
        <f t="shared" si="9"/>
        <v>9064</v>
      </c>
      <c r="CT6" s="59">
        <f t="shared" si="9"/>
        <v>2276</v>
      </c>
      <c r="CU6" s="59">
        <f t="shared" si="9"/>
        <v>-8016</v>
      </c>
      <c r="CV6" s="59">
        <f t="shared" si="9"/>
        <v>7024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116</v>
      </c>
      <c r="DI6" s="60">
        <f t="shared" ref="DI6:DJ6" si="10">DI8</f>
        <v>60829</v>
      </c>
      <c r="DJ6" s="60">
        <f t="shared" si="10"/>
        <v>84387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116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141.6</v>
      </c>
      <c r="EB6" s="64">
        <f t="shared" si="11"/>
        <v>484.4</v>
      </c>
      <c r="EC6" s="64">
        <f t="shared" si="11"/>
        <v>94.3</v>
      </c>
      <c r="ED6" s="64">
        <f t="shared" si="11"/>
        <v>39.6</v>
      </c>
      <c r="EE6" s="64">
        <f t="shared" si="11"/>
        <v>34.9</v>
      </c>
      <c r="EF6" s="64" t="str">
        <f>IF(EF8="-","【-】","【"&amp;SUBSTITUTE(TEXT(EF8,"#,##0.0"),"-","△")&amp;"】")</f>
        <v>【167.7】</v>
      </c>
      <c r="EG6" s="65">
        <f>IF(EG8="-",NA(),EG8)</f>
        <v>1.8E-3</v>
      </c>
      <c r="EH6" s="65">
        <f t="shared" ref="EH6:EP6" si="12">IF(EH8="-",NA(),EH8)</f>
        <v>1.6999999999999999E-3</v>
      </c>
      <c r="EI6" s="65">
        <f t="shared" si="12"/>
        <v>1.8E-3</v>
      </c>
      <c r="EJ6" s="65">
        <f t="shared" si="12"/>
        <v>1.5E-3</v>
      </c>
      <c r="EK6" s="65">
        <f t="shared" si="12"/>
        <v>1.5E-3</v>
      </c>
      <c r="EL6" s="65">
        <f t="shared" si="12"/>
        <v>6.6E-3</v>
      </c>
      <c r="EM6" s="65">
        <f t="shared" si="12"/>
        <v>6.6E-3</v>
      </c>
      <c r="EN6" s="65">
        <f t="shared" si="12"/>
        <v>5.8999999999999999E-3</v>
      </c>
      <c r="EO6" s="65">
        <f t="shared" si="12"/>
        <v>3.8999999999999998E-3</v>
      </c>
      <c r="EP6" s="65">
        <f t="shared" si="12"/>
        <v>3.3999999999999998E-3</v>
      </c>
    </row>
    <row r="7" spans="1:146" s="66" customFormat="1" x14ac:dyDescent="0.15">
      <c r="A7" s="42" t="s">
        <v>117</v>
      </c>
      <c r="B7" s="57">
        <f t="shared" ref="B7:X7" si="13">B8</f>
        <v>2018</v>
      </c>
      <c r="C7" s="57">
        <f t="shared" si="13"/>
        <v>462161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222</v>
      </c>
      <c r="H7" s="57" t="str">
        <f t="shared" si="13"/>
        <v>鹿児島県　日置市</v>
      </c>
      <c r="I7" s="57" t="str">
        <f t="shared" si="13"/>
        <v>吹上砂丘荘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Ａ２Ｂ２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4610</v>
      </c>
      <c r="R7" s="60">
        <f t="shared" si="13"/>
        <v>145</v>
      </c>
      <c r="S7" s="61">
        <f t="shared" si="13"/>
        <v>7986</v>
      </c>
      <c r="T7" s="62" t="str">
        <f t="shared" si="13"/>
        <v>導入なし</v>
      </c>
      <c r="U7" s="58">
        <f t="shared" si="13"/>
        <v>0</v>
      </c>
      <c r="V7" s="62" t="str">
        <f t="shared" si="13"/>
        <v>無</v>
      </c>
      <c r="W7" s="63">
        <f t="shared" si="13"/>
        <v>73.8</v>
      </c>
      <c r="X7" s="62" t="str">
        <f t="shared" si="13"/>
        <v>有</v>
      </c>
      <c r="Y7" s="64">
        <f>Y8</f>
        <v>95</v>
      </c>
      <c r="Z7" s="64">
        <f t="shared" ref="Z7:AH7" si="14">Z8</f>
        <v>95.2</v>
      </c>
      <c r="AA7" s="64">
        <f t="shared" si="14"/>
        <v>100</v>
      </c>
      <c r="AB7" s="64">
        <f t="shared" si="14"/>
        <v>100.1</v>
      </c>
      <c r="AC7" s="64">
        <f t="shared" si="14"/>
        <v>100</v>
      </c>
      <c r="AD7" s="64">
        <f t="shared" si="14"/>
        <v>82.6</v>
      </c>
      <c r="AE7" s="64">
        <f t="shared" si="14"/>
        <v>84.4</v>
      </c>
      <c r="AF7" s="64">
        <f t="shared" si="14"/>
        <v>83.9</v>
      </c>
      <c r="AG7" s="64">
        <f t="shared" si="14"/>
        <v>154.5</v>
      </c>
      <c r="AH7" s="64">
        <f t="shared" si="14"/>
        <v>159.9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7</v>
      </c>
      <c r="AN7" s="64">
        <f t="shared" si="15"/>
        <v>6.3</v>
      </c>
      <c r="AO7" s="64">
        <f t="shared" si="15"/>
        <v>25.3</v>
      </c>
      <c r="AP7" s="64">
        <f t="shared" si="15"/>
        <v>23</v>
      </c>
      <c r="AQ7" s="64">
        <f t="shared" si="15"/>
        <v>21.8</v>
      </c>
      <c r="AR7" s="64">
        <f t="shared" si="15"/>
        <v>15.7</v>
      </c>
      <c r="AS7" s="64">
        <f t="shared" si="15"/>
        <v>7.6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1068</v>
      </c>
      <c r="AY7" s="59">
        <f t="shared" si="16"/>
        <v>916</v>
      </c>
      <c r="AZ7" s="59">
        <f t="shared" si="16"/>
        <v>525</v>
      </c>
      <c r="BA7" s="59">
        <f t="shared" si="16"/>
        <v>503</v>
      </c>
      <c r="BB7" s="59">
        <f t="shared" si="16"/>
        <v>457</v>
      </c>
      <c r="BC7" s="59">
        <f t="shared" si="16"/>
        <v>1153</v>
      </c>
      <c r="BD7" s="59">
        <f t="shared" si="16"/>
        <v>438</v>
      </c>
      <c r="BE7" s="59"/>
      <c r="BF7" s="64">
        <f>BF8</f>
        <v>25.6</v>
      </c>
      <c r="BG7" s="64">
        <f t="shared" ref="BG7:BO7" si="17">BG8</f>
        <v>26</v>
      </c>
      <c r="BH7" s="64">
        <f t="shared" si="17"/>
        <v>23.9</v>
      </c>
      <c r="BI7" s="64">
        <f t="shared" si="17"/>
        <v>22.6</v>
      </c>
      <c r="BJ7" s="64">
        <f t="shared" si="17"/>
        <v>24.3</v>
      </c>
      <c r="BK7" s="64">
        <f t="shared" si="17"/>
        <v>31.3</v>
      </c>
      <c r="BL7" s="64">
        <f t="shared" si="17"/>
        <v>31.6</v>
      </c>
      <c r="BM7" s="64">
        <f t="shared" si="17"/>
        <v>33.1</v>
      </c>
      <c r="BN7" s="64">
        <f t="shared" si="17"/>
        <v>33.799999999999997</v>
      </c>
      <c r="BO7" s="64">
        <f t="shared" si="17"/>
        <v>31.6</v>
      </c>
      <c r="BP7" s="64"/>
      <c r="BQ7" s="64">
        <f>BQ8</f>
        <v>30.8</v>
      </c>
      <c r="BR7" s="64">
        <f t="shared" ref="BR7:BZ7" si="18">BR8</f>
        <v>27.8</v>
      </c>
      <c r="BS7" s="64">
        <f t="shared" si="18"/>
        <v>29.5</v>
      </c>
      <c r="BT7" s="64">
        <f t="shared" si="18"/>
        <v>33.4</v>
      </c>
      <c r="BU7" s="64">
        <f t="shared" si="18"/>
        <v>33.4</v>
      </c>
      <c r="BV7" s="64">
        <f t="shared" si="18"/>
        <v>28.8</v>
      </c>
      <c r="BW7" s="64">
        <f t="shared" si="18"/>
        <v>29.3</v>
      </c>
      <c r="BX7" s="64">
        <f t="shared" si="18"/>
        <v>30.2</v>
      </c>
      <c r="BY7" s="64">
        <f t="shared" si="18"/>
        <v>28</v>
      </c>
      <c r="BZ7" s="64">
        <f t="shared" si="18"/>
        <v>26.1</v>
      </c>
      <c r="CA7" s="64"/>
      <c r="CB7" s="64">
        <f>CB8</f>
        <v>-5.6</v>
      </c>
      <c r="CC7" s="64">
        <f t="shared" ref="CC7:CK7" si="19">CC8</f>
        <v>-5.4</v>
      </c>
      <c r="CD7" s="64">
        <f t="shared" si="19"/>
        <v>-7</v>
      </c>
      <c r="CE7" s="64">
        <f t="shared" si="19"/>
        <v>-7.9</v>
      </c>
      <c r="CF7" s="64">
        <f t="shared" si="19"/>
        <v>-11</v>
      </c>
      <c r="CG7" s="64">
        <f t="shared" si="19"/>
        <v>18.600000000000001</v>
      </c>
      <c r="CH7" s="64">
        <f t="shared" si="19"/>
        <v>29.3</v>
      </c>
      <c r="CI7" s="64">
        <f t="shared" si="19"/>
        <v>17.2</v>
      </c>
      <c r="CJ7" s="64">
        <f t="shared" si="19"/>
        <v>15.2</v>
      </c>
      <c r="CK7" s="64">
        <f t="shared" si="19"/>
        <v>-279.7</v>
      </c>
      <c r="CL7" s="64"/>
      <c r="CM7" s="59">
        <f>CM8</f>
        <v>-10449</v>
      </c>
      <c r="CN7" s="59">
        <f t="shared" ref="CN7:CV7" si="20">CN8</f>
        <v>-10135</v>
      </c>
      <c r="CO7" s="59">
        <f t="shared" si="20"/>
        <v>268</v>
      </c>
      <c r="CP7" s="59">
        <f t="shared" si="20"/>
        <v>-12606</v>
      </c>
      <c r="CQ7" s="59">
        <f t="shared" si="20"/>
        <v>-11856</v>
      </c>
      <c r="CR7" s="59">
        <f t="shared" si="20"/>
        <v>3486</v>
      </c>
      <c r="CS7" s="59">
        <f t="shared" si="20"/>
        <v>9064</v>
      </c>
      <c r="CT7" s="59">
        <f t="shared" si="20"/>
        <v>2276</v>
      </c>
      <c r="CU7" s="59">
        <f t="shared" si="20"/>
        <v>-8016</v>
      </c>
      <c r="CV7" s="59">
        <f t="shared" si="20"/>
        <v>7024</v>
      </c>
      <c r="CW7" s="59"/>
      <c r="CX7" s="64" t="s">
        <v>118</v>
      </c>
      <c r="CY7" s="64" t="s">
        <v>118</v>
      </c>
      <c r="CZ7" s="64" t="s">
        <v>118</v>
      </c>
      <c r="DA7" s="64" t="s">
        <v>118</v>
      </c>
      <c r="DB7" s="64" t="s">
        <v>118</v>
      </c>
      <c r="DC7" s="64" t="s">
        <v>118</v>
      </c>
      <c r="DD7" s="64" t="s">
        <v>118</v>
      </c>
      <c r="DE7" s="64" t="s">
        <v>118</v>
      </c>
      <c r="DF7" s="64" t="s">
        <v>118</v>
      </c>
      <c r="DG7" s="64" t="s">
        <v>116</v>
      </c>
      <c r="DH7" s="64"/>
      <c r="DI7" s="60">
        <f>DI8</f>
        <v>60829</v>
      </c>
      <c r="DJ7" s="60">
        <f>DJ8</f>
        <v>84387</v>
      </c>
      <c r="DK7" s="64" t="s">
        <v>118</v>
      </c>
      <c r="DL7" s="64" t="s">
        <v>118</v>
      </c>
      <c r="DM7" s="64" t="s">
        <v>118</v>
      </c>
      <c r="DN7" s="64" t="s">
        <v>118</v>
      </c>
      <c r="DO7" s="64" t="s">
        <v>118</v>
      </c>
      <c r="DP7" s="64" t="s">
        <v>118</v>
      </c>
      <c r="DQ7" s="64" t="s">
        <v>118</v>
      </c>
      <c r="DR7" s="64" t="s">
        <v>118</v>
      </c>
      <c r="DS7" s="64" t="s">
        <v>118</v>
      </c>
      <c r="DT7" s="64" t="s">
        <v>116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141.6</v>
      </c>
      <c r="EB7" s="64">
        <f t="shared" si="21"/>
        <v>484.4</v>
      </c>
      <c r="EC7" s="64">
        <f t="shared" si="21"/>
        <v>94.3</v>
      </c>
      <c r="ED7" s="64">
        <f t="shared" si="21"/>
        <v>39.6</v>
      </c>
      <c r="EE7" s="64">
        <f t="shared" si="21"/>
        <v>34.9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462161</v>
      </c>
      <c r="D8" s="67">
        <v>47</v>
      </c>
      <c r="E8" s="67">
        <v>11</v>
      </c>
      <c r="F8" s="67">
        <v>1</v>
      </c>
      <c r="G8" s="67">
        <v>222</v>
      </c>
      <c r="H8" s="67" t="s">
        <v>119</v>
      </c>
      <c r="I8" s="67" t="s">
        <v>120</v>
      </c>
      <c r="J8" s="67" t="s">
        <v>121</v>
      </c>
      <c r="K8" s="67" t="s">
        <v>122</v>
      </c>
      <c r="L8" s="67" t="s">
        <v>123</v>
      </c>
      <c r="M8" s="67" t="s">
        <v>124</v>
      </c>
      <c r="N8" s="67" t="s">
        <v>125</v>
      </c>
      <c r="O8" s="68" t="s">
        <v>126</v>
      </c>
      <c r="P8" s="68" t="s">
        <v>126</v>
      </c>
      <c r="Q8" s="69">
        <v>4610</v>
      </c>
      <c r="R8" s="69">
        <v>145</v>
      </c>
      <c r="S8" s="70">
        <v>7986</v>
      </c>
      <c r="T8" s="71" t="s">
        <v>127</v>
      </c>
      <c r="U8" s="68">
        <v>0</v>
      </c>
      <c r="V8" s="71" t="s">
        <v>128</v>
      </c>
      <c r="W8" s="72">
        <v>73.8</v>
      </c>
      <c r="X8" s="71" t="s">
        <v>129</v>
      </c>
      <c r="Y8" s="73">
        <v>95</v>
      </c>
      <c r="Z8" s="73">
        <v>95.2</v>
      </c>
      <c r="AA8" s="73">
        <v>100</v>
      </c>
      <c r="AB8" s="73">
        <v>100.1</v>
      </c>
      <c r="AC8" s="73">
        <v>100</v>
      </c>
      <c r="AD8" s="73">
        <v>82.6</v>
      </c>
      <c r="AE8" s="73">
        <v>84.4</v>
      </c>
      <c r="AF8" s="73">
        <v>83.9</v>
      </c>
      <c r="AG8" s="73">
        <v>154.5</v>
      </c>
      <c r="AH8" s="73">
        <v>159.9</v>
      </c>
      <c r="AI8" s="73">
        <v>112</v>
      </c>
      <c r="AJ8" s="73">
        <v>0</v>
      </c>
      <c r="AK8" s="73">
        <v>0</v>
      </c>
      <c r="AL8" s="73">
        <v>0</v>
      </c>
      <c r="AM8" s="73">
        <v>7</v>
      </c>
      <c r="AN8" s="73">
        <v>6.3</v>
      </c>
      <c r="AO8" s="73">
        <v>25.3</v>
      </c>
      <c r="AP8" s="73">
        <v>23</v>
      </c>
      <c r="AQ8" s="73">
        <v>21.8</v>
      </c>
      <c r="AR8" s="73">
        <v>15.7</v>
      </c>
      <c r="AS8" s="73">
        <v>7.6</v>
      </c>
      <c r="AT8" s="73">
        <v>19.5</v>
      </c>
      <c r="AU8" s="74">
        <v>0</v>
      </c>
      <c r="AV8" s="74">
        <v>0</v>
      </c>
      <c r="AW8" s="74">
        <v>0</v>
      </c>
      <c r="AX8" s="74">
        <v>1068</v>
      </c>
      <c r="AY8" s="74">
        <v>916</v>
      </c>
      <c r="AZ8" s="74">
        <v>525</v>
      </c>
      <c r="BA8" s="74">
        <v>503</v>
      </c>
      <c r="BB8" s="74">
        <v>457</v>
      </c>
      <c r="BC8" s="74">
        <v>1153</v>
      </c>
      <c r="BD8" s="74">
        <v>438</v>
      </c>
      <c r="BE8" s="74">
        <v>4220</v>
      </c>
      <c r="BF8" s="73">
        <v>25.6</v>
      </c>
      <c r="BG8" s="73">
        <v>26</v>
      </c>
      <c r="BH8" s="73">
        <v>23.9</v>
      </c>
      <c r="BI8" s="73">
        <v>22.6</v>
      </c>
      <c r="BJ8" s="73">
        <v>24.3</v>
      </c>
      <c r="BK8" s="73">
        <v>31.3</v>
      </c>
      <c r="BL8" s="73">
        <v>31.6</v>
      </c>
      <c r="BM8" s="73">
        <v>33.1</v>
      </c>
      <c r="BN8" s="73">
        <v>33.799999999999997</v>
      </c>
      <c r="BO8" s="73">
        <v>31.6</v>
      </c>
      <c r="BP8" s="73">
        <v>22.1</v>
      </c>
      <c r="BQ8" s="73">
        <v>30.8</v>
      </c>
      <c r="BR8" s="73">
        <v>27.8</v>
      </c>
      <c r="BS8" s="73">
        <v>29.5</v>
      </c>
      <c r="BT8" s="73">
        <v>33.4</v>
      </c>
      <c r="BU8" s="73">
        <v>33.4</v>
      </c>
      <c r="BV8" s="73">
        <v>28.8</v>
      </c>
      <c r="BW8" s="73">
        <v>29.3</v>
      </c>
      <c r="BX8" s="73">
        <v>30.2</v>
      </c>
      <c r="BY8" s="73">
        <v>28</v>
      </c>
      <c r="BZ8" s="73">
        <v>26.1</v>
      </c>
      <c r="CA8" s="73">
        <v>32.5</v>
      </c>
      <c r="CB8" s="73">
        <v>-5.6</v>
      </c>
      <c r="CC8" s="73">
        <v>-5.4</v>
      </c>
      <c r="CD8" s="73">
        <v>-7</v>
      </c>
      <c r="CE8" s="75">
        <v>-7.9</v>
      </c>
      <c r="CF8" s="75">
        <v>-11</v>
      </c>
      <c r="CG8" s="73">
        <v>18.600000000000001</v>
      </c>
      <c r="CH8" s="73">
        <v>29.3</v>
      </c>
      <c r="CI8" s="73">
        <v>17.2</v>
      </c>
      <c r="CJ8" s="73">
        <v>15.2</v>
      </c>
      <c r="CK8" s="73">
        <v>-279.7</v>
      </c>
      <c r="CL8" s="73">
        <v>-106</v>
      </c>
      <c r="CM8" s="74">
        <v>-10449</v>
      </c>
      <c r="CN8" s="74">
        <v>-10135</v>
      </c>
      <c r="CO8" s="74">
        <v>268</v>
      </c>
      <c r="CP8" s="74">
        <v>-12606</v>
      </c>
      <c r="CQ8" s="74">
        <v>-11856</v>
      </c>
      <c r="CR8" s="74">
        <v>3486</v>
      </c>
      <c r="CS8" s="74">
        <v>9064</v>
      </c>
      <c r="CT8" s="74">
        <v>2276</v>
      </c>
      <c r="CU8" s="74">
        <v>-8016</v>
      </c>
      <c r="CV8" s="74">
        <v>7024</v>
      </c>
      <c r="CW8" s="74">
        <v>-5790</v>
      </c>
      <c r="CX8" s="73" t="s">
        <v>130</v>
      </c>
      <c r="CY8" s="73" t="s">
        <v>130</v>
      </c>
      <c r="CZ8" s="73" t="s">
        <v>130</v>
      </c>
      <c r="DA8" s="73" t="s">
        <v>130</v>
      </c>
      <c r="DB8" s="73" t="s">
        <v>130</v>
      </c>
      <c r="DC8" s="73" t="s">
        <v>130</v>
      </c>
      <c r="DD8" s="73" t="s">
        <v>130</v>
      </c>
      <c r="DE8" s="73" t="s">
        <v>130</v>
      </c>
      <c r="DF8" s="73" t="s">
        <v>130</v>
      </c>
      <c r="DG8" s="73" t="s">
        <v>130</v>
      </c>
      <c r="DH8" s="73" t="s">
        <v>130</v>
      </c>
      <c r="DI8" s="69">
        <v>60829</v>
      </c>
      <c r="DJ8" s="69">
        <v>84387</v>
      </c>
      <c r="DK8" s="73" t="s">
        <v>130</v>
      </c>
      <c r="DL8" s="73" t="s">
        <v>130</v>
      </c>
      <c r="DM8" s="73" t="s">
        <v>130</v>
      </c>
      <c r="DN8" s="73" t="s">
        <v>130</v>
      </c>
      <c r="DO8" s="73" t="s">
        <v>130</v>
      </c>
      <c r="DP8" s="73" t="s">
        <v>130</v>
      </c>
      <c r="DQ8" s="73" t="s">
        <v>130</v>
      </c>
      <c r="DR8" s="73" t="s">
        <v>130</v>
      </c>
      <c r="DS8" s="73" t="s">
        <v>130</v>
      </c>
      <c r="DT8" s="73" t="s">
        <v>130</v>
      </c>
      <c r="DU8" s="73" t="s">
        <v>130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141.6</v>
      </c>
      <c r="EB8" s="73">
        <v>484.4</v>
      </c>
      <c r="EC8" s="73">
        <v>94.3</v>
      </c>
      <c r="ED8" s="73">
        <v>39.6</v>
      </c>
      <c r="EE8" s="73">
        <v>34.9</v>
      </c>
      <c r="EF8" s="73">
        <v>167.7</v>
      </c>
      <c r="EG8" s="76">
        <v>1.8E-3</v>
      </c>
      <c r="EH8" s="77">
        <v>1.6999999999999999E-3</v>
      </c>
      <c r="EI8" s="77">
        <v>1.8E-3</v>
      </c>
      <c r="EJ8" s="77">
        <v>1.5E-3</v>
      </c>
      <c r="EK8" s="77">
        <v>1.5E-3</v>
      </c>
      <c r="EL8" s="77">
        <v>6.6E-3</v>
      </c>
      <c r="EM8" s="77">
        <v>6.6E-3</v>
      </c>
      <c r="EN8" s="77">
        <v>5.8999999999999999E-3</v>
      </c>
      <c r="EO8" s="77">
        <v>3.8999999999999998E-3</v>
      </c>
      <c r="EP8" s="77">
        <v>3.3999999999999998E-3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131</v>
      </c>
      <c r="C10" s="82" t="s">
        <v>132</v>
      </c>
      <c r="D10" s="82" t="s">
        <v>133</v>
      </c>
      <c r="E10" s="82" t="s">
        <v>134</v>
      </c>
      <c r="F10" s="82" t="s">
        <v>135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2020-01-15T02:57:16Z</cp:lastPrinted>
  <dcterms:created xsi:type="dcterms:W3CDTF">2019-12-05T07:19:07Z</dcterms:created>
  <dcterms:modified xsi:type="dcterms:W3CDTF">2020-02-26T23:41:36Z</dcterms:modified>
  <cp:category/>
</cp:coreProperties>
</file>