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13_いちき串木野市【済】\"/>
    </mc:Choice>
  </mc:AlternateContent>
  <workbookProtection workbookAlgorithmName="SHA-512" workbookHashValue="lEooSn7aSwpga9jxmR4y+o0Buv+zIE7XnVMl2ASVTZbD7oXxif1bPq9rafAOBByta2NcAkZMC8f83SptEts+Ag==" workbookSaltValue="4i6P/ErD5xR04eYJ6atLq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P6" i="5"/>
  <c r="P10" i="4" s="1"/>
  <c r="O6" i="5"/>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BB10" i="4"/>
  <c r="AT10" i="4"/>
  <c r="AL10" i="4"/>
  <c r="W10" i="4"/>
  <c r="I10" i="4"/>
  <c r="B10" i="4"/>
  <c r="BB8" i="4"/>
  <c r="AL8" i="4"/>
  <c r="AD8" i="4"/>
  <c r="W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<sst xmlns="http://schemas.openxmlformats.org/spreadsheetml/2006/main" count="220" uniqueCount="108">
  <si>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</si>
  <si>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</si>
  <si>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</si>
  <si>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</si>
  <si>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</si>
  <si>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</si>
  <si>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</si>
  <si>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</si>
  <si>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</si>
  <si>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</si>
  <si>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</si>
  <si>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</si>
  <si>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</si>
  <si>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</si>
  <si>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</si>
  <si>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</si>
  <si>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</si>
  <si>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</si>
  <si>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</si>
  <si>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</si>
  <si>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</si>
  <si>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</si>
  <si>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</si>
  <si>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</si>
  <si>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</si>
  <si>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</si>
  <si>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</si>
  <si>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</si>
  <si>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</si>
  <si>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</si>
  <si>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</si>
  <si>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</si>
  <si>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</si>
  <si>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</si>
  <si>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</si>
  <si>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</si>
  <si>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</si>
  <si>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</si>
  <si>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</si>
  <si>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</si>
  <si>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</si>
  <si>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</si>
  <si>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</si>
  <si>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</si>
  <si>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</si>
  <si>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</si>
  <si>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</si>
  <si>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</si>
  <si>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</si>
  <si>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</si>
  <si>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</si>
  <si>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</si>
  <si>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</si>
  <si>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</si>
  <si>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</si>
  <si>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</si>
  <si>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</si>
  <si>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</si>
  <si>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</si>
  <si>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</si>
  <si>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</si>
  <si>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</si>
  <si>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</si>
  <si>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</si>
  <si>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</si>
  <si>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</si>
  <si>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</si>
  <si>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</si>
  <si>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</si>
  <si>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</si>
  <si>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</si>
  <si>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</si>
  <si>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</si>
  <si>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</si>
  <si>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</si>
  <si>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</si>
  <si>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</si>
  <si>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</si>
  <si>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</si>
  <si>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</si>
  <si>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</si>
  <si>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</si>
  <si>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</si>
  <si>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</si>
  <si>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</si>
  <si>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</si>
  <si>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</si>
  <si>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</si>
  <si>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</si>
  <si>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</si>
  <si>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</si>
  <si>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</si>
  <si>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</si>
  <si>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いちき串木野市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</si>
  <si>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</si>
  <si>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</si>
  <si>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</si>
  <si>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</si>
  <si>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</si>
  <si>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</si>
  <si>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</si>
  <si>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</si>
  <si>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</si>
  <si>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</si>
  <si>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</si>
  <si>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1"/>
        <rFont val="ＭＳ ゴシック"/>
        <family val="3"/>
        <charset val="128"/>
      </rPr>
      <t>①有形固定資産原価償却率</t>
    </r>
    <r>
      <rPr>
        <sz val="11"/>
        <color rgb="FF0070C0"/>
        <rFont val="ＭＳ ゴシック"/>
        <family val="3"/>
        <charset val="128"/>
      </rPr>
      <t xml:space="preserve">
</t>
    </r>
    <r>
      <rPr>
        <sz val="11"/>
        <rFont val="ＭＳ ゴシック"/>
        <family val="3"/>
        <charset val="128"/>
      </rPr>
      <t>　簡易水道事業を統合したことの影響で比率が低下している。老朽化は少しずつ進んでいくので、長期的な資金計画等により将来の施設更新に備える必要がある。</t>
    </r>
    <r>
      <rPr>
        <sz val="11"/>
        <color rgb="FF0070C0"/>
        <rFont val="ＭＳ ゴシック"/>
        <family val="3"/>
        <charset val="128"/>
      </rPr>
      <t xml:space="preserve">
</t>
    </r>
    <r>
      <rPr>
        <sz val="11"/>
        <rFont val="ＭＳ ゴシック"/>
        <family val="3"/>
        <charset val="128"/>
      </rPr>
      <t>②管路経年化率</t>
    </r>
    <r>
      <rPr>
        <sz val="11"/>
        <color rgb="FF0070C0"/>
        <rFont val="ＭＳ ゴシック"/>
        <family val="3"/>
        <charset val="128"/>
      </rPr>
      <t xml:space="preserve">
</t>
    </r>
    <r>
      <rPr>
        <sz val="11"/>
        <rFont val="ＭＳ ゴシック"/>
        <family val="3"/>
        <charset val="128"/>
      </rPr>
      <t>　管路経年比率が高く老朽化が進んでいるため、今後、年次的に更新に努める。</t>
    </r>
    <r>
      <rPr>
        <sz val="11"/>
        <color rgb="FF0070C0"/>
        <rFont val="ＭＳ ゴシック"/>
        <family val="3"/>
        <charset val="128"/>
      </rPr>
      <t xml:space="preserve">
</t>
    </r>
    <r>
      <rPr>
        <sz val="11"/>
        <rFont val="ＭＳ ゴシック"/>
        <family val="3"/>
        <charset val="128"/>
      </rPr>
      <t>③管路更新率</t>
    </r>
    <r>
      <rPr>
        <sz val="11"/>
        <color rgb="FF0070C0"/>
        <rFont val="ＭＳ ゴシック"/>
        <family val="3"/>
        <charset val="128"/>
      </rPr>
      <t xml:space="preserve">
　</t>
    </r>
    <r>
      <rPr>
        <sz val="11"/>
        <rFont val="ＭＳ ゴシック"/>
        <family val="3"/>
        <charset val="128"/>
      </rPr>
      <t xml:space="preserve">管路更新については、耐震化計画、水道ビジョン等を基に積極的・計画的に配水管等の更新に努めていく。
</t>
    </r>
    <rPh sb="28" eb="30">
      <t>エイキョウ</t>
    </rPh>
    <rPh sb="31" eb="33">
      <t>ヒリツ</t>
    </rPh>
    <rPh sb="34" eb="36">
      <t>テイカ</t>
    </rPh>
    <rPh sb="150" eb="153">
      <t>タイシンカ</t>
    </rPh>
    <rPh sb="153" eb="155">
      <t>ケイカク</t>
    </rPh>
    <rPh sb="156" eb="158">
      <t>スイドウ</t>
    </rPh>
    <rPh sb="162" eb="163">
      <t>トウ</t>
    </rPh>
    <rPh sb="164" eb="165">
      <t>モト</t>
    </rPh>
    <rPh sb="170" eb="173">
      <t>ケイカクテキ</t>
    </rPh>
    <phoneticPr fontId="4"/>
  </si>
  <si>
    <t xml:space="preserve">　H29年度の上水道事業と簡易水道事業の統合後、人口減少等の影響により赤字決算となっており、今後の経営状況はますます厳しくなることから、H31年度より料金改定の実施、隔月検針を導入し経費削減を行い、健全な運営が出来るよう努めていく。
　管路経年化率が高いため、更に管路の更新投資を増やし、管路更新のスピードアップに努める必要がある。
　施設の耐震化、簡易水道統合後の経営の安定化の為に、「水道ビジョン」の見直しを行い、「経営戦略」の策定を進め、経営基盤の強化に努めていく。
</t>
    <rPh sb="7" eb="10">
      <t>ジョウスイドウ</t>
    </rPh>
    <rPh sb="10" eb="12">
      <t>ジギョウ</t>
    </rPh>
    <rPh sb="20" eb="23">
      <t>トウゴウゴ</t>
    </rPh>
    <rPh sb="24" eb="26">
      <t>ジンコウ</t>
    </rPh>
    <rPh sb="26" eb="28">
      <t>ゲンショウ</t>
    </rPh>
    <rPh sb="28" eb="29">
      <t>トウ</t>
    </rPh>
    <rPh sb="30" eb="32">
      <t>エイキョウ</t>
    </rPh>
    <rPh sb="35" eb="37">
      <t>アカジ</t>
    </rPh>
    <rPh sb="37" eb="39">
      <t>ケッサン</t>
    </rPh>
    <rPh sb="160" eb="162">
      <t>ヒツヨウ</t>
    </rPh>
    <rPh sb="168" eb="170">
      <t>シセツ</t>
    </rPh>
    <rPh sb="171" eb="174">
      <t>タイシンカ</t>
    </rPh>
    <rPh sb="175" eb="179">
      <t>カンイスイドウ</t>
    </rPh>
    <rPh sb="179" eb="181">
      <t>トウゴウ</t>
    </rPh>
    <rPh sb="181" eb="182">
      <t>ゴ</t>
    </rPh>
    <rPh sb="183" eb="185">
      <t>ケイエイ</t>
    </rPh>
    <rPh sb="186" eb="189">
      <t>アンテイカ</t>
    </rPh>
    <rPh sb="190" eb="191">
      <t>タメ</t>
    </rPh>
    <rPh sb="194" eb="196">
      <t>スイドウ</t>
    </rPh>
    <rPh sb="202" eb="204">
      <t>ミナオ</t>
    </rPh>
    <rPh sb="206" eb="207">
      <t>オコナ</t>
    </rPh>
    <rPh sb="210" eb="212">
      <t>ケイエイ</t>
    </rPh>
    <rPh sb="212" eb="214">
      <t>センリャク</t>
    </rPh>
    <rPh sb="216" eb="218">
      <t>サクテイ</t>
    </rPh>
    <rPh sb="219" eb="220">
      <t>スス</t>
    </rPh>
    <rPh sb="222" eb="224">
      <t>ケイエイ</t>
    </rPh>
    <rPh sb="224" eb="226">
      <t>キバン</t>
    </rPh>
    <rPh sb="227" eb="229">
      <t>キョウカ</t>
    </rPh>
    <rPh sb="230" eb="231">
      <t>ツト</t>
    </rPh>
    <phoneticPr fontId="4"/>
  </si>
  <si>
    <r>
      <rPr>
        <sz val="9.5"/>
        <rFont val="ＭＳ ゴシック"/>
        <family val="3"/>
        <charset val="128"/>
      </rPr>
      <t>①経常収支比率</t>
    </r>
    <r>
      <rPr>
        <sz val="9.5"/>
        <color rgb="FF0070C0"/>
        <rFont val="ＭＳ ゴシック"/>
        <family val="3"/>
        <charset val="128"/>
      </rPr>
      <t xml:space="preserve">
</t>
    </r>
    <r>
      <rPr>
        <sz val="9.5"/>
        <rFont val="ＭＳ ゴシック"/>
        <family val="3"/>
        <charset val="128"/>
      </rPr>
      <t>　H30年度の経常収支比率の低下の要因は人口減少によるものと考えられる。H31年度より料金改定の実施、経費削減を行い、健全経営に努めていく。
③流動比率
　1年以内に返済する起債償還金はR4年度まで増加することから比率が悪化するが、それ以降は改善していくものと見込まれる。
④企業債残高対給水収益比率
　近年拡張事業等の大規模な事業実施による借入が増加。またH29年度の簡易水道事業を統合したことの影響で高い比率となっている。今後、企業債残高はR4年度をピークに減少していく見込みである。</t>
    </r>
    <r>
      <rPr>
        <sz val="9.5"/>
        <color rgb="FF0070C0"/>
        <rFont val="ＭＳ ゴシック"/>
        <family val="3"/>
        <charset val="128"/>
      </rPr>
      <t xml:space="preserve">
</t>
    </r>
    <r>
      <rPr>
        <sz val="9.5"/>
        <rFont val="ＭＳ ゴシック"/>
        <family val="3"/>
        <charset val="128"/>
      </rPr>
      <t>⑤料金回収率</t>
    </r>
    <r>
      <rPr>
        <sz val="9.5"/>
        <color rgb="FF0070C0"/>
        <rFont val="ＭＳ ゴシック"/>
        <family val="3"/>
        <charset val="128"/>
      </rPr>
      <t xml:space="preserve">
</t>
    </r>
    <r>
      <rPr>
        <sz val="9.5"/>
        <rFont val="ＭＳ ゴシック"/>
        <family val="3"/>
        <charset val="128"/>
      </rPr>
      <t>　H28年度までは常に100％を上回っていたが、H29年度に簡易水道事業を統合したことの影響で100％を切ることとなった。人口減少等により料金収入が減少傾向にあることから、H31年度から料金の改定を実施し改善を図る。</t>
    </r>
    <r>
      <rPr>
        <sz val="9.5"/>
        <color rgb="FF0070C0"/>
        <rFont val="ＭＳ ゴシック"/>
        <family val="3"/>
        <charset val="128"/>
      </rPr>
      <t xml:space="preserve">
</t>
    </r>
    <r>
      <rPr>
        <sz val="9.5"/>
        <rFont val="ＭＳ ゴシック"/>
        <family val="3"/>
        <charset val="128"/>
      </rPr>
      <t>⑥給水原価</t>
    </r>
    <r>
      <rPr>
        <sz val="9.5"/>
        <color rgb="FF0070C0"/>
        <rFont val="ＭＳ ゴシック"/>
        <family val="3"/>
        <charset val="128"/>
      </rPr>
      <t xml:space="preserve">
</t>
    </r>
    <r>
      <rPr>
        <sz val="9.5"/>
        <rFont val="ＭＳ ゴシック"/>
        <family val="3"/>
        <charset val="128"/>
      </rPr>
      <t>　類似団体より下回っているが、簡易水道事業を統合したことの影響で原価が上昇している。近年の大規模事業実施により、借入利息や減価償却費が増えるので、今後、維持管理費の削減に努める必要がある。</t>
    </r>
    <r>
      <rPr>
        <sz val="9.5"/>
        <color rgb="FF0070C0"/>
        <rFont val="ＭＳ ゴシック"/>
        <family val="3"/>
        <charset val="128"/>
      </rPr>
      <t xml:space="preserve">
</t>
    </r>
    <r>
      <rPr>
        <sz val="9.5"/>
        <rFont val="ＭＳ ゴシック"/>
        <family val="3"/>
        <charset val="128"/>
      </rPr>
      <t>⑦施設利用率</t>
    </r>
    <r>
      <rPr>
        <sz val="9.5"/>
        <color rgb="FF0070C0"/>
        <rFont val="ＭＳ ゴシック"/>
        <family val="3"/>
        <charset val="128"/>
      </rPr>
      <t xml:space="preserve">
</t>
    </r>
    <r>
      <rPr>
        <sz val="9.5"/>
        <rFont val="ＭＳ ゴシック"/>
        <family val="3"/>
        <charset val="128"/>
      </rPr>
      <t>　簡易水道事業を統合したことの影響で利用率が大幅に上昇した。今後、施設の規模等について検討し、適切な利用を図っていく。</t>
    </r>
    <r>
      <rPr>
        <sz val="9.5"/>
        <color rgb="FF0070C0"/>
        <rFont val="ＭＳ ゴシック"/>
        <family val="3"/>
        <charset val="128"/>
      </rPr>
      <t xml:space="preserve">
</t>
    </r>
    <r>
      <rPr>
        <sz val="9.5"/>
        <rFont val="ＭＳ ゴシック"/>
        <family val="3"/>
        <charset val="128"/>
      </rPr>
      <t>⑧有収率</t>
    </r>
    <r>
      <rPr>
        <sz val="9.5"/>
        <color rgb="FF0070C0"/>
        <rFont val="ＭＳ ゴシック"/>
        <family val="3"/>
        <charset val="128"/>
      </rPr>
      <t xml:space="preserve">
</t>
    </r>
    <r>
      <rPr>
        <sz val="9.5"/>
        <rFont val="ＭＳ ゴシック"/>
        <family val="3"/>
        <charset val="128"/>
      </rPr>
      <t>　高い水準で推移している。引き続き、施設の適正な稼動や漏水対応などに努める。</t>
    </r>
    <rPh sb="12" eb="14">
      <t>ネンド</t>
    </rPh>
    <rPh sb="15" eb="19">
      <t>ケイジョウシュウシ</t>
    </rPh>
    <rPh sb="19" eb="21">
      <t>ヒリツ</t>
    </rPh>
    <rPh sb="22" eb="24">
      <t>テイカ</t>
    </rPh>
    <rPh sb="25" eb="27">
      <t>ヨウイン</t>
    </rPh>
    <rPh sb="28" eb="30">
      <t>ジンコウ</t>
    </rPh>
    <rPh sb="30" eb="32">
      <t>ゲンショウ</t>
    </rPh>
    <rPh sb="38" eb="39">
      <t>カンガ</t>
    </rPh>
    <rPh sb="47" eb="49">
      <t>ネンド</t>
    </rPh>
    <rPh sb="51" eb="53">
      <t>リョウキン</t>
    </rPh>
    <rPh sb="53" eb="55">
      <t>カイテイ</t>
    </rPh>
    <rPh sb="56" eb="58">
      <t>ジッシ</t>
    </rPh>
    <rPh sb="59" eb="61">
      <t>ケイヒ</t>
    </rPh>
    <rPh sb="61" eb="63">
      <t>サクゲン</t>
    </rPh>
    <rPh sb="64" eb="65">
      <t>オコナ</t>
    </rPh>
    <rPh sb="87" eb="88">
      <t>ネン</t>
    </rPh>
    <rPh sb="88" eb="90">
      <t>イナイ</t>
    </rPh>
    <rPh sb="91" eb="93">
      <t>ヘンサイ</t>
    </rPh>
    <rPh sb="95" eb="97">
      <t>キサイ</t>
    </rPh>
    <rPh sb="97" eb="100">
      <t>ショウカンキン</t>
    </rPh>
    <rPh sb="103" eb="105">
      <t>ネンド</t>
    </rPh>
    <rPh sb="107" eb="109">
      <t>ゾウカ</t>
    </rPh>
    <rPh sb="115" eb="117">
      <t>ヒリツ</t>
    </rPh>
    <rPh sb="118" eb="120">
      <t>アッカ</t>
    </rPh>
    <rPh sb="126" eb="128">
      <t>イコウ</t>
    </rPh>
    <rPh sb="129" eb="131">
      <t>カイゼン</t>
    </rPh>
    <rPh sb="138" eb="140">
      <t>ミコ</t>
    </rPh>
    <rPh sb="245" eb="247">
      <t>ミコ</t>
    </rPh>
    <rPh sb="264" eb="266">
      <t>ネンド</t>
    </rPh>
    <rPh sb="287" eb="289">
      <t>ネンド</t>
    </rPh>
    <rPh sb="304" eb="306">
      <t>エイキョウ</t>
    </rPh>
    <rPh sb="312" eb="313">
      <t>キ</t>
    </rPh>
    <rPh sb="349" eb="351">
      <t>ネンド</t>
    </rPh>
    <rPh sb="356" eb="358">
      <t>カイテイ</t>
    </rPh>
    <rPh sb="359" eb="361">
      <t>ジッシ</t>
    </rPh>
    <rPh sb="362" eb="364">
      <t>カイゼン</t>
    </rPh>
    <rPh sb="365" eb="366">
      <t>ハカ</t>
    </rPh>
    <rPh sb="404" eb="406">
      <t>エイキョウ</t>
    </rPh>
    <rPh sb="407" eb="409">
      <t>ゲンカ</t>
    </rPh>
    <rPh sb="410" eb="412">
      <t>ジョウショウ</t>
    </rPh>
    <rPh sb="417" eb="419">
      <t>キンネン</t>
    </rPh>
    <rPh sb="492" eb="494">
      <t>エイキョウ</t>
    </rPh>
    <rPh sb="495" eb="498">
      <t>リヨウリツ</t>
    </rPh>
    <rPh sb="499" eb="501">
      <t>オオハバ</t>
    </rPh>
    <rPh sb="502" eb="504">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</si>
</sst>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0070C0"/>
      <name val="ＭＳ ゴシック"/>
      <family val="3"/>
      <charset val="128"/>
    </font>
    <font>
      <sz val="9.5"/>
      <color rgb="FF0070C0"/>
      <name val="ＭＳ ゴシック"/>
      <family val="3"/>
      <charset val="128"/>
    </font>
    <font>
      <sz val="9.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0.62</c:v>
                </c:pt>
                <c:pt idx="1">
                  <c:v>0.75</c:v>
                </c:pt>
                <c:pt idx="2">
                  <c:v>0.67</c:v>
                </c:pt>
                <c:pt idx="3">
                  <c:v>0.59</c:v>
                </c:pt>
                <c:pt idx="4">
                  <c:v>0.92</c:v>
                </c:pt>
              </c:numCache>
            </c:numRef>
          </c:val>
          <c:extLst>
            <c:ext xmlns:c16="http://schemas.microsoft.com/office/drawing/2014/chart" uri="{C3380CC4-5D6E-409C-BE32-E72D297353CC}">
              <c16:uniqueId val="{00000000-3252-4B1F-90EC-5C371B0A5B99}"/>
            </c:ext>
          </c:extLst>
        </c:ser>
        <c:dLbls>
          <c:showLegendKey val="0"/>
          <c:showVal val="0"/>
          <c:showCatName val="0"/>
          <c:showSerName val="0"/>
          <c:showPercent val="0"/>
          <c:showBubbleSize val="0"/>
        </c:dLbls>
        <c:gapWidth val="150"/>
        <c:axId val="790136008"/>
        <c:axId val="79013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3252-4B1F-90EC-5C371B0A5B99}"/>
            </c:ext>
          </c:extLst>
        </c:ser>
        <c:dLbls>
          <c:showLegendKey val="0"/>
          <c:showVal val="0"/>
          <c:showCatName val="0"/>
          <c:showSerName val="0"/>
          <c:showPercent val="0"/>
          <c:showBubbleSize val="0"/>
        </c:dLbls>
        <c:marker val="1"/>
        <c:smooth val="0"/>
        <c:axId val="790136008"/>
        <c:axId val="790136400"/>
      </c:lineChart>
      <c:dateAx>
        <c:axId val="790136008"/>
        <c:scaling>
          <c:orientation val="minMax"/>
        </c:scaling>
        <c:delete val="1"/>
        <c:axPos val="b"/>
        <c:numFmt formatCode="ge" sourceLinked="1"/>
        <c:majorTickMark val="none"/>
        <c:minorTickMark val="none"/>
        <c:tickLblPos val="none"/>
        <c:crossAx val="790136400"/>
        <c:crosses val="autoZero"/>
        <c:auto val="1"/>
        <c:lblOffset val="100"/>
        <c:baseTimeUnit val="years"/>
      </c:dateAx>
      <c:valAx>
        <c:axId val="79013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0136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54.95</c:v>
                </c:pt>
                <c:pt idx="1">
                  <c:v>55.14</c:v>
                </c:pt>
                <c:pt idx="2">
                  <c:v>54.22</c:v>
                </c:pt>
                <c:pt idx="3">
                  <c:v>64.44</c:v>
                </c:pt>
                <c:pt idx="4">
                  <c:v>62.68</c:v>
                </c:pt>
              </c:numCache>
            </c:numRef>
          </c:val>
          <c:extLst>
            <c:ext xmlns:c16="http://schemas.microsoft.com/office/drawing/2014/chart" uri="{C3380CC4-5D6E-409C-BE32-E72D297353CC}">
              <c16:uniqueId val="{00000000-9596-4166-877B-67D8CF6035DB}"/>
            </c:ext>
          </c:extLst>
        </c:ser>
        <c:dLbls>
          <c:showLegendKey val="0"/>
          <c:showVal val="0"/>
          <c:showCatName val="0"/>
          <c:showSerName val="0"/>
          <c:showPercent val="0"/>
          <c:showBubbleSize val="0"/>
        </c:dLbls>
        <c:gapWidth val="150"/>
        <c:axId val="779926720"/>
        <c:axId val="779927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9596-4166-877B-67D8CF6035DB}"/>
            </c:ext>
          </c:extLst>
        </c:ser>
        <c:dLbls>
          <c:showLegendKey val="0"/>
          <c:showVal val="0"/>
          <c:showCatName val="0"/>
          <c:showSerName val="0"/>
          <c:showPercent val="0"/>
          <c:showBubbleSize val="0"/>
        </c:dLbls>
        <c:marker val="1"/>
        <c:smooth val="0"/>
        <c:axId val="779926720"/>
        <c:axId val="779927112"/>
      </c:lineChart>
      <c:dateAx>
        <c:axId val="779926720"/>
        <c:scaling>
          <c:orientation val="minMax"/>
        </c:scaling>
        <c:delete val="1"/>
        <c:axPos val="b"/>
        <c:numFmt formatCode="ge" sourceLinked="1"/>
        <c:majorTickMark val="none"/>
        <c:minorTickMark val="none"/>
        <c:tickLblPos val="none"/>
        <c:crossAx val="779927112"/>
        <c:crosses val="autoZero"/>
        <c:auto val="1"/>
        <c:lblOffset val="100"/>
        <c:baseTimeUnit val="years"/>
      </c:dateAx>
      <c:valAx>
        <c:axId val="779927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992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90.07</c:v>
                </c:pt>
                <c:pt idx="1">
                  <c:v>90.1</c:v>
                </c:pt>
                <c:pt idx="2">
                  <c:v>90.3</c:v>
                </c:pt>
                <c:pt idx="3">
                  <c:v>89.89</c:v>
                </c:pt>
                <c:pt idx="4">
                  <c:v>90.25</c:v>
                </c:pt>
              </c:numCache>
            </c:numRef>
          </c:val>
          <c:extLst>
            <c:ext xmlns:c16="http://schemas.microsoft.com/office/drawing/2014/chart" uri="{C3380CC4-5D6E-409C-BE32-E72D297353CC}">
              <c16:uniqueId val="{00000000-F6F4-49F3-BD17-BF4A82C9794A}"/>
            </c:ext>
          </c:extLst>
        </c:ser>
        <c:dLbls>
          <c:showLegendKey val="0"/>
          <c:showVal val="0"/>
          <c:showCatName val="0"/>
          <c:showSerName val="0"/>
          <c:showPercent val="0"/>
          <c:showBubbleSize val="0"/>
        </c:dLbls>
        <c:gapWidth val="150"/>
        <c:axId val="624388832"/>
        <c:axId val="624389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F6F4-49F3-BD17-BF4A82C9794A}"/>
            </c:ext>
          </c:extLst>
        </c:ser>
        <c:dLbls>
          <c:showLegendKey val="0"/>
          <c:showVal val="0"/>
          <c:showCatName val="0"/>
          <c:showSerName val="0"/>
          <c:showPercent val="0"/>
          <c:showBubbleSize val="0"/>
        </c:dLbls>
        <c:marker val="1"/>
        <c:smooth val="0"/>
        <c:axId val="624388832"/>
        <c:axId val="624389224"/>
      </c:lineChart>
      <c:dateAx>
        <c:axId val="624388832"/>
        <c:scaling>
          <c:orientation val="minMax"/>
        </c:scaling>
        <c:delete val="1"/>
        <c:axPos val="b"/>
        <c:numFmt formatCode="ge" sourceLinked="1"/>
        <c:majorTickMark val="none"/>
        <c:minorTickMark val="none"/>
        <c:tickLblPos val="none"/>
        <c:crossAx val="624389224"/>
        <c:crosses val="autoZero"/>
        <c:auto val="1"/>
        <c:lblOffset val="100"/>
        <c:baseTimeUnit val="years"/>
      </c:dateAx>
      <c:valAx>
        <c:axId val="624389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438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103.87</c:v>
                </c:pt>
                <c:pt idx="1">
                  <c:v>102.94</c:v>
                </c:pt>
                <c:pt idx="2">
                  <c:v>102.83</c:v>
                </c:pt>
                <c:pt idx="3">
                  <c:v>95.9</c:v>
                </c:pt>
                <c:pt idx="4">
                  <c:v>93.41</c:v>
                </c:pt>
              </c:numCache>
            </c:numRef>
          </c:val>
          <c:extLst>
            <c:ext xmlns:c16="http://schemas.microsoft.com/office/drawing/2014/chart" uri="{C3380CC4-5D6E-409C-BE32-E72D297353CC}">
              <c16:uniqueId val="{00000000-4084-4AE2-AE23-7C0E6AAB1C1F}"/>
            </c:ext>
          </c:extLst>
        </c:ser>
        <c:dLbls>
          <c:showLegendKey val="0"/>
          <c:showVal val="0"/>
          <c:showCatName val="0"/>
          <c:showSerName val="0"/>
          <c:showPercent val="0"/>
          <c:showBubbleSize val="0"/>
        </c:dLbls>
        <c:gapWidth val="150"/>
        <c:axId val="510591496"/>
        <c:axId val="510591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4084-4AE2-AE23-7C0E6AAB1C1F}"/>
            </c:ext>
          </c:extLst>
        </c:ser>
        <c:dLbls>
          <c:showLegendKey val="0"/>
          <c:showVal val="0"/>
          <c:showCatName val="0"/>
          <c:showSerName val="0"/>
          <c:showPercent val="0"/>
          <c:showBubbleSize val="0"/>
        </c:dLbls>
        <c:marker val="1"/>
        <c:smooth val="0"/>
        <c:axId val="510591496"/>
        <c:axId val="510591888"/>
      </c:lineChart>
      <c:dateAx>
        <c:axId val="510591496"/>
        <c:scaling>
          <c:orientation val="minMax"/>
        </c:scaling>
        <c:delete val="1"/>
        <c:axPos val="b"/>
        <c:numFmt formatCode="ge" sourceLinked="1"/>
        <c:majorTickMark val="none"/>
        <c:minorTickMark val="none"/>
        <c:tickLblPos val="none"/>
        <c:crossAx val="510591888"/>
        <c:crosses val="autoZero"/>
        <c:auto val="1"/>
        <c:lblOffset val="100"/>
        <c:baseTimeUnit val="years"/>
      </c:dateAx>
      <c:valAx>
        <c:axId val="510591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0591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50.01</c:v>
                </c:pt>
                <c:pt idx="1">
                  <c:v>51.25</c:v>
                </c:pt>
                <c:pt idx="2">
                  <c:v>52.98</c:v>
                </c:pt>
                <c:pt idx="3">
                  <c:v>40.049999999999997</c:v>
                </c:pt>
                <c:pt idx="4">
                  <c:v>41.9</c:v>
                </c:pt>
              </c:numCache>
            </c:numRef>
          </c:val>
          <c:extLst>
            <c:ext xmlns:c16="http://schemas.microsoft.com/office/drawing/2014/chart" uri="{C3380CC4-5D6E-409C-BE32-E72D297353CC}">
              <c16:uniqueId val="{00000000-9092-4B47-998D-5EA552A6F33E}"/>
            </c:ext>
          </c:extLst>
        </c:ser>
        <c:dLbls>
          <c:showLegendKey val="0"/>
          <c:showVal val="0"/>
          <c:showCatName val="0"/>
          <c:showSerName val="0"/>
          <c:showPercent val="0"/>
          <c:showBubbleSize val="0"/>
        </c:dLbls>
        <c:gapWidth val="150"/>
        <c:axId val="628436640"/>
        <c:axId val="628437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9092-4B47-998D-5EA552A6F33E}"/>
            </c:ext>
          </c:extLst>
        </c:ser>
        <c:dLbls>
          <c:showLegendKey val="0"/>
          <c:showVal val="0"/>
          <c:showCatName val="0"/>
          <c:showSerName val="0"/>
          <c:showPercent val="0"/>
          <c:showBubbleSize val="0"/>
        </c:dLbls>
        <c:marker val="1"/>
        <c:smooth val="0"/>
        <c:axId val="628436640"/>
        <c:axId val="628437032"/>
      </c:lineChart>
      <c:dateAx>
        <c:axId val="628436640"/>
        <c:scaling>
          <c:orientation val="minMax"/>
        </c:scaling>
        <c:delete val="1"/>
        <c:axPos val="b"/>
        <c:numFmt formatCode="ge" sourceLinked="1"/>
        <c:majorTickMark val="none"/>
        <c:minorTickMark val="none"/>
        <c:tickLblPos val="none"/>
        <c:crossAx val="628437032"/>
        <c:crosses val="autoZero"/>
        <c:auto val="1"/>
        <c:lblOffset val="100"/>
        <c:baseTimeUnit val="years"/>
      </c:dateAx>
      <c:valAx>
        <c:axId val="628437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843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18.559999999999999</c:v>
                </c:pt>
                <c:pt idx="1">
                  <c:v>19.420000000000002</c:v>
                </c:pt>
                <c:pt idx="2">
                  <c:v>23.47</c:v>
                </c:pt>
                <c:pt idx="3">
                  <c:v>19.5</c:v>
                </c:pt>
                <c:pt idx="4">
                  <c:v>23.09</c:v>
                </c:pt>
              </c:numCache>
            </c:numRef>
          </c:val>
          <c:extLst>
            <c:ext xmlns:c16="http://schemas.microsoft.com/office/drawing/2014/chart" uri="{C3380CC4-5D6E-409C-BE32-E72D297353CC}">
              <c16:uniqueId val="{00000000-2329-42FE-9C3E-8DE234C4364D}"/>
            </c:ext>
          </c:extLst>
        </c:ser>
        <c:dLbls>
          <c:showLegendKey val="0"/>
          <c:showVal val="0"/>
          <c:showCatName val="0"/>
          <c:showSerName val="0"/>
          <c:showPercent val="0"/>
          <c:showBubbleSize val="0"/>
        </c:dLbls>
        <c:gapWidth val="150"/>
        <c:axId val="628438208"/>
        <c:axId val="628698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2329-42FE-9C3E-8DE234C4364D}"/>
            </c:ext>
          </c:extLst>
        </c:ser>
        <c:dLbls>
          <c:showLegendKey val="0"/>
          <c:showVal val="0"/>
          <c:showCatName val="0"/>
          <c:showSerName val="0"/>
          <c:showPercent val="0"/>
          <c:showBubbleSize val="0"/>
        </c:dLbls>
        <c:marker val="1"/>
        <c:smooth val="0"/>
        <c:axId val="628438208"/>
        <c:axId val="628698712"/>
      </c:lineChart>
      <c:dateAx>
        <c:axId val="628438208"/>
        <c:scaling>
          <c:orientation val="minMax"/>
        </c:scaling>
        <c:delete val="1"/>
        <c:axPos val="b"/>
        <c:numFmt formatCode="ge" sourceLinked="1"/>
        <c:majorTickMark val="none"/>
        <c:minorTickMark val="none"/>
        <c:tickLblPos val="none"/>
        <c:crossAx val="628698712"/>
        <c:crosses val="autoZero"/>
        <c:auto val="1"/>
        <c:lblOffset val="100"/>
        <c:baseTimeUnit val="years"/>
      </c:dateAx>
      <c:valAx>
        <c:axId val="628698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843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CF7-4B91-82FF-8BD9B6ED16E0}"/>
            </c:ext>
          </c:extLst>
        </c:ser>
        <c:dLbls>
          <c:showLegendKey val="0"/>
          <c:showVal val="0"/>
          <c:showCatName val="0"/>
          <c:showSerName val="0"/>
          <c:showPercent val="0"/>
          <c:showBubbleSize val="0"/>
        </c:dLbls>
        <c:gapWidth val="150"/>
        <c:axId val="628699888"/>
        <c:axId val="628700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2CF7-4B91-82FF-8BD9B6ED16E0}"/>
            </c:ext>
          </c:extLst>
        </c:ser>
        <c:dLbls>
          <c:showLegendKey val="0"/>
          <c:showVal val="0"/>
          <c:showCatName val="0"/>
          <c:showSerName val="0"/>
          <c:showPercent val="0"/>
          <c:showBubbleSize val="0"/>
        </c:dLbls>
        <c:marker val="1"/>
        <c:smooth val="0"/>
        <c:axId val="628699888"/>
        <c:axId val="628700280"/>
      </c:lineChart>
      <c:dateAx>
        <c:axId val="628699888"/>
        <c:scaling>
          <c:orientation val="minMax"/>
        </c:scaling>
        <c:delete val="1"/>
        <c:axPos val="b"/>
        <c:numFmt formatCode="ge" sourceLinked="1"/>
        <c:majorTickMark val="none"/>
        <c:minorTickMark val="none"/>
        <c:tickLblPos val="none"/>
        <c:crossAx val="628700280"/>
        <c:crosses val="autoZero"/>
        <c:auto val="1"/>
        <c:lblOffset val="100"/>
        <c:baseTimeUnit val="years"/>
      </c:dateAx>
      <c:valAx>
        <c:axId val="628700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2869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384.96</c:v>
                </c:pt>
                <c:pt idx="1">
                  <c:v>341.82</c:v>
                </c:pt>
                <c:pt idx="2">
                  <c:v>332.49</c:v>
                </c:pt>
                <c:pt idx="3">
                  <c:v>242.05</c:v>
                </c:pt>
                <c:pt idx="4">
                  <c:v>256.33999999999997</c:v>
                </c:pt>
              </c:numCache>
            </c:numRef>
          </c:val>
          <c:extLst>
            <c:ext xmlns:c16="http://schemas.microsoft.com/office/drawing/2014/chart" uri="{C3380CC4-5D6E-409C-BE32-E72D297353CC}">
              <c16:uniqueId val="{00000000-FB10-402F-8A6C-4BBF7BE94B9A}"/>
            </c:ext>
          </c:extLst>
        </c:ser>
        <c:dLbls>
          <c:showLegendKey val="0"/>
          <c:showVal val="0"/>
          <c:showCatName val="0"/>
          <c:showSerName val="0"/>
          <c:showPercent val="0"/>
          <c:showBubbleSize val="0"/>
        </c:dLbls>
        <c:gapWidth val="150"/>
        <c:axId val="624772160"/>
        <c:axId val="624772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FB10-402F-8A6C-4BBF7BE94B9A}"/>
            </c:ext>
          </c:extLst>
        </c:ser>
        <c:dLbls>
          <c:showLegendKey val="0"/>
          <c:showVal val="0"/>
          <c:showCatName val="0"/>
          <c:showSerName val="0"/>
          <c:showPercent val="0"/>
          <c:showBubbleSize val="0"/>
        </c:dLbls>
        <c:marker val="1"/>
        <c:smooth val="0"/>
        <c:axId val="624772160"/>
        <c:axId val="624772552"/>
      </c:lineChart>
      <c:dateAx>
        <c:axId val="624772160"/>
        <c:scaling>
          <c:orientation val="minMax"/>
        </c:scaling>
        <c:delete val="1"/>
        <c:axPos val="b"/>
        <c:numFmt formatCode="ge" sourceLinked="1"/>
        <c:majorTickMark val="none"/>
        <c:minorTickMark val="none"/>
        <c:tickLblPos val="none"/>
        <c:crossAx val="624772552"/>
        <c:crosses val="autoZero"/>
        <c:auto val="1"/>
        <c:lblOffset val="100"/>
        <c:baseTimeUnit val="years"/>
      </c:dateAx>
      <c:valAx>
        <c:axId val="624772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2477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691.33</c:v>
                </c:pt>
                <c:pt idx="1">
                  <c:v>683.56</c:v>
                </c:pt>
                <c:pt idx="2">
                  <c:v>674.15</c:v>
                </c:pt>
                <c:pt idx="3">
                  <c:v>814.83</c:v>
                </c:pt>
                <c:pt idx="4">
                  <c:v>833.98</c:v>
                </c:pt>
              </c:numCache>
            </c:numRef>
          </c:val>
          <c:extLst>
            <c:ext xmlns:c16="http://schemas.microsoft.com/office/drawing/2014/chart" uri="{C3380CC4-5D6E-409C-BE32-E72D297353CC}">
              <c16:uniqueId val="{00000000-6690-4C6D-AB31-A2CF5F4DA869}"/>
            </c:ext>
          </c:extLst>
        </c:ser>
        <c:dLbls>
          <c:showLegendKey val="0"/>
          <c:showVal val="0"/>
          <c:showCatName val="0"/>
          <c:showSerName val="0"/>
          <c:showPercent val="0"/>
          <c:showBubbleSize val="0"/>
        </c:dLbls>
        <c:gapWidth val="150"/>
        <c:axId val="775450696"/>
        <c:axId val="775451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6690-4C6D-AB31-A2CF5F4DA869}"/>
            </c:ext>
          </c:extLst>
        </c:ser>
        <c:dLbls>
          <c:showLegendKey val="0"/>
          <c:showVal val="0"/>
          <c:showCatName val="0"/>
          <c:showSerName val="0"/>
          <c:showPercent val="0"/>
          <c:showBubbleSize val="0"/>
        </c:dLbls>
        <c:marker val="1"/>
        <c:smooth val="0"/>
        <c:axId val="775450696"/>
        <c:axId val="775451088"/>
      </c:lineChart>
      <c:dateAx>
        <c:axId val="775450696"/>
        <c:scaling>
          <c:orientation val="minMax"/>
        </c:scaling>
        <c:delete val="1"/>
        <c:axPos val="b"/>
        <c:numFmt formatCode="ge" sourceLinked="1"/>
        <c:majorTickMark val="none"/>
        <c:minorTickMark val="none"/>
        <c:tickLblPos val="none"/>
        <c:crossAx val="775451088"/>
        <c:crosses val="autoZero"/>
        <c:auto val="1"/>
        <c:lblOffset val="100"/>
        <c:baseTimeUnit val="years"/>
      </c:dateAx>
      <c:valAx>
        <c:axId val="775451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75450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102.09</c:v>
                </c:pt>
                <c:pt idx="1">
                  <c:v>101.09</c:v>
                </c:pt>
                <c:pt idx="2">
                  <c:v>100.93</c:v>
                </c:pt>
                <c:pt idx="3">
                  <c:v>91.2</c:v>
                </c:pt>
                <c:pt idx="4">
                  <c:v>88.86</c:v>
                </c:pt>
              </c:numCache>
            </c:numRef>
          </c:val>
          <c:extLst>
            <c:ext xmlns:c16="http://schemas.microsoft.com/office/drawing/2014/chart" uri="{C3380CC4-5D6E-409C-BE32-E72D297353CC}">
              <c16:uniqueId val="{00000000-2855-4985-956F-5771697885C1}"/>
            </c:ext>
          </c:extLst>
        </c:ser>
        <c:dLbls>
          <c:showLegendKey val="0"/>
          <c:showVal val="0"/>
          <c:showCatName val="0"/>
          <c:showSerName val="0"/>
          <c:showPercent val="0"/>
          <c:showBubbleSize val="0"/>
        </c:dLbls>
        <c:gapWidth val="150"/>
        <c:axId val="776473632"/>
        <c:axId val="776474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2855-4985-956F-5771697885C1}"/>
            </c:ext>
          </c:extLst>
        </c:ser>
        <c:dLbls>
          <c:showLegendKey val="0"/>
          <c:showVal val="0"/>
          <c:showCatName val="0"/>
          <c:showSerName val="0"/>
          <c:showPercent val="0"/>
          <c:showBubbleSize val="0"/>
        </c:dLbls>
        <c:marker val="1"/>
        <c:smooth val="0"/>
        <c:axId val="776473632"/>
        <c:axId val="776474024"/>
      </c:lineChart>
      <c:dateAx>
        <c:axId val="776473632"/>
        <c:scaling>
          <c:orientation val="minMax"/>
        </c:scaling>
        <c:delete val="1"/>
        <c:axPos val="b"/>
        <c:numFmt formatCode="ge" sourceLinked="1"/>
        <c:majorTickMark val="none"/>
        <c:minorTickMark val="none"/>
        <c:tickLblPos val="none"/>
        <c:crossAx val="776474024"/>
        <c:crosses val="autoZero"/>
        <c:auto val="1"/>
        <c:lblOffset val="100"/>
        <c:baseTimeUnit val="years"/>
      </c:dateAx>
      <c:valAx>
        <c:axId val="776474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647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122.83</c:v>
                </c:pt>
                <c:pt idx="1">
                  <c:v>124.84</c:v>
                </c:pt>
                <c:pt idx="2">
                  <c:v>124.3</c:v>
                </c:pt>
                <c:pt idx="3">
                  <c:v>137.81</c:v>
                </c:pt>
                <c:pt idx="4">
                  <c:v>140.88</c:v>
                </c:pt>
              </c:numCache>
            </c:numRef>
          </c:val>
          <c:extLst>
            <c:ext xmlns:c16="http://schemas.microsoft.com/office/drawing/2014/chart" uri="{C3380CC4-5D6E-409C-BE32-E72D297353CC}">
              <c16:uniqueId val="{00000000-18FA-49EB-A105-F6CB54EB6118}"/>
            </c:ext>
          </c:extLst>
        </c:ser>
        <c:dLbls>
          <c:showLegendKey val="0"/>
          <c:showVal val="0"/>
          <c:showCatName val="0"/>
          <c:showSerName val="0"/>
          <c:showPercent val="0"/>
          <c:showBubbleSize val="0"/>
        </c:dLbls>
        <c:gapWidth val="150"/>
        <c:axId val="776475200"/>
        <c:axId val="779925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18FA-49EB-A105-F6CB54EB6118}"/>
            </c:ext>
          </c:extLst>
        </c:ser>
        <c:dLbls>
          <c:showLegendKey val="0"/>
          <c:showVal val="0"/>
          <c:showCatName val="0"/>
          <c:showSerName val="0"/>
          <c:showPercent val="0"/>
          <c:showBubbleSize val="0"/>
        </c:dLbls>
        <c:marker val="1"/>
        <c:smooth val="0"/>
        <c:axId val="776475200"/>
        <c:axId val="779925544"/>
      </c:lineChart>
      <c:dateAx>
        <c:axId val="776475200"/>
        <c:scaling>
          <c:orientation val="minMax"/>
        </c:scaling>
        <c:delete val="1"/>
        <c:axPos val="b"/>
        <c:numFmt formatCode="ge" sourceLinked="1"/>
        <c:majorTickMark val="none"/>
        <c:minorTickMark val="none"/>
        <c:tickLblPos val="none"/>
        <c:crossAx val="779925544"/>
        <c:crosses val="autoZero"/>
        <c:auto val="1"/>
        <c:lblOffset val="100"/>
        <c:baseTimeUnit val="years"/>
      </c:dateAx>
      <c:valAx>
        <c:axId val="779925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647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鹿児島県　いちき串木野市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A6</v>
      </c>
      <c r="X8" s="86"/>
      <c r="Y8" s="86"/>
      <c r="Z8" s="86"/>
      <c r="AA8" s="86"/>
      <c r="AB8" s="86"/>
      <c r="AC8" s="86"/>
      <c r="AD8" s="86" t="str">
        <f>データ!$M$6</f>
        <v>非設置</v>
      </c>
      <c r="AE8" s="86"/>
      <c r="AF8" s="86"/>
      <c r="AG8" s="86"/>
      <c r="AH8" s="86"/>
      <c r="AI8" s="86"/>
      <c r="AJ8" s="86"/>
      <c r="AK8" s="4"/>
      <c r="AL8" s="74">
        <f>データ!$R$6</f>
        <v>28097</v>
      </c>
      <c r="AM8" s="74"/>
      <c r="AN8" s="74"/>
      <c r="AO8" s="74"/>
      <c r="AP8" s="74"/>
      <c r="AQ8" s="74"/>
      <c r="AR8" s="74"/>
      <c r="AS8" s="74"/>
      <c r="AT8" s="70">
        <f>データ!$S$6</f>
        <v>112.29</v>
      </c>
      <c r="AU8" s="71"/>
      <c r="AV8" s="71"/>
      <c r="AW8" s="71"/>
      <c r="AX8" s="71"/>
      <c r="AY8" s="71"/>
      <c r="AZ8" s="71"/>
      <c r="BA8" s="71"/>
      <c r="BB8" s="73">
        <f>データ!$T$6</f>
        <v>250.22</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38.92</v>
      </c>
      <c r="J10" s="71"/>
      <c r="K10" s="71"/>
      <c r="L10" s="71"/>
      <c r="M10" s="71"/>
      <c r="N10" s="71"/>
      <c r="O10" s="72"/>
      <c r="P10" s="73">
        <f>データ!$P$6</f>
        <v>97.72</v>
      </c>
      <c r="Q10" s="73"/>
      <c r="R10" s="73"/>
      <c r="S10" s="73"/>
      <c r="T10" s="73"/>
      <c r="U10" s="73"/>
      <c r="V10" s="73"/>
      <c r="W10" s="74">
        <f>データ!$Q$6</f>
        <v>2030</v>
      </c>
      <c r="X10" s="74"/>
      <c r="Y10" s="74"/>
      <c r="Z10" s="74"/>
      <c r="AA10" s="74"/>
      <c r="AB10" s="74"/>
      <c r="AC10" s="74"/>
      <c r="AD10" s="2"/>
      <c r="AE10" s="2"/>
      <c r="AF10" s="2"/>
      <c r="AG10" s="2"/>
      <c r="AH10" s="4"/>
      <c r="AI10" s="4"/>
      <c r="AJ10" s="4"/>
      <c r="AK10" s="4"/>
      <c r="AL10" s="74">
        <f>データ!$U$6</f>
        <v>27199</v>
      </c>
      <c r="AM10" s="74"/>
      <c r="AN10" s="74"/>
      <c r="AO10" s="74"/>
      <c r="AP10" s="74"/>
      <c r="AQ10" s="74"/>
      <c r="AR10" s="74"/>
      <c r="AS10" s="74"/>
      <c r="AT10" s="70">
        <f>データ!$V$6</f>
        <v>38.700000000000003</v>
      </c>
      <c r="AU10" s="71"/>
      <c r="AV10" s="71"/>
      <c r="AW10" s="71"/>
      <c r="AX10" s="71"/>
      <c r="AY10" s="71"/>
      <c r="AZ10" s="71"/>
      <c r="BA10" s="71"/>
      <c r="BB10" s="73">
        <f>データ!$W$6</f>
        <v>702.82</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107</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3"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3"/>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3"/>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3"/>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3"/>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3"/>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3"/>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3"/>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3"/>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1"/>
      <c r="BN59" s="51"/>
      <c r="BO59" s="51"/>
      <c r="BP59" s="51"/>
      <c r="BQ59" s="51"/>
      <c r="BR59" s="51"/>
      <c r="BS59" s="51"/>
      <c r="BT59" s="51"/>
      <c r="BU59" s="51"/>
      <c r="BV59" s="51"/>
      <c r="BW59" s="51"/>
      <c r="BX59" s="51"/>
      <c r="BY59" s="51"/>
      <c r="BZ59" s="52"/>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3"/>
      <c r="BM60" s="51"/>
      <c r="BN60" s="51"/>
      <c r="BO60" s="51"/>
      <c r="BP60" s="51"/>
      <c r="BQ60" s="51"/>
      <c r="BR60" s="51"/>
      <c r="BS60" s="51"/>
      <c r="BT60" s="51"/>
      <c r="BU60" s="51"/>
      <c r="BV60" s="51"/>
      <c r="BW60" s="51"/>
      <c r="BX60" s="51"/>
      <c r="BY60" s="51"/>
      <c r="BZ60" s="52"/>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3"/>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3"/>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3"/>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3"/>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3"/>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3"/>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3"/>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3"/>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3"/>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3"/>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3"/>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3"/>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3"/>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3"/>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3"/>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3"/>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3"/>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3"/>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G5n77/st8BJzNmvcLzCmkiN9q37TDpbOhxBBMPoKPusExCLzFjviqN9RjKPVQgHO0Z6iuweNCXjAves1pF7bSQ==" saltValue="FyQIBrjjiSICTz9Og0EIX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462195</v>
      </c>
      <c r="D6" s="34">
        <f t="shared" si="3"/>
        <v>46</v>
      </c>
      <c r="E6" s="34">
        <f t="shared" si="3"/>
        <v>1</v>
      </c>
      <c r="F6" s="34">
        <f t="shared" si="3"/>
        <v>0</v>
      </c>
      <c r="G6" s="34">
        <f t="shared" si="3"/>
        <v>1</v>
      </c>
      <c r="H6" s="34" t="str">
        <f t="shared" si="3"/>
        <v>鹿児島県　いちき串木野市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38.92</v>
      </c>
      <c r="P6" s="35">
        <f t="shared" si="3"/>
        <v>97.72</v>
      </c>
      <c r="Q6" s="35">
        <f t="shared" si="3"/>
        <v>2030</v>
      </c>
      <c r="R6" s="35">
        <f t="shared" si="3"/>
        <v>28097</v>
      </c>
      <c r="S6" s="35">
        <f t="shared" si="3"/>
        <v>112.29</v>
      </c>
      <c r="T6" s="35">
        <f t="shared" si="3"/>
        <v>250.22</v>
      </c>
      <c r="U6" s="35">
        <f t="shared" si="3"/>
        <v>27199</v>
      </c>
      <c r="V6" s="35">
        <f t="shared" si="3"/>
        <v>38.700000000000003</v>
      </c>
      <c r="W6" s="35">
        <f t="shared" si="3"/>
        <v>702.82</v>
      </c>
      <c r="X6" s="36">
        <f>IF(X7="",NA(),X7)</f>
        <v>103.87</v>
      </c>
      <c r="Y6" s="36">
        <f t="shared" ref="Y6:AG6" si="4">IF(Y7="",NA(),Y7)</f>
        <v>102.94</v>
      </c>
      <c r="Z6" s="36">
        <f t="shared" si="4"/>
        <v>102.83</v>
      </c>
      <c r="AA6" s="36">
        <f t="shared" si="4"/>
        <v>95.9</v>
      </c>
      <c r="AB6" s="36">
        <f t="shared" si="4"/>
        <v>93.41</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384.96</v>
      </c>
      <c r="AU6" s="36">
        <f t="shared" ref="AU6:BC6" si="6">IF(AU7="",NA(),AU7)</f>
        <v>341.82</v>
      </c>
      <c r="AV6" s="36">
        <f t="shared" si="6"/>
        <v>332.49</v>
      </c>
      <c r="AW6" s="36">
        <f t="shared" si="6"/>
        <v>242.05</v>
      </c>
      <c r="AX6" s="36">
        <f t="shared" si="6"/>
        <v>256.33999999999997</v>
      </c>
      <c r="AY6" s="36">
        <f t="shared" si="6"/>
        <v>381.53</v>
      </c>
      <c r="AZ6" s="36">
        <f t="shared" si="6"/>
        <v>391.54</v>
      </c>
      <c r="BA6" s="36">
        <f t="shared" si="6"/>
        <v>384.34</v>
      </c>
      <c r="BB6" s="36">
        <f t="shared" si="6"/>
        <v>359.47</v>
      </c>
      <c r="BC6" s="36">
        <f t="shared" si="6"/>
        <v>369.69</v>
      </c>
      <c r="BD6" s="35" t="str">
        <f>IF(BD7="","",IF(BD7="-","【-】","【"&amp;SUBSTITUTE(TEXT(BD7,"#,##0.00"),"-","△")&amp;"】"))</f>
        <v>【261.93】</v>
      </c>
      <c r="BE6" s="36">
        <f>IF(BE7="",NA(),BE7)</f>
        <v>691.33</v>
      </c>
      <c r="BF6" s="36">
        <f t="shared" ref="BF6:BN6" si="7">IF(BF7="",NA(),BF7)</f>
        <v>683.56</v>
      </c>
      <c r="BG6" s="36">
        <f t="shared" si="7"/>
        <v>674.15</v>
      </c>
      <c r="BH6" s="36">
        <f t="shared" si="7"/>
        <v>814.83</v>
      </c>
      <c r="BI6" s="36">
        <f t="shared" si="7"/>
        <v>833.98</v>
      </c>
      <c r="BJ6" s="36">
        <f t="shared" si="7"/>
        <v>393.27</v>
      </c>
      <c r="BK6" s="36">
        <f t="shared" si="7"/>
        <v>386.97</v>
      </c>
      <c r="BL6" s="36">
        <f t="shared" si="7"/>
        <v>380.58</v>
      </c>
      <c r="BM6" s="36">
        <f t="shared" si="7"/>
        <v>401.79</v>
      </c>
      <c r="BN6" s="36">
        <f t="shared" si="7"/>
        <v>402.99</v>
      </c>
      <c r="BO6" s="35" t="str">
        <f>IF(BO7="","",IF(BO7="-","【-】","【"&amp;SUBSTITUTE(TEXT(BO7,"#,##0.00"),"-","△")&amp;"】"))</f>
        <v>【270.46】</v>
      </c>
      <c r="BP6" s="36">
        <f>IF(BP7="",NA(),BP7)</f>
        <v>102.09</v>
      </c>
      <c r="BQ6" s="36">
        <f t="shared" ref="BQ6:BY6" si="8">IF(BQ7="",NA(),BQ7)</f>
        <v>101.09</v>
      </c>
      <c r="BR6" s="36">
        <f t="shared" si="8"/>
        <v>100.93</v>
      </c>
      <c r="BS6" s="36">
        <f t="shared" si="8"/>
        <v>91.2</v>
      </c>
      <c r="BT6" s="36">
        <f t="shared" si="8"/>
        <v>88.86</v>
      </c>
      <c r="BU6" s="36">
        <f t="shared" si="8"/>
        <v>100.47</v>
      </c>
      <c r="BV6" s="36">
        <f t="shared" si="8"/>
        <v>101.72</v>
      </c>
      <c r="BW6" s="36">
        <f t="shared" si="8"/>
        <v>102.38</v>
      </c>
      <c r="BX6" s="36">
        <f t="shared" si="8"/>
        <v>100.12</v>
      </c>
      <c r="BY6" s="36">
        <f t="shared" si="8"/>
        <v>98.66</v>
      </c>
      <c r="BZ6" s="35" t="str">
        <f>IF(BZ7="","",IF(BZ7="-","【-】","【"&amp;SUBSTITUTE(TEXT(BZ7,"#,##0.00"),"-","△")&amp;"】"))</f>
        <v>【103.91】</v>
      </c>
      <c r="CA6" s="36">
        <f>IF(CA7="",NA(),CA7)</f>
        <v>122.83</v>
      </c>
      <c r="CB6" s="36">
        <f t="shared" ref="CB6:CJ6" si="9">IF(CB7="",NA(),CB7)</f>
        <v>124.84</v>
      </c>
      <c r="CC6" s="36">
        <f t="shared" si="9"/>
        <v>124.3</v>
      </c>
      <c r="CD6" s="36">
        <f t="shared" si="9"/>
        <v>137.81</v>
      </c>
      <c r="CE6" s="36">
        <f t="shared" si="9"/>
        <v>140.88</v>
      </c>
      <c r="CF6" s="36">
        <f t="shared" si="9"/>
        <v>169.82</v>
      </c>
      <c r="CG6" s="36">
        <f t="shared" si="9"/>
        <v>168.2</v>
      </c>
      <c r="CH6" s="36">
        <f t="shared" si="9"/>
        <v>168.67</v>
      </c>
      <c r="CI6" s="36">
        <f t="shared" si="9"/>
        <v>174.97</v>
      </c>
      <c r="CJ6" s="36">
        <f t="shared" si="9"/>
        <v>178.59</v>
      </c>
      <c r="CK6" s="35" t="str">
        <f>IF(CK7="","",IF(CK7="-","【-】","【"&amp;SUBSTITUTE(TEXT(CK7,"#,##0.00"),"-","△")&amp;"】"))</f>
        <v>【167.11】</v>
      </c>
      <c r="CL6" s="36">
        <f>IF(CL7="",NA(),CL7)</f>
        <v>54.95</v>
      </c>
      <c r="CM6" s="36">
        <f t="shared" ref="CM6:CU6" si="10">IF(CM7="",NA(),CM7)</f>
        <v>55.14</v>
      </c>
      <c r="CN6" s="36">
        <f t="shared" si="10"/>
        <v>54.22</v>
      </c>
      <c r="CO6" s="36">
        <f t="shared" si="10"/>
        <v>64.44</v>
      </c>
      <c r="CP6" s="36">
        <f t="shared" si="10"/>
        <v>62.68</v>
      </c>
      <c r="CQ6" s="36">
        <f t="shared" si="10"/>
        <v>55.13</v>
      </c>
      <c r="CR6" s="36">
        <f t="shared" si="10"/>
        <v>54.77</v>
      </c>
      <c r="CS6" s="36">
        <f t="shared" si="10"/>
        <v>54.92</v>
      </c>
      <c r="CT6" s="36">
        <f t="shared" si="10"/>
        <v>55.63</v>
      </c>
      <c r="CU6" s="36">
        <f t="shared" si="10"/>
        <v>55.03</v>
      </c>
      <c r="CV6" s="35" t="str">
        <f>IF(CV7="","",IF(CV7="-","【-】","【"&amp;SUBSTITUTE(TEXT(CV7,"#,##0.00"),"-","△")&amp;"】"))</f>
        <v>【60.27】</v>
      </c>
      <c r="CW6" s="36">
        <f>IF(CW7="",NA(),CW7)</f>
        <v>90.07</v>
      </c>
      <c r="CX6" s="36">
        <f t="shared" ref="CX6:DF6" si="11">IF(CX7="",NA(),CX7)</f>
        <v>90.1</v>
      </c>
      <c r="CY6" s="36">
        <f t="shared" si="11"/>
        <v>90.3</v>
      </c>
      <c r="CZ6" s="36">
        <f t="shared" si="11"/>
        <v>89.89</v>
      </c>
      <c r="DA6" s="36">
        <f t="shared" si="11"/>
        <v>90.25</v>
      </c>
      <c r="DB6" s="36">
        <f t="shared" si="11"/>
        <v>83</v>
      </c>
      <c r="DC6" s="36">
        <f t="shared" si="11"/>
        <v>82.89</v>
      </c>
      <c r="DD6" s="36">
        <f t="shared" si="11"/>
        <v>82.66</v>
      </c>
      <c r="DE6" s="36">
        <f t="shared" si="11"/>
        <v>82.04</v>
      </c>
      <c r="DF6" s="36">
        <f t="shared" si="11"/>
        <v>81.900000000000006</v>
      </c>
      <c r="DG6" s="35" t="str">
        <f>IF(DG7="","",IF(DG7="-","【-】","【"&amp;SUBSTITUTE(TEXT(DG7,"#,##0.00"),"-","△")&amp;"】"))</f>
        <v>【89.92】</v>
      </c>
      <c r="DH6" s="36">
        <f>IF(DH7="",NA(),DH7)</f>
        <v>50.01</v>
      </c>
      <c r="DI6" s="36">
        <f t="shared" ref="DI6:DQ6" si="12">IF(DI7="",NA(),DI7)</f>
        <v>51.25</v>
      </c>
      <c r="DJ6" s="36">
        <f t="shared" si="12"/>
        <v>52.98</v>
      </c>
      <c r="DK6" s="36">
        <f t="shared" si="12"/>
        <v>40.049999999999997</v>
      </c>
      <c r="DL6" s="36">
        <f t="shared" si="12"/>
        <v>41.9</v>
      </c>
      <c r="DM6" s="36">
        <f t="shared" si="12"/>
        <v>46.66</v>
      </c>
      <c r="DN6" s="36">
        <f t="shared" si="12"/>
        <v>47.46</v>
      </c>
      <c r="DO6" s="36">
        <f t="shared" si="12"/>
        <v>48.49</v>
      </c>
      <c r="DP6" s="36">
        <f t="shared" si="12"/>
        <v>48.05</v>
      </c>
      <c r="DQ6" s="36">
        <f t="shared" si="12"/>
        <v>48.87</v>
      </c>
      <c r="DR6" s="35" t="str">
        <f>IF(DR7="","",IF(DR7="-","【-】","【"&amp;SUBSTITUTE(TEXT(DR7,"#,##0.00"),"-","△")&amp;"】"))</f>
        <v>【48.85】</v>
      </c>
      <c r="DS6" s="36">
        <f>IF(DS7="",NA(),DS7)</f>
        <v>18.559999999999999</v>
      </c>
      <c r="DT6" s="36">
        <f t="shared" ref="DT6:EB6" si="13">IF(DT7="",NA(),DT7)</f>
        <v>19.420000000000002</v>
      </c>
      <c r="DU6" s="36">
        <f t="shared" si="13"/>
        <v>23.47</v>
      </c>
      <c r="DV6" s="36">
        <f t="shared" si="13"/>
        <v>19.5</v>
      </c>
      <c r="DW6" s="36">
        <f t="shared" si="13"/>
        <v>23.09</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0.62</v>
      </c>
      <c r="EE6" s="36">
        <f t="shared" ref="EE6:EM6" si="14">IF(EE7="",NA(),EE7)</f>
        <v>0.75</v>
      </c>
      <c r="EF6" s="36">
        <f t="shared" si="14"/>
        <v>0.67</v>
      </c>
      <c r="EG6" s="36">
        <f t="shared" si="14"/>
        <v>0.59</v>
      </c>
      <c r="EH6" s="36">
        <f t="shared" si="14"/>
        <v>0.92</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462195</v>
      </c>
      <c r="D7" s="38">
        <v>46</v>
      </c>
      <c r="E7" s="38">
        <v>1</v>
      </c>
      <c r="F7" s="38">
        <v>0</v>
      </c>
      <c r="G7" s="38">
        <v>1</v>
      </c>
      <c r="H7" s="38" t="s">
        <v>93</v>
      </c>
      <c r="I7" s="38" t="s">
        <v>94</v>
      </c>
      <c r="J7" s="38" t="s">
        <v>95</v>
      </c>
      <c r="K7" s="38" t="s">
        <v>96</v>
      </c>
      <c r="L7" s="38" t="s">
        <v>97</v>
      </c>
      <c r="M7" s="38" t="s">
        <v>98</v>
      </c>
      <c r="N7" s="39" t="s">
        <v>99</v>
      </c>
      <c r="O7" s="39">
        <v>38.92</v>
      </c>
      <c r="P7" s="39">
        <v>97.72</v>
      </c>
      <c r="Q7" s="39">
        <v>2030</v>
      </c>
      <c r="R7" s="39">
        <v>28097</v>
      </c>
      <c r="S7" s="39">
        <v>112.29</v>
      </c>
      <c r="T7" s="39">
        <v>250.22</v>
      </c>
      <c r="U7" s="39">
        <v>27199</v>
      </c>
      <c r="V7" s="39">
        <v>38.700000000000003</v>
      </c>
      <c r="W7" s="39">
        <v>702.82</v>
      </c>
      <c r="X7" s="39">
        <v>103.87</v>
      </c>
      <c r="Y7" s="39">
        <v>102.94</v>
      </c>
      <c r="Z7" s="39">
        <v>102.83</v>
      </c>
      <c r="AA7" s="39">
        <v>95.9</v>
      </c>
      <c r="AB7" s="39">
        <v>93.41</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384.96</v>
      </c>
      <c r="AU7" s="39">
        <v>341.82</v>
      </c>
      <c r="AV7" s="39">
        <v>332.49</v>
      </c>
      <c r="AW7" s="39">
        <v>242.05</v>
      </c>
      <c r="AX7" s="39">
        <v>256.33999999999997</v>
      </c>
      <c r="AY7" s="39">
        <v>381.53</v>
      </c>
      <c r="AZ7" s="39">
        <v>391.54</v>
      </c>
      <c r="BA7" s="39">
        <v>384.34</v>
      </c>
      <c r="BB7" s="39">
        <v>359.47</v>
      </c>
      <c r="BC7" s="39">
        <v>369.69</v>
      </c>
      <c r="BD7" s="39">
        <v>261.93</v>
      </c>
      <c r="BE7" s="39">
        <v>691.33</v>
      </c>
      <c r="BF7" s="39">
        <v>683.56</v>
      </c>
      <c r="BG7" s="39">
        <v>674.15</v>
      </c>
      <c r="BH7" s="39">
        <v>814.83</v>
      </c>
      <c r="BI7" s="39">
        <v>833.98</v>
      </c>
      <c r="BJ7" s="39">
        <v>393.27</v>
      </c>
      <c r="BK7" s="39">
        <v>386.97</v>
      </c>
      <c r="BL7" s="39">
        <v>380.58</v>
      </c>
      <c r="BM7" s="39">
        <v>401.79</v>
      </c>
      <c r="BN7" s="39">
        <v>402.99</v>
      </c>
      <c r="BO7" s="39">
        <v>270.45999999999998</v>
      </c>
      <c r="BP7" s="39">
        <v>102.09</v>
      </c>
      <c r="BQ7" s="39">
        <v>101.09</v>
      </c>
      <c r="BR7" s="39">
        <v>100.93</v>
      </c>
      <c r="BS7" s="39">
        <v>91.2</v>
      </c>
      <c r="BT7" s="39">
        <v>88.86</v>
      </c>
      <c r="BU7" s="39">
        <v>100.47</v>
      </c>
      <c r="BV7" s="39">
        <v>101.72</v>
      </c>
      <c r="BW7" s="39">
        <v>102.38</v>
      </c>
      <c r="BX7" s="39">
        <v>100.12</v>
      </c>
      <c r="BY7" s="39">
        <v>98.66</v>
      </c>
      <c r="BZ7" s="39">
        <v>103.91</v>
      </c>
      <c r="CA7" s="39">
        <v>122.83</v>
      </c>
      <c r="CB7" s="39">
        <v>124.84</v>
      </c>
      <c r="CC7" s="39">
        <v>124.3</v>
      </c>
      <c r="CD7" s="39">
        <v>137.81</v>
      </c>
      <c r="CE7" s="39">
        <v>140.88</v>
      </c>
      <c r="CF7" s="39">
        <v>169.82</v>
      </c>
      <c r="CG7" s="39">
        <v>168.2</v>
      </c>
      <c r="CH7" s="39">
        <v>168.67</v>
      </c>
      <c r="CI7" s="39">
        <v>174.97</v>
      </c>
      <c r="CJ7" s="39">
        <v>178.59</v>
      </c>
      <c r="CK7" s="39">
        <v>167.11</v>
      </c>
      <c r="CL7" s="39">
        <v>54.95</v>
      </c>
      <c r="CM7" s="39">
        <v>55.14</v>
      </c>
      <c r="CN7" s="39">
        <v>54.22</v>
      </c>
      <c r="CO7" s="39">
        <v>64.44</v>
      </c>
      <c r="CP7" s="39">
        <v>62.68</v>
      </c>
      <c r="CQ7" s="39">
        <v>55.13</v>
      </c>
      <c r="CR7" s="39">
        <v>54.77</v>
      </c>
      <c r="CS7" s="39">
        <v>54.92</v>
      </c>
      <c r="CT7" s="39">
        <v>55.63</v>
      </c>
      <c r="CU7" s="39">
        <v>55.03</v>
      </c>
      <c r="CV7" s="39">
        <v>60.27</v>
      </c>
      <c r="CW7" s="39">
        <v>90.07</v>
      </c>
      <c r="CX7" s="39">
        <v>90.1</v>
      </c>
      <c r="CY7" s="39">
        <v>90.3</v>
      </c>
      <c r="CZ7" s="39">
        <v>89.89</v>
      </c>
      <c r="DA7" s="39">
        <v>90.25</v>
      </c>
      <c r="DB7" s="39">
        <v>83</v>
      </c>
      <c r="DC7" s="39">
        <v>82.89</v>
      </c>
      <c r="DD7" s="39">
        <v>82.66</v>
      </c>
      <c r="DE7" s="39">
        <v>82.04</v>
      </c>
      <c r="DF7" s="39">
        <v>81.900000000000006</v>
      </c>
      <c r="DG7" s="39">
        <v>89.92</v>
      </c>
      <c r="DH7" s="39">
        <v>50.01</v>
      </c>
      <c r="DI7" s="39">
        <v>51.25</v>
      </c>
      <c r="DJ7" s="39">
        <v>52.98</v>
      </c>
      <c r="DK7" s="39">
        <v>40.049999999999997</v>
      </c>
      <c r="DL7" s="39">
        <v>41.9</v>
      </c>
      <c r="DM7" s="39">
        <v>46.66</v>
      </c>
      <c r="DN7" s="39">
        <v>47.46</v>
      </c>
      <c r="DO7" s="39">
        <v>48.49</v>
      </c>
      <c r="DP7" s="39">
        <v>48.05</v>
      </c>
      <c r="DQ7" s="39">
        <v>48.87</v>
      </c>
      <c r="DR7" s="39">
        <v>48.85</v>
      </c>
      <c r="DS7" s="39">
        <v>18.559999999999999</v>
      </c>
      <c r="DT7" s="39">
        <v>19.420000000000002</v>
      </c>
      <c r="DU7" s="39">
        <v>23.47</v>
      </c>
      <c r="DV7" s="39">
        <v>19.5</v>
      </c>
      <c r="DW7" s="39">
        <v>23.09</v>
      </c>
      <c r="DX7" s="39">
        <v>9.85</v>
      </c>
      <c r="DY7" s="39">
        <v>9.7100000000000009</v>
      </c>
      <c r="DZ7" s="39">
        <v>12.79</v>
      </c>
      <c r="EA7" s="39">
        <v>13.39</v>
      </c>
      <c r="EB7" s="39">
        <v>14.85</v>
      </c>
      <c r="EC7" s="39">
        <v>17.8</v>
      </c>
      <c r="ED7" s="39">
        <v>0.62</v>
      </c>
      <c r="EE7" s="39">
        <v>0.75</v>
      </c>
      <c r="EF7" s="39">
        <v>0.67</v>
      </c>
      <c r="EG7" s="39">
        <v>0.59</v>
      </c>
      <c r="EH7" s="39">
        <v>0.92</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2020-01-30T03:50:22Z</cp:lastPrinted>
  <dcterms:created xsi:type="dcterms:W3CDTF">2019-12-05T04:31:52Z</dcterms:created>
  <dcterms:modified xsi:type="dcterms:W3CDTF">2020-02-26T23:49:13Z</dcterms:modified>
  <cp:category/>
</cp:coreProperties>
</file>