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41_和泊町【済】\"/>
    </mc:Choice>
  </mc:AlternateContent>
  <workbookProtection workbookAlgorithmName="SHA-512" workbookHashValue="BcNbD5iH6ElIHJ9n974YiyyhJjXijGIdCjgmECHwJqCBuV5V/RQEtPoyASw/m0xTYsKfiQaOFL7lM1V+o+xg7w==" workbookSaltValue="kIIJx7bhMR29R87jEx6j8A==" workbookSpinCount="100000" lockStructure="1"/>
  <bookViews>
    <workbookView xWindow="-12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<sst xmlns="http://schemas.openxmlformats.org/spreadsheetml/2006/main" count="220" uniqueCount="107">
  <si>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</si>
  <si>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</si>
  <si>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</si>
  <si>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</si>
  <si>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</si>
  <si>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</si>
  <si>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</si>
  <si>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</si>
  <si>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</si>
  <si>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</si>
  <si>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</si>
  <si>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</si>
  <si>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</si>
  <si>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</si>
  <si>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</si>
  <si>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</si>
  <si>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</si>
  <si>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</si>
  <si>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</si>
  <si>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</si>
  <si>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</si>
  <si>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</si>
  <si>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</si>
  <si>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</si>
  <si>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</si>
  <si>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</si>
  <si>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</si>
  <si>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</si>
  <si>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</si>
  <si>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</si>
  <si>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</si>
  <si>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</si>
  <si>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</si>
  <si>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</si>
  <si>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</si>
  <si>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</si>
  <si>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</si>
  <si>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</si>
  <si>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</si>
  <si>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</si>
  <si>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</si>
  <si>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</si>
  <si>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</si>
  <si>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</si>
  <si>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</si>
  <si>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</si>
  <si>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</si>
  <si>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</si>
  <si>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</si>
  <si>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</si>
  <si>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</si>
  <si>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</si>
  <si>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</si>
  <si>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</si>
  <si>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</si>
  <si>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</si>
  <si>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</si>
  <si>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</si>
  <si>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</si>
  <si>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</si>
  <si>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</si>
  <si>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</si>
  <si>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</si>
  <si>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</si>
  <si>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</si>
  <si>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</si>
  <si>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</si>
  <si>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</si>
  <si>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</si>
  <si>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</si>
  <si>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</si>
  <si>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</si>
  <si>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</si>
  <si>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</si>
  <si>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</si>
  <si>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</si>
  <si>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</si>
  <si>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</si>
  <si>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</si>
  <si>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</si>
  <si>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</si>
  <si>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</si>
  <si>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</si>
  <si>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</si>
  <si>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</si>
  <si>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</si>
  <si>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</si>
  <si>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</si>
  <si>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</si>
  <si>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</si>
  <si>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</si>
  <si>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</si>
  <si>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</si>
  <si>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</si>
  <si>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</si>
  <si>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</si>
  <si>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</si>
  <si>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</si>
  <si>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</si>
  <si>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</si>
  <si>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</si>
  <si>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</si>
  <si>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</si>
  <si>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</si>
  <si>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経営状況は，単年度収支が100%を下回り，赤字経営となっている。人口減少による水需要の大幅な減少に伴い，給水収益が減少したことが要因と考えられる。今後も給水収益の減少が見込まれる。自己財源確保のため，料金改定等の対策を検討する必要性がある。また，費用削減に努めることで健全経営を図る。
【②累積欠損金比率（％）】
　現在欠損金は発生していない。しかし，給水収益が年々減少しており，経常損益が示している様に，100％を下回っているため，自己財源確保及び費用削減に努めることで健全経営を図る。
【③流動比率（％）】
　前年度対比数値より増加傾向にあり，100％を上回る数値で推移しているが，経常収支比率や料金回収率の数値を考えると楽観視できる状況ではないため，自己財源確保及び費用削減に努めることで健全経営を図る。
【④企業債残高対給水収益比率（％）】
　減少傾向にあるが，類似団等平均より高い水準となっている。建設改良等新規事業を行う際には，慎重な検討が必要である。
【⑤料金回収率（％）】
　給水に関わる費用を給水収益で補えているかを示す数値となる。現在100％を下回った数値で推移しており，自己財源確保のため，料金改定等の対策を検討する必要性がある。また，費用削減に努め，100％を下回らないよう努めていかなければならない。
【⑥給水原価】
　類似団体平均と比較すると高い数値となっている。水需要の減少に伴い，年間総有収水量が減少してきていることが要因と考えられる。費用削減に努めることで健全経営を図る。
【⑦施設利用率（％）】
　類似団体平均と比較すると低い数値となっている。水需要の減少が理由と考えられるが，施設規模のダウンサイジング等の検討を行うなど利用率改善に努める。
【⑧有収率（％）】
　類似団体平均と比較しても高い数値になっている。今後も漏水対策を実施し，有収率の向上に努める。
</t>
    <rPh sb="31" eb="33">
      <t>シタマワ</t>
    </rPh>
    <rPh sb="35" eb="37">
      <t>アカジ</t>
    </rPh>
    <rPh sb="37" eb="39">
      <t>ケイエイ</t>
    </rPh>
    <rPh sb="57" eb="59">
      <t>オオハバ</t>
    </rPh>
    <rPh sb="78" eb="80">
      <t>ヨウイン</t>
    </rPh>
    <rPh sb="81" eb="82">
      <t>カンガ</t>
    </rPh>
    <rPh sb="87" eb="89">
      <t>コンゴ</t>
    </rPh>
    <rPh sb="90" eb="92">
      <t>キュウスイ</t>
    </rPh>
    <rPh sb="92" eb="94">
      <t>シュウエキ</t>
    </rPh>
    <rPh sb="95" eb="97">
      <t>ゲンショウ</t>
    </rPh>
    <rPh sb="98" eb="100">
      <t>ミコ</t>
    </rPh>
    <rPh sb="114" eb="116">
      <t>リョウキン</t>
    </rPh>
    <rPh sb="116" eb="118">
      <t>カイテイ</t>
    </rPh>
    <rPh sb="118" eb="119">
      <t>トウ</t>
    </rPh>
    <rPh sb="120" eb="122">
      <t>タイサク</t>
    </rPh>
    <rPh sb="123" eb="125">
      <t>ケントウ</t>
    </rPh>
    <rPh sb="127" eb="130">
      <t>ヒツヨウセイ</t>
    </rPh>
    <rPh sb="222" eb="224">
      <t>シタマワ</t>
    </rPh>
    <rPh sb="271" eb="274">
      <t>ゼンネンド</t>
    </rPh>
    <rPh sb="274" eb="276">
      <t>タイヒ</t>
    </rPh>
    <rPh sb="276" eb="278">
      <t>スウチ</t>
    </rPh>
    <rPh sb="282" eb="284">
      <t>ケイコウ</t>
    </rPh>
    <rPh sb="418" eb="420">
      <t>ケンセツ</t>
    </rPh>
    <rPh sb="420" eb="422">
      <t>カイリョウ</t>
    </rPh>
    <rPh sb="422" eb="423">
      <t>トウ</t>
    </rPh>
    <rPh sb="496" eb="498">
      <t>シタマワ</t>
    </rPh>
    <rPh sb="500" eb="502">
      <t>スウチ</t>
    </rPh>
    <rPh sb="734" eb="735">
      <t>トウ</t>
    </rPh>
    <rPh sb="736" eb="738">
      <t>ケントウ</t>
    </rPh>
    <rPh sb="796" eb="798">
      <t>ジッシ</t>
    </rPh>
    <phoneticPr fontId="4"/>
  </si>
  <si>
    <t>【①有形固定資産減価償却率（％）】
　第７次拡張計画（平成17年度～平成21年度）において，概ね更新を行っているため類似団体平均値より，老朽度合が低くなっている。今後も財政運営状況に応じた，計画的な施設の更新計画を策定し更新する。
【②管路経年化率（％）】
　現在，法定年数を超えた管路は無いが，今後法定年数を超える管路が発生すると考えられる。財政状況に応じた更新計画や道路改良工事にあわせて布設替えを随時行い更新する。
【③管路更新率（％）】
　現在，法定年数を超えた管路が無いため，低い数値となっているが，計画的な管路更新を実施することで，老朽化対策に繋がると考えられる。財政状況に応じた更新計画や道路改良工事に併せて更新を随時行うことで，更新率の向上に努める。</t>
    <rPh sb="58" eb="60">
      <t>ルイジ</t>
    </rPh>
    <rPh sb="60" eb="62">
      <t>ダンタイ</t>
    </rPh>
    <rPh sb="62" eb="65">
      <t>ヘイキンチ</t>
    </rPh>
    <rPh sb="71" eb="72">
      <t>ア</t>
    </rPh>
    <rPh sb="172" eb="174">
      <t>ザイセイ</t>
    </rPh>
    <rPh sb="182" eb="184">
      <t>ケイカク</t>
    </rPh>
    <rPh sb="201" eb="203">
      <t>ズイジ</t>
    </rPh>
    <rPh sb="224" eb="226">
      <t>ゲンザイ</t>
    </rPh>
    <rPh sb="227" eb="229">
      <t>ホウテイ</t>
    </rPh>
    <rPh sb="229" eb="231">
      <t>ネンスウ</t>
    </rPh>
    <rPh sb="232" eb="233">
      <t>コ</t>
    </rPh>
    <rPh sb="235" eb="237">
      <t>カンロ</t>
    </rPh>
    <rPh sb="238" eb="239">
      <t>ナ</t>
    </rPh>
    <rPh sb="243" eb="244">
      <t>ヒク</t>
    </rPh>
    <rPh sb="245" eb="247">
      <t>スウチ</t>
    </rPh>
    <rPh sb="255" eb="257">
      <t>ケイカク</t>
    </rPh>
    <rPh sb="257" eb="258">
      <t>テキ</t>
    </rPh>
    <rPh sb="259" eb="261">
      <t>カンロ</t>
    </rPh>
    <rPh sb="261" eb="263">
      <t>コウシン</t>
    </rPh>
    <rPh sb="264" eb="266">
      <t>ジッシ</t>
    </rPh>
    <rPh sb="272" eb="275">
      <t>ロウキュウカ</t>
    </rPh>
    <rPh sb="275" eb="277">
      <t>タイサク</t>
    </rPh>
    <rPh sb="278" eb="279">
      <t>ツナ</t>
    </rPh>
    <rPh sb="282" eb="283">
      <t>カンガ</t>
    </rPh>
    <rPh sb="298" eb="300">
      <t>ケイカク</t>
    </rPh>
    <rPh sb="322" eb="324">
      <t>コウシン</t>
    </rPh>
    <rPh sb="324" eb="325">
      <t>リツ</t>
    </rPh>
    <rPh sb="326" eb="328">
      <t>コウジョウ</t>
    </rPh>
    <rPh sb="329" eb="330">
      <t>ツト</t>
    </rPh>
    <phoneticPr fontId="4"/>
  </si>
  <si>
    <t>　本町の経営課題は，経常収支比率の低下と考えられる。平成30年度から100％を下回り，赤字経営となった。年々給水収益が減少してきており，料金回収率も２年間連続で100％を下回り，経営の見直しが必要となっている。今後，減価償却費以外にも施設管理費の増額も考えられるため，収支のバランスを図ることが重要になってくるが，これまで通りの事業運営では課題解決が困難な状況にあると考える。
　自己財源確保及び費用削減に努めながらも施設管理を行なっていくにあたり，水道料金の見直しを視野に入れながら健全経営な財政運営に尽力してまいりたい。</t>
    <rPh sb="26" eb="28">
      <t>ヘイセイ</t>
    </rPh>
    <rPh sb="30" eb="32">
      <t>ネンド</t>
    </rPh>
    <rPh sb="39" eb="41">
      <t>シタマワ</t>
    </rPh>
    <rPh sb="43" eb="45">
      <t>アカジ</t>
    </rPh>
    <rPh sb="45" eb="47">
      <t>ケイエイ</t>
    </rPh>
    <rPh sb="75" eb="76">
      <t>ネン</t>
    </rPh>
    <rPh sb="76" eb="77">
      <t>カン</t>
    </rPh>
    <rPh sb="77" eb="79">
      <t>レンゾク</t>
    </rPh>
    <rPh sb="89" eb="91">
      <t>ケイエイ</t>
    </rPh>
    <rPh sb="92" eb="94">
      <t>ミナオ</t>
    </rPh>
    <rPh sb="96" eb="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</si>
</sst>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0.51</c:v>
                </c:pt>
                <c:pt idx="1">
                  <c:v>0</c:v>
                </c:pt>
                <c:pt idx="2" formatCode="#,##0.00;&quot;△&quot;#,##0.00;&quot;-&quot;">
                  <c:v>0.28000000000000003</c:v>
                </c:pt>
                <c:pt idx="3" formatCode="#,##0.00;&quot;△&quot;#,##0.00;&quot;-&quot;">
                  <c:v>0.11</c:v>
                </c:pt>
                <c:pt idx="4">
                  <c:v>0</c:v>
                </c:pt>
              </c:numCache>
            </c:numRef>
          </c:val>
          <c:extLst>
            <c:ext xmlns:c16="http://schemas.microsoft.com/office/drawing/2014/chart" uri="{C3380CC4-5D6E-409C-BE32-E72D297353CC}">
              <c16:uniqueId val="{00000000-69B8-49B2-815A-22FF0A729D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69B8-49B2-815A-22FF0A729D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45.75</c:v>
                </c:pt>
                <c:pt idx="1">
                  <c:v>44.85</c:v>
                </c:pt>
                <c:pt idx="2">
                  <c:v>43.69</c:v>
                </c:pt>
                <c:pt idx="3">
                  <c:v>43.7</c:v>
                </c:pt>
                <c:pt idx="4">
                  <c:v>41.97</c:v>
                </c:pt>
              </c:numCache>
            </c:numRef>
          </c:val>
          <c:extLst>
            <c:ext xmlns:c16="http://schemas.microsoft.com/office/drawing/2014/chart" uri="{C3380CC4-5D6E-409C-BE32-E72D297353CC}">
              <c16:uniqueId val="{00000000-A24D-497D-999A-5C4527DC37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A24D-497D-999A-5C4527DC37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91.3</c:v>
                </c:pt>
                <c:pt idx="1">
                  <c:v>91.4</c:v>
                </c:pt>
                <c:pt idx="2">
                  <c:v>91.4</c:v>
                </c:pt>
                <c:pt idx="3">
                  <c:v>91.4</c:v>
                </c:pt>
                <c:pt idx="4">
                  <c:v>91.4</c:v>
                </c:pt>
              </c:numCache>
            </c:numRef>
          </c:val>
          <c:extLst>
            <c:ext xmlns:c16="http://schemas.microsoft.com/office/drawing/2014/chart" uri="{C3380CC4-5D6E-409C-BE32-E72D297353CC}">
              <c16:uniqueId val="{00000000-0567-479E-A3FE-6F049153DDD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0567-479E-A3FE-6F049153DDD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98.99</c:v>
                </c:pt>
                <c:pt idx="1">
                  <c:v>101.74</c:v>
                </c:pt>
                <c:pt idx="2">
                  <c:v>102.07</c:v>
                </c:pt>
                <c:pt idx="3">
                  <c:v>100.77</c:v>
                </c:pt>
                <c:pt idx="4">
                  <c:v>98.03</c:v>
                </c:pt>
              </c:numCache>
            </c:numRef>
          </c:val>
          <c:extLst>
            <c:ext xmlns:c16="http://schemas.microsoft.com/office/drawing/2014/chart" uri="{C3380CC4-5D6E-409C-BE32-E72D297353CC}">
              <c16:uniqueId val="{00000000-5D84-4DC4-B6CB-007D21C99F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5D84-4DC4-B6CB-007D21C99F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32.31</c:v>
                </c:pt>
                <c:pt idx="1">
                  <c:v>33.979999999999997</c:v>
                </c:pt>
                <c:pt idx="2">
                  <c:v>35.85</c:v>
                </c:pt>
                <c:pt idx="3">
                  <c:v>37.61</c:v>
                </c:pt>
                <c:pt idx="4">
                  <c:v>39.299999999999997</c:v>
                </c:pt>
              </c:numCache>
            </c:numRef>
          </c:val>
          <c:extLst>
            <c:ext xmlns:c16="http://schemas.microsoft.com/office/drawing/2014/chart" uri="{C3380CC4-5D6E-409C-BE32-E72D297353CC}">
              <c16:uniqueId val="{00000000-6DF8-4952-925F-BEE89F0635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6DF8-4952-925F-BEE89F0635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17-4D9B-864F-45EF6C932AA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CB17-4D9B-864F-45EF6C932AA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63-45CE-810C-E61EAF9703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C963-45CE-810C-E61EAF9703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138.68</c:v>
                </c:pt>
                <c:pt idx="1">
                  <c:v>129.96</c:v>
                </c:pt>
                <c:pt idx="2">
                  <c:v>147.25</c:v>
                </c:pt>
                <c:pt idx="3">
                  <c:v>152.76</c:v>
                </c:pt>
                <c:pt idx="4">
                  <c:v>157.01</c:v>
                </c:pt>
              </c:numCache>
            </c:numRef>
          </c:val>
          <c:extLst>
            <c:ext xmlns:c16="http://schemas.microsoft.com/office/drawing/2014/chart" uri="{C3380CC4-5D6E-409C-BE32-E72D297353CC}">
              <c16:uniqueId val="{00000000-9D99-497C-A55C-3D5FEFE4A3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9D99-497C-A55C-3D5FEFE4A3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877.96</c:v>
                </c:pt>
                <c:pt idx="1">
                  <c:v>813.08</c:v>
                </c:pt>
                <c:pt idx="2">
                  <c:v>802.91</c:v>
                </c:pt>
                <c:pt idx="3">
                  <c:v>772.14</c:v>
                </c:pt>
                <c:pt idx="4">
                  <c:v>770.99</c:v>
                </c:pt>
              </c:numCache>
            </c:numRef>
          </c:val>
          <c:extLst>
            <c:ext xmlns:c16="http://schemas.microsoft.com/office/drawing/2014/chart" uri="{C3380CC4-5D6E-409C-BE32-E72D297353CC}">
              <c16:uniqueId val="{00000000-A251-4AC7-BC58-9A9382B0AC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A251-4AC7-BC58-9A9382B0AC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97.07</c:v>
                </c:pt>
                <c:pt idx="1">
                  <c:v>101.2</c:v>
                </c:pt>
                <c:pt idx="2">
                  <c:v>100.74</c:v>
                </c:pt>
                <c:pt idx="3">
                  <c:v>98.85</c:v>
                </c:pt>
                <c:pt idx="4">
                  <c:v>97.03</c:v>
                </c:pt>
              </c:numCache>
            </c:numRef>
          </c:val>
          <c:extLst>
            <c:ext xmlns:c16="http://schemas.microsoft.com/office/drawing/2014/chart" uri="{C3380CC4-5D6E-409C-BE32-E72D297353CC}">
              <c16:uniqueId val="{00000000-AE1B-40E8-9155-B6E36A9BE6F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AE1B-40E8-9155-B6E36A9BE6F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237.61</c:v>
                </c:pt>
                <c:pt idx="1">
                  <c:v>240.15</c:v>
                </c:pt>
                <c:pt idx="2">
                  <c:v>241.7</c:v>
                </c:pt>
                <c:pt idx="3">
                  <c:v>246.33</c:v>
                </c:pt>
                <c:pt idx="4">
                  <c:v>251.15</c:v>
                </c:pt>
              </c:numCache>
            </c:numRef>
          </c:val>
          <c:extLst>
            <c:ext xmlns:c16="http://schemas.microsoft.com/office/drawing/2014/chart" uri="{C3380CC4-5D6E-409C-BE32-E72D297353CC}">
              <c16:uniqueId val="{00000000-216C-40AE-BB6F-EE0EDA55DB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216C-40AE-BB6F-EE0EDA55DB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鹿児島県　和泊町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A8</v>
      </c>
      <c r="X8" s="88"/>
      <c r="Y8" s="88"/>
      <c r="Z8" s="88"/>
      <c r="AA8" s="88"/>
      <c r="AB8" s="88"/>
      <c r="AC8" s="88"/>
      <c r="AD8" s="88" t="str">
        <f>データ!$M$6</f>
        <v>自治体職員</v>
      </c>
      <c r="AE8" s="88"/>
      <c r="AF8" s="88"/>
      <c r="AG8" s="88"/>
      <c r="AH8" s="88"/>
      <c r="AI8" s="88"/>
      <c r="AJ8" s="88"/>
      <c r="AK8" s="4"/>
      <c r="AL8" s="76">
        <f>データ!$R$6</f>
        <v>6631</v>
      </c>
      <c r="AM8" s="76"/>
      <c r="AN8" s="76"/>
      <c r="AO8" s="76"/>
      <c r="AP8" s="76"/>
      <c r="AQ8" s="76"/>
      <c r="AR8" s="76"/>
      <c r="AS8" s="76"/>
      <c r="AT8" s="72">
        <f>データ!$S$6</f>
        <v>40.39</v>
      </c>
      <c r="AU8" s="73"/>
      <c r="AV8" s="73"/>
      <c r="AW8" s="73"/>
      <c r="AX8" s="73"/>
      <c r="AY8" s="73"/>
      <c r="AZ8" s="73"/>
      <c r="BA8" s="73"/>
      <c r="BB8" s="75">
        <f>データ!$T$6</f>
        <v>164.17</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37.07</v>
      </c>
      <c r="J10" s="73"/>
      <c r="K10" s="73"/>
      <c r="L10" s="73"/>
      <c r="M10" s="73"/>
      <c r="N10" s="73"/>
      <c r="O10" s="74"/>
      <c r="P10" s="75">
        <f>データ!$P$6</f>
        <v>100</v>
      </c>
      <c r="Q10" s="75"/>
      <c r="R10" s="75"/>
      <c r="S10" s="75"/>
      <c r="T10" s="75"/>
      <c r="U10" s="75"/>
      <c r="V10" s="75"/>
      <c r="W10" s="76">
        <f>データ!$Q$6</f>
        <v>4794</v>
      </c>
      <c r="X10" s="76"/>
      <c r="Y10" s="76"/>
      <c r="Z10" s="76"/>
      <c r="AA10" s="76"/>
      <c r="AB10" s="76"/>
      <c r="AC10" s="76"/>
      <c r="AD10" s="2"/>
      <c r="AE10" s="2"/>
      <c r="AF10" s="2"/>
      <c r="AG10" s="2"/>
      <c r="AH10" s="4"/>
      <c r="AI10" s="4"/>
      <c r="AJ10" s="4"/>
      <c r="AK10" s="4"/>
      <c r="AL10" s="76">
        <f>データ!$U$6</f>
        <v>6510</v>
      </c>
      <c r="AM10" s="76"/>
      <c r="AN10" s="76"/>
      <c r="AO10" s="76"/>
      <c r="AP10" s="76"/>
      <c r="AQ10" s="76"/>
      <c r="AR10" s="76"/>
      <c r="AS10" s="76"/>
      <c r="AT10" s="72">
        <f>データ!$V$6</f>
        <v>2.76</v>
      </c>
      <c r="AU10" s="73"/>
      <c r="AV10" s="73"/>
      <c r="AW10" s="73"/>
      <c r="AX10" s="73"/>
      <c r="AY10" s="73"/>
      <c r="AZ10" s="73"/>
      <c r="BA10" s="73"/>
      <c r="BB10" s="75">
        <f>データ!$W$6</f>
        <v>2358.6999999999998</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104</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105</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2Do3py1d9VDNTkZddMRmMSTug9l9bP8EqBK0guBzMEqzn59S6VFU8u82aSx0xh0fxTyYzAQjSS2cVfT68Uoog==" saltValue="j7S1m7TvziHnibYXkAmw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27</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52</v>
      </c>
      <c r="B4" s="31"/>
      <c r="C4" s="31"/>
      <c r="D4" s="31"/>
      <c r="E4" s="31"/>
      <c r="F4" s="31"/>
      <c r="G4" s="31"/>
      <c r="H4" s="96"/>
      <c r="I4" s="97"/>
      <c r="J4" s="97"/>
      <c r="K4" s="97"/>
      <c r="L4" s="97"/>
      <c r="M4" s="97"/>
      <c r="N4" s="97"/>
      <c r="O4" s="97"/>
      <c r="P4" s="97"/>
      <c r="Q4" s="97"/>
      <c r="R4" s="97"/>
      <c r="S4" s="97"/>
      <c r="T4" s="97"/>
      <c r="U4" s="97"/>
      <c r="V4" s="97"/>
      <c r="W4" s="98"/>
      <c r="X4" s="92" t="s">
        <v>53</v>
      </c>
      <c r="Y4" s="92"/>
      <c r="Z4" s="92"/>
      <c r="AA4" s="92"/>
      <c r="AB4" s="92"/>
      <c r="AC4" s="92"/>
      <c r="AD4" s="92"/>
      <c r="AE4" s="92"/>
      <c r="AF4" s="92"/>
      <c r="AG4" s="92"/>
      <c r="AH4" s="92"/>
      <c r="AI4" s="92" t="s">
        <v>54</v>
      </c>
      <c r="AJ4" s="92"/>
      <c r="AK4" s="92"/>
      <c r="AL4" s="92"/>
      <c r="AM4" s="92"/>
      <c r="AN4" s="92"/>
      <c r="AO4" s="92"/>
      <c r="AP4" s="92"/>
      <c r="AQ4" s="92"/>
      <c r="AR4" s="92"/>
      <c r="AS4" s="92"/>
      <c r="AT4" s="92" t="s">
        <v>55</v>
      </c>
      <c r="AU4" s="92"/>
      <c r="AV4" s="92"/>
      <c r="AW4" s="92"/>
      <c r="AX4" s="92"/>
      <c r="AY4" s="92"/>
      <c r="AZ4" s="92"/>
      <c r="BA4" s="92"/>
      <c r="BB4" s="92"/>
      <c r="BC4" s="92"/>
      <c r="BD4" s="92"/>
      <c r="BE4" s="92" t="s">
        <v>56</v>
      </c>
      <c r="BF4" s="92"/>
      <c r="BG4" s="92"/>
      <c r="BH4" s="92"/>
      <c r="BI4" s="92"/>
      <c r="BJ4" s="92"/>
      <c r="BK4" s="92"/>
      <c r="BL4" s="92"/>
      <c r="BM4" s="92"/>
      <c r="BN4" s="92"/>
      <c r="BO4" s="92"/>
      <c r="BP4" s="92" t="s">
        <v>57</v>
      </c>
      <c r="BQ4" s="92"/>
      <c r="BR4" s="92"/>
      <c r="BS4" s="92"/>
      <c r="BT4" s="92"/>
      <c r="BU4" s="92"/>
      <c r="BV4" s="92"/>
      <c r="BW4" s="92"/>
      <c r="BX4" s="92"/>
      <c r="BY4" s="92"/>
      <c r="BZ4" s="92"/>
      <c r="CA4" s="92" t="s">
        <v>58</v>
      </c>
      <c r="CB4" s="92"/>
      <c r="CC4" s="92"/>
      <c r="CD4" s="92"/>
      <c r="CE4" s="92"/>
      <c r="CF4" s="92"/>
      <c r="CG4" s="92"/>
      <c r="CH4" s="92"/>
      <c r="CI4" s="92"/>
      <c r="CJ4" s="92"/>
      <c r="CK4" s="92"/>
      <c r="CL4" s="92" t="s">
        <v>59</v>
      </c>
      <c r="CM4" s="92"/>
      <c r="CN4" s="92"/>
      <c r="CO4" s="92"/>
      <c r="CP4" s="92"/>
      <c r="CQ4" s="92"/>
      <c r="CR4" s="92"/>
      <c r="CS4" s="92"/>
      <c r="CT4" s="92"/>
      <c r="CU4" s="92"/>
      <c r="CV4" s="92"/>
      <c r="CW4" s="92" t="s">
        <v>60</v>
      </c>
      <c r="CX4" s="92"/>
      <c r="CY4" s="92"/>
      <c r="CZ4" s="92"/>
      <c r="DA4" s="92"/>
      <c r="DB4" s="92"/>
      <c r="DC4" s="92"/>
      <c r="DD4" s="92"/>
      <c r="DE4" s="92"/>
      <c r="DF4" s="92"/>
      <c r="DG4" s="92"/>
      <c r="DH4" s="92" t="s">
        <v>61</v>
      </c>
      <c r="DI4" s="92"/>
      <c r="DJ4" s="92"/>
      <c r="DK4" s="92"/>
      <c r="DL4" s="92"/>
      <c r="DM4" s="92"/>
      <c r="DN4" s="92"/>
      <c r="DO4" s="92"/>
      <c r="DP4" s="92"/>
      <c r="DQ4" s="92"/>
      <c r="DR4" s="92"/>
      <c r="DS4" s="92" t="s">
        <v>62</v>
      </c>
      <c r="DT4" s="92"/>
      <c r="DU4" s="92"/>
      <c r="DV4" s="92"/>
      <c r="DW4" s="92"/>
      <c r="DX4" s="92"/>
      <c r="DY4" s="92"/>
      <c r="DZ4" s="92"/>
      <c r="EA4" s="92"/>
      <c r="EB4" s="92"/>
      <c r="EC4" s="92"/>
      <c r="ED4" s="92" t="s">
        <v>63</v>
      </c>
      <c r="EE4" s="92"/>
      <c r="EF4" s="92"/>
      <c r="EG4" s="92"/>
      <c r="EH4" s="92"/>
      <c r="EI4" s="92"/>
      <c r="EJ4" s="92"/>
      <c r="EK4" s="92"/>
      <c r="EL4" s="92"/>
      <c r="EM4" s="92"/>
      <c r="EN4" s="92"/>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465330</v>
      </c>
      <c r="D6" s="34">
        <f t="shared" si="3"/>
        <v>46</v>
      </c>
      <c r="E6" s="34">
        <f t="shared" si="3"/>
        <v>1</v>
      </c>
      <c r="F6" s="34">
        <f t="shared" si="3"/>
        <v>0</v>
      </c>
      <c r="G6" s="34">
        <f t="shared" si="3"/>
        <v>1</v>
      </c>
      <c r="H6" s="34" t="str">
        <f t="shared" si="3"/>
        <v>鹿児島県　和泊町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37.07</v>
      </c>
      <c r="P6" s="35">
        <f t="shared" si="3"/>
        <v>100</v>
      </c>
      <c r="Q6" s="35">
        <f t="shared" si="3"/>
        <v>4794</v>
      </c>
      <c r="R6" s="35">
        <f t="shared" si="3"/>
        <v>6631</v>
      </c>
      <c r="S6" s="35">
        <f t="shared" si="3"/>
        <v>40.39</v>
      </c>
      <c r="T6" s="35">
        <f t="shared" si="3"/>
        <v>164.17</v>
      </c>
      <c r="U6" s="35">
        <f t="shared" si="3"/>
        <v>6510</v>
      </c>
      <c r="V6" s="35">
        <f t="shared" si="3"/>
        <v>2.76</v>
      </c>
      <c r="W6" s="35">
        <f t="shared" si="3"/>
        <v>2358.6999999999998</v>
      </c>
      <c r="X6" s="36">
        <f>IF(X7="",NA(),X7)</f>
        <v>98.99</v>
      </c>
      <c r="Y6" s="36">
        <f t="shared" ref="Y6:AG6" si="4">IF(Y7="",NA(),Y7)</f>
        <v>101.74</v>
      </c>
      <c r="Z6" s="36">
        <f t="shared" si="4"/>
        <v>102.07</v>
      </c>
      <c r="AA6" s="36">
        <f t="shared" si="4"/>
        <v>100.77</v>
      </c>
      <c r="AB6" s="36">
        <f t="shared" si="4"/>
        <v>98.03</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138.68</v>
      </c>
      <c r="AU6" s="36">
        <f t="shared" ref="AU6:BC6" si="6">IF(AU7="",NA(),AU7)</f>
        <v>129.96</v>
      </c>
      <c r="AV6" s="36">
        <f t="shared" si="6"/>
        <v>147.25</v>
      </c>
      <c r="AW6" s="36">
        <f t="shared" si="6"/>
        <v>152.76</v>
      </c>
      <c r="AX6" s="36">
        <f t="shared" si="6"/>
        <v>157.01</v>
      </c>
      <c r="AY6" s="36">
        <f t="shared" si="6"/>
        <v>434.72</v>
      </c>
      <c r="AZ6" s="36">
        <f t="shared" si="6"/>
        <v>416.14</v>
      </c>
      <c r="BA6" s="36">
        <f t="shared" si="6"/>
        <v>371.89</v>
      </c>
      <c r="BB6" s="36">
        <f t="shared" si="6"/>
        <v>293.23</v>
      </c>
      <c r="BC6" s="36">
        <f t="shared" si="6"/>
        <v>300.14</v>
      </c>
      <c r="BD6" s="35" t="str">
        <f>IF(BD7="","",IF(BD7="-","【-】","【"&amp;SUBSTITUTE(TEXT(BD7,"#,##0.00"),"-","△")&amp;"】"))</f>
        <v>【261.93】</v>
      </c>
      <c r="BE6" s="36">
        <f>IF(BE7="",NA(),BE7)</f>
        <v>877.96</v>
      </c>
      <c r="BF6" s="36">
        <f t="shared" ref="BF6:BN6" si="7">IF(BF7="",NA(),BF7)</f>
        <v>813.08</v>
      </c>
      <c r="BG6" s="36">
        <f t="shared" si="7"/>
        <v>802.91</v>
      </c>
      <c r="BH6" s="36">
        <f t="shared" si="7"/>
        <v>772.14</v>
      </c>
      <c r="BI6" s="36">
        <f t="shared" si="7"/>
        <v>770.99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97.07</v>
      </c>
      <c r="BQ6" s="36">
        <f t="shared" ref="BQ6:BY6" si="8">IF(BQ7="",NA(),BQ7)</f>
        <v>101.2</v>
      </c>
      <c r="BR6" s="36">
        <f t="shared" si="8"/>
        <v>100.74</v>
      </c>
      <c r="BS6" s="36">
        <f t="shared" si="8"/>
        <v>98.85</v>
      </c>
      <c r="BT6" s="36">
        <f t="shared" si="8"/>
        <v>97.03</v>
      </c>
      <c r="BU6" s="36">
        <f t="shared" si="8"/>
        <v>93.66</v>
      </c>
      <c r="BV6" s="36">
        <f t="shared" si="8"/>
        <v>92.76</v>
      </c>
      <c r="BW6" s="36">
        <f t="shared" si="8"/>
        <v>93.28</v>
      </c>
      <c r="BX6" s="36">
        <f t="shared" si="8"/>
        <v>87.51</v>
      </c>
      <c r="BY6" s="36">
        <f t="shared" si="8"/>
        <v>84.77</v>
      </c>
      <c r="BZ6" s="35" t="str">
        <f>IF(BZ7="","",IF(BZ7="-","【-】","【"&amp;SUBSTITUTE(TEXT(BZ7,"#,##0.00"),"-","△")&amp;"】"))</f>
        <v>【103.91】</v>
      </c>
      <c r="CA6" s="36">
        <f>IF(CA7="",NA(),CA7)</f>
        <v>237.61</v>
      </c>
      <c r="CB6" s="36">
        <f t="shared" ref="CB6:CJ6" si="9">IF(CB7="",NA(),CB7)</f>
        <v>240.15</v>
      </c>
      <c r="CC6" s="36">
        <f t="shared" si="9"/>
        <v>241.7</v>
      </c>
      <c r="CD6" s="36">
        <f t="shared" si="9"/>
        <v>246.33</v>
      </c>
      <c r="CE6" s="36">
        <f t="shared" si="9"/>
        <v>251.15</v>
      </c>
      <c r="CF6" s="36">
        <f t="shared" si="9"/>
        <v>208.21</v>
      </c>
      <c r="CG6" s="36">
        <f t="shared" si="9"/>
        <v>208.67</v>
      </c>
      <c r="CH6" s="36">
        <f t="shared" si="9"/>
        <v>208.29</v>
      </c>
      <c r="CI6" s="36">
        <f t="shared" si="9"/>
        <v>218.42</v>
      </c>
      <c r="CJ6" s="36">
        <f t="shared" si="9"/>
        <v>227.27</v>
      </c>
      <c r="CK6" s="35" t="str">
        <f>IF(CK7="","",IF(CK7="-","【-】","【"&amp;SUBSTITUTE(TEXT(CK7,"#,##0.00"),"-","△")&amp;"】"))</f>
        <v>【167.11】</v>
      </c>
      <c r="CL6" s="36">
        <f>IF(CL7="",NA(),CL7)</f>
        <v>45.75</v>
      </c>
      <c r="CM6" s="36">
        <f t="shared" ref="CM6:CU6" si="10">IF(CM7="",NA(),CM7)</f>
        <v>44.85</v>
      </c>
      <c r="CN6" s="36">
        <f t="shared" si="10"/>
        <v>43.69</v>
      </c>
      <c r="CO6" s="36">
        <f t="shared" si="10"/>
        <v>43.7</v>
      </c>
      <c r="CP6" s="36">
        <f t="shared" si="10"/>
        <v>41.97</v>
      </c>
      <c r="CQ6" s="36">
        <f t="shared" si="10"/>
        <v>49.22</v>
      </c>
      <c r="CR6" s="36">
        <f t="shared" si="10"/>
        <v>49.08</v>
      </c>
      <c r="CS6" s="36">
        <f t="shared" si="10"/>
        <v>49.32</v>
      </c>
      <c r="CT6" s="36">
        <f t="shared" si="10"/>
        <v>50.24</v>
      </c>
      <c r="CU6" s="36">
        <f t="shared" si="10"/>
        <v>50.29</v>
      </c>
      <c r="CV6" s="35" t="str">
        <f>IF(CV7="","",IF(CV7="-","【-】","【"&amp;SUBSTITUTE(TEXT(CV7,"#,##0.00"),"-","△")&amp;"】"))</f>
        <v>【60.27】</v>
      </c>
      <c r="CW6" s="36">
        <f>IF(CW7="",NA(),CW7)</f>
        <v>91.3</v>
      </c>
      <c r="CX6" s="36">
        <f t="shared" ref="CX6:DF6" si="11">IF(CX7="",NA(),CX7)</f>
        <v>91.4</v>
      </c>
      <c r="CY6" s="36">
        <f t="shared" si="11"/>
        <v>91.4</v>
      </c>
      <c r="CZ6" s="36">
        <f t="shared" si="11"/>
        <v>91.4</v>
      </c>
      <c r="DA6" s="36">
        <f t="shared" si="11"/>
        <v>91.4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32.31</v>
      </c>
      <c r="DI6" s="36">
        <f t="shared" ref="DI6:DQ6" si="12">IF(DI7="",NA(),DI7)</f>
        <v>33.979999999999997</v>
      </c>
      <c r="DJ6" s="36">
        <f t="shared" si="12"/>
        <v>35.85</v>
      </c>
      <c r="DK6" s="36">
        <f t="shared" si="12"/>
        <v>37.61</v>
      </c>
      <c r="DL6" s="36">
        <f t="shared" si="12"/>
        <v>39.299999999999997</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0.51</v>
      </c>
      <c r="EE6" s="35">
        <f t="shared" ref="EE6:EM6" si="14">IF(EE7="",NA(),EE7)</f>
        <v>0</v>
      </c>
      <c r="EF6" s="36">
        <f t="shared" si="14"/>
        <v>0.28000000000000003</v>
      </c>
      <c r="EG6" s="36">
        <f t="shared" si="14"/>
        <v>0.11</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465330</v>
      </c>
      <c r="D7" s="38">
        <v>46</v>
      </c>
      <c r="E7" s="38">
        <v>1</v>
      </c>
      <c r="F7" s="38">
        <v>0</v>
      </c>
      <c r="G7" s="38">
        <v>1</v>
      </c>
      <c r="H7" s="38" t="s">
        <v>92</v>
      </c>
      <c r="I7" s="38" t="s">
        <v>93</v>
      </c>
      <c r="J7" s="38" t="s">
        <v>94</v>
      </c>
      <c r="K7" s="38" t="s">
        <v>95</v>
      </c>
      <c r="L7" s="38" t="s">
        <v>96</v>
      </c>
      <c r="M7" s="38" t="s">
        <v>97</v>
      </c>
      <c r="N7" s="39" t="s">
        <v>98</v>
      </c>
      <c r="O7" s="39">
        <v>37.07</v>
      </c>
      <c r="P7" s="39">
        <v>100</v>
      </c>
      <c r="Q7" s="39">
        <v>4794</v>
      </c>
      <c r="R7" s="39">
        <v>6631</v>
      </c>
      <c r="S7" s="39">
        <v>40.39</v>
      </c>
      <c r="T7" s="39">
        <v>164.17</v>
      </c>
      <c r="U7" s="39">
        <v>6510</v>
      </c>
      <c r="V7" s="39">
        <v>2.76</v>
      </c>
      <c r="W7" s="39">
        <v>2358.6999999999998</v>
      </c>
      <c r="X7" s="39">
        <v>98.99</v>
      </c>
      <c r="Y7" s="39">
        <v>101.74</v>
      </c>
      <c r="Z7" s="39">
        <v>102.07</v>
      </c>
      <c r="AA7" s="39">
        <v>100.77</v>
      </c>
      <c r="AB7" s="39">
        <v>98.03</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138.68</v>
      </c>
      <c r="AU7" s="39">
        <v>129.96</v>
      </c>
      <c r="AV7" s="39">
        <v>147.25</v>
      </c>
      <c r="AW7" s="39">
        <v>152.76</v>
      </c>
      <c r="AX7" s="39">
        <v>157.01</v>
      </c>
      <c r="AY7" s="39">
        <v>434.72</v>
      </c>
      <c r="AZ7" s="39">
        <v>416.14</v>
      </c>
      <c r="BA7" s="39">
        <v>371.89</v>
      </c>
      <c r="BB7" s="39">
        <v>293.23</v>
      </c>
      <c r="BC7" s="39">
        <v>300.14</v>
      </c>
      <c r="BD7" s="39">
        <v>261.93</v>
      </c>
      <c r="BE7" s="39">
        <v>877.96</v>
      </c>
      <c r="BF7" s="39">
        <v>813.08</v>
      </c>
      <c r="BG7" s="39">
        <v>802.91</v>
      </c>
      <c r="BH7" s="39">
        <v>772.14</v>
      </c>
      <c r="BI7" s="39">
        <v>770.99</v>
      </c>
      <c r="BJ7" s="39">
        <v>495.76</v>
      </c>
      <c r="BK7" s="39">
        <v>487.22</v>
      </c>
      <c r="BL7" s="39">
        <v>483.11</v>
      </c>
      <c r="BM7" s="39">
        <v>542.29999999999995</v>
      </c>
      <c r="BN7" s="39">
        <v>566.65</v>
      </c>
      <c r="BO7" s="39">
        <v>270.45999999999998</v>
      </c>
      <c r="BP7" s="39">
        <v>97.07</v>
      </c>
      <c r="BQ7" s="39">
        <v>101.2</v>
      </c>
      <c r="BR7" s="39">
        <v>100.74</v>
      </c>
      <c r="BS7" s="39">
        <v>98.85</v>
      </c>
      <c r="BT7" s="39">
        <v>97.03</v>
      </c>
      <c r="BU7" s="39">
        <v>93.66</v>
      </c>
      <c r="BV7" s="39">
        <v>92.76</v>
      </c>
      <c r="BW7" s="39">
        <v>93.28</v>
      </c>
      <c r="BX7" s="39">
        <v>87.51</v>
      </c>
      <c r="BY7" s="39">
        <v>84.77</v>
      </c>
      <c r="BZ7" s="39">
        <v>103.91</v>
      </c>
      <c r="CA7" s="39">
        <v>237.61</v>
      </c>
      <c r="CB7" s="39">
        <v>240.15</v>
      </c>
      <c r="CC7" s="39">
        <v>241.7</v>
      </c>
      <c r="CD7" s="39">
        <v>246.33</v>
      </c>
      <c r="CE7" s="39">
        <v>251.15</v>
      </c>
      <c r="CF7" s="39">
        <v>208.21</v>
      </c>
      <c r="CG7" s="39">
        <v>208.67</v>
      </c>
      <c r="CH7" s="39">
        <v>208.29</v>
      </c>
      <c r="CI7" s="39">
        <v>218.42</v>
      </c>
      <c r="CJ7" s="39">
        <v>227.27</v>
      </c>
      <c r="CK7" s="39">
        <v>167.11</v>
      </c>
      <c r="CL7" s="39">
        <v>45.75</v>
      </c>
      <c r="CM7" s="39">
        <v>44.85</v>
      </c>
      <c r="CN7" s="39">
        <v>43.69</v>
      </c>
      <c r="CO7" s="39">
        <v>43.7</v>
      </c>
      <c r="CP7" s="39">
        <v>41.97</v>
      </c>
      <c r="CQ7" s="39">
        <v>49.22</v>
      </c>
      <c r="CR7" s="39">
        <v>49.08</v>
      </c>
      <c r="CS7" s="39">
        <v>49.32</v>
      </c>
      <c r="CT7" s="39">
        <v>50.24</v>
      </c>
      <c r="CU7" s="39">
        <v>50.29</v>
      </c>
      <c r="CV7" s="39">
        <v>60.27</v>
      </c>
      <c r="CW7" s="39">
        <v>91.3</v>
      </c>
      <c r="CX7" s="39">
        <v>91.4</v>
      </c>
      <c r="CY7" s="39">
        <v>91.4</v>
      </c>
      <c r="CZ7" s="39">
        <v>91.4</v>
      </c>
      <c r="DA7" s="39">
        <v>91.4</v>
      </c>
      <c r="DB7" s="39">
        <v>79.48</v>
      </c>
      <c r="DC7" s="39">
        <v>79.3</v>
      </c>
      <c r="DD7" s="39">
        <v>79.34</v>
      </c>
      <c r="DE7" s="39">
        <v>78.650000000000006</v>
      </c>
      <c r="DF7" s="39">
        <v>77.73</v>
      </c>
      <c r="DG7" s="39">
        <v>89.92</v>
      </c>
      <c r="DH7" s="39">
        <v>32.31</v>
      </c>
      <c r="DI7" s="39">
        <v>33.979999999999997</v>
      </c>
      <c r="DJ7" s="39">
        <v>35.85</v>
      </c>
      <c r="DK7" s="39">
        <v>37.61</v>
      </c>
      <c r="DL7" s="39">
        <v>39.299999999999997</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0.51</v>
      </c>
      <c r="EE7" s="39">
        <v>0</v>
      </c>
      <c r="EF7" s="39">
        <v>0.28000000000000003</v>
      </c>
      <c r="EG7" s="39">
        <v>0.11</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2020-01-21T08:25:44Z</cp:lastPrinted>
  <dcterms:created xsi:type="dcterms:W3CDTF">2019-12-05T04:32:17Z</dcterms:created>
  <dcterms:modified xsi:type="dcterms:W3CDTF">2020-02-27T00:21:24Z</dcterms:modified>
  <cp:category/>
</cp:coreProperties>
</file>