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1_鹿児島市【済】\"/>
    </mc:Choice>
  </mc:AlternateContent>
  <workbookProtection workbookAlgorithmName="SHA-512" workbookHashValue="pqary4zliGiK3YBTcvCdP8O3Vaa48DZEWnfhX86ORu2/xU9gYvxCg/Vx3dVFH4jZOmiBY3dI8BAYT9rNi7KwCg==" workbookSaltValue="KxW1InHu2bHColJIiFiKzw==" workbookSpinCount="100000" lockStructure="1"/>
  <bookViews>
    <workbookView xWindow="0" yWindow="0" windowWidth="20490" windowHeight="907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Q10" i="5"/>
  <c r="DG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J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<sst xmlns="http://schemas.openxmlformats.org/spreadsheetml/2006/main" count="262" uniqueCount="108">
  <si>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</si>
  <si>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</si>
  <si>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</si>
  <si>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</si>
  <si>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</si>
  <si>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</si>
  <si>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</si>
  <si>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</si>
  <si>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</si>
  <si>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</si>
  <si>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</si>
  <si>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</si>
  <si>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</si>
  <si>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</si>
  <si>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</si>
  <si>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</si>
  <si>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</si>
  <si>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</si>
  <si>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</si>
  <si>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</si>
  <si>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</si>
  <si>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</si>
  <si>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</si>
  <si>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</si>
  <si>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</si>
  <si>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</si>
  <si>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</si>
  <si>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</si>
  <si>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</si>
  <si>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</si>
  <si>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</si>
  <si>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</si>
  <si>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</si>
  <si>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</si>
  <si>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</si>
  <si>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</si>
  <si>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</si>
  <si>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</si>
  <si>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</si>
  <si>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</si>
  <si>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</si>
  <si>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</si>
  <si>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</si>
  <si>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</si>
  <si>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</si>
  <si>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</si>
  <si>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</si>
  <si>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</si>
  <si>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</si>
  <si>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</si>
  <si>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</si>
  <si>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</si>
  <si>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</si>
  <si>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</si>
  <si>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</si>
  <si>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</si>
  <si>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</si>
  <si>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</si>
  <si>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</si>
  <si>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</si>
  <si>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</si>
  <si>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</si>
  <si>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</si>
  <si>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</si>
  <si>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</si>
  <si>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</si>
  <si>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</si>
  <si>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</si>
  <si>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</si>
  <si>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</si>
  <si>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</si>
  <si>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</si>
  <si>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</si>
  <si>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</si>
  <si>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</si>
  <si>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</si>
  <si>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</si>
  <si>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</si>
  <si>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</si>
  <si>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</si>
  <si>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</si>
  <si>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</si>
  <si>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</si>
  <si>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</si>
  <si>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</si>
  <si>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</si>
  <si>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</si>
  <si>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</si>
  <si>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</si>
  <si>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462012</t>
  </si>
  <si>
    <t>46</t>
  </si>
  <si>
    <t>02</t>
  </si>
  <si>
    <t>0</t>
  </si>
  <si>
    <t>000</t>
  </si>
  <si>
    <t>鹿児島県　鹿児島市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</si>
  <si>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</si>
  <si>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</si>
  <si>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</si>
  <si>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</si>
  <si>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</si>
  <si>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</si>
  <si>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</si>
  <si>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</si>
  <si>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</si>
  <si>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</si>
  <si>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①有形固定資産減価償却率は、年々増加傾向にあり、既存施設の経過年数が高まっている。
　既存施設の経過年数が高まっており、維持管理や経年劣化に伴う改良・更新に要する費用の増加が見込まれる。</t>
    <phoneticPr fontId="5"/>
  </si>
  <si>
    <t>　責任使用水量制により一定の収入は確保できるものの、今後、既存施設の維持管理や経年劣化に伴う改良・更新に要する費用の増加が見込まれるなかで、工業用水を安定供給するため、計画的かつ効率的な事業運営を行っていく必要がある。</t>
    <rPh sb="1" eb="3">
      <t>セキニン</t>
    </rPh>
    <rPh sb="3" eb="5">
      <t>シヨウ</t>
    </rPh>
    <rPh sb="5" eb="7">
      <t>スイリョウ</t>
    </rPh>
    <rPh sb="7" eb="8">
      <t>セイ</t>
    </rPh>
    <rPh sb="11" eb="13">
      <t>イッテイ</t>
    </rPh>
    <rPh sb="14" eb="16">
      <t>シュウニュウ</t>
    </rPh>
    <rPh sb="17" eb="19">
      <t>カクホ</t>
    </rPh>
    <rPh sb="26" eb="28">
      <t>コンゴ</t>
    </rPh>
    <rPh sb="29" eb="31">
      <t>キゾン</t>
    </rPh>
    <rPh sb="31" eb="33">
      <t>シセツ</t>
    </rPh>
    <rPh sb="34" eb="36">
      <t>イジ</t>
    </rPh>
    <rPh sb="36" eb="38">
      <t>カンリ</t>
    </rPh>
    <rPh sb="39" eb="41">
      <t>ケイネン</t>
    </rPh>
    <rPh sb="41" eb="43">
      <t>レッカ</t>
    </rPh>
    <rPh sb="44" eb="45">
      <t>トモナ</t>
    </rPh>
    <rPh sb="46" eb="48">
      <t>カイリョウ</t>
    </rPh>
    <rPh sb="49" eb="51">
      <t>コウシン</t>
    </rPh>
    <rPh sb="52" eb="53">
      <t>ヨウ</t>
    </rPh>
    <rPh sb="55" eb="57">
      <t>ヒヨウ</t>
    </rPh>
    <rPh sb="58" eb="60">
      <t>ゾウカ</t>
    </rPh>
    <rPh sb="61" eb="63">
      <t>ミコ</t>
    </rPh>
    <rPh sb="70" eb="72">
      <t>コウギョウ</t>
    </rPh>
    <rPh sb="72" eb="74">
      <t>ヨウスイ</t>
    </rPh>
    <rPh sb="75" eb="77">
      <t>アンテイ</t>
    </rPh>
    <rPh sb="77" eb="79">
      <t>キョウキュウ</t>
    </rPh>
    <rPh sb="84" eb="87">
      <t>ケイカクテキ</t>
    </rPh>
    <rPh sb="89" eb="92">
      <t>コウリツテキ</t>
    </rPh>
    <rPh sb="93" eb="95">
      <t>ジギョウ</t>
    </rPh>
    <rPh sb="95" eb="97">
      <t>ウンエイ</t>
    </rPh>
    <rPh sb="98" eb="99">
      <t>オコナ</t>
    </rPh>
    <rPh sb="103" eb="105">
      <t>ヒツヨウ</t>
    </rPh>
    <phoneticPr fontId="5"/>
  </si>
  <si>
    <t>　①経常収支比率は、元年度は給水収益の増加により増加した。各年度１００％以上であり、費用を工業用水道料金等で賄えている。
　また、⑤料金回収率も各年度１００％以上であり、費用を収益の柱である工業用水道料金で賄えている。
　②累積欠損金比率は各年度０で、これまでの累積欠損金が生じていないことを示している。
　③流動比率は、元年度は流動負債の減少により大幅に増加した。短期的な債務に対し支払うことができる現金等を保有できている状況である。
　④企業債残高対給水収益比率は各年度０で、企業債の借入が生じていないことを示している。
　⑥給水原価は、各年度ばらつきはあるものの、類似団体に比べ低い状況にあり、費用が抑えられている。今後とも計画的かつ効率的な事業運営により、同原価の抑制に取組む必要がある。
　⑦施設利用率は元年度増加したが、類似団体に比べ低い状況にある。
　⑧契約率は、28年度以降ほぼ横ばいであり、類似団体に比べ低い状況にある。
責任使用水量制により一定の収入は確保できるものの、今後とも計画的かつ効率的な事業運営行っていく必要がある。</t>
    <rPh sb="10" eb="12">
      <t>ガンネン</t>
    </rPh>
    <rPh sb="12" eb="13">
      <t>ド</t>
    </rPh>
    <rPh sb="14" eb="16">
      <t>キュウスイ</t>
    </rPh>
    <rPh sb="16" eb="18">
      <t>シュウエキ</t>
    </rPh>
    <rPh sb="19" eb="21">
      <t>ゾウカ</t>
    </rPh>
    <rPh sb="24" eb="26">
      <t>ゾウカ</t>
    </rPh>
    <rPh sb="45" eb="48">
      <t>コウギョウヨウ</t>
    </rPh>
    <rPh sb="95" eb="98">
      <t>コウギョウヨウ</t>
    </rPh>
    <rPh sb="161" eb="163">
      <t>ガンネン</t>
    </rPh>
    <rPh sb="163" eb="164">
      <t>ド</t>
    </rPh>
    <rPh sb="165" eb="167">
      <t>リュウドウ</t>
    </rPh>
    <rPh sb="167" eb="169">
      <t>フサイ</t>
    </rPh>
    <rPh sb="170" eb="172">
      <t>ゲンショウ</t>
    </rPh>
    <rPh sb="175" eb="177">
      <t>オオハバ</t>
    </rPh>
    <rPh sb="178" eb="180">
      <t>ゾウカ</t>
    </rPh>
    <rPh sb="271" eb="274">
      <t>カクネンド</t>
    </rPh>
    <rPh sb="300" eb="302">
      <t>ヒヨウ</t>
    </rPh>
    <rPh sb="303" eb="304">
      <t>オサ</t>
    </rPh>
    <rPh sb="315" eb="318">
      <t>ケイカクテキ</t>
    </rPh>
    <rPh sb="320" eb="323">
      <t>コウリツテキ</t>
    </rPh>
    <rPh sb="324" eb="326">
      <t>ジギョウ</t>
    </rPh>
    <rPh sb="326" eb="328">
      <t>ウンエイ</t>
    </rPh>
    <rPh sb="357" eb="359">
      <t>ガンネン</t>
    </rPh>
    <rPh sb="359" eb="360">
      <t>ド</t>
    </rPh>
    <rPh sb="360" eb="362">
      <t>ゾウカ</t>
    </rPh>
    <rPh sb="384" eb="386">
      <t>ケイヤク</t>
    </rPh>
    <rPh sb="404" eb="406">
      <t>ルイジ</t>
    </rPh>
    <rPh sb="406" eb="408">
      <t>ダンタイ</t>
    </rPh>
    <rPh sb="409" eb="410">
      <t>クラ</t>
    </rPh>
    <rPh sb="411" eb="412">
      <t>ヒク</t>
    </rPh>
    <rPh sb="413" eb="41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</si>
</sst>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66.33</c:v>
                </c:pt>
                <c:pt idx="1">
                  <c:v>68.709999999999994</c:v>
                </c:pt>
                <c:pt idx="2">
                  <c:v>70.14</c:v>
                </c:pt>
                <c:pt idx="3">
                  <c:v>70.78</c:v>
                </c:pt>
                <c:pt idx="4">
                  <c:v>71.989999999999995</c:v>
                </c:pt>
              </c:numCache>
            </c:numRef>
          </c:val>
          <c:extLst>
            <c:ext xmlns:c16="http://schemas.microsoft.com/office/drawing/2014/chart" uri="{C3380CC4-5D6E-409C-BE32-E72D297353CC}">
              <c16:uniqueId val="{00000000-E340-4DC1-A959-213F01C79A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E340-4DC1-A959-213F01C79A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1-4C97-BE05-67D1BF3A73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BB41-4C97-BE05-67D1BF3A73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106.83</c:v>
                </c:pt>
                <c:pt idx="1">
                  <c:v>109.33</c:v>
                </c:pt>
                <c:pt idx="2">
                  <c:v>113.58</c:v>
                </c:pt>
                <c:pt idx="3">
                  <c:v>107.89</c:v>
                </c:pt>
                <c:pt idx="4">
                  <c:v>120.54</c:v>
                </c:pt>
              </c:numCache>
            </c:numRef>
          </c:val>
          <c:extLst>
            <c:ext xmlns:c16="http://schemas.microsoft.com/office/drawing/2014/chart" uri="{C3380CC4-5D6E-409C-BE32-E72D297353CC}">
              <c16:uniqueId val="{00000000-57A6-4911-AED5-A201B0612A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57A6-4911-AED5-A201B0612A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1C-4EDA-B666-C95114B951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8F1C-4EDA-B666-C95114B951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0B-429F-847F-DB7EBD6367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8C0B-429F-847F-DB7EBD6367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13010.5</c:v>
                </c:pt>
                <c:pt idx="1">
                  <c:v>35289.06</c:v>
                </c:pt>
                <c:pt idx="2">
                  <c:v>16084.98</c:v>
                </c:pt>
                <c:pt idx="3">
                  <c:v>12858.4</c:v>
                </c:pt>
                <c:pt idx="4">
                  <c:v>92367.67</c:v>
                </c:pt>
              </c:numCache>
            </c:numRef>
          </c:val>
          <c:extLst>
            <c:ext xmlns:c16="http://schemas.microsoft.com/office/drawing/2014/chart" uri="{C3380CC4-5D6E-409C-BE32-E72D297353CC}">
              <c16:uniqueId val="{00000000-C887-4D35-BB88-C5E8C40E21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C887-4D35-BB88-C5E8C40E21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CF-4B49-B8FB-450F448D05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55CF-4B49-B8FB-450F448D05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104.88</c:v>
                </c:pt>
                <c:pt idx="1">
                  <c:v>107.57</c:v>
                </c:pt>
                <c:pt idx="2">
                  <c:v>112.49</c:v>
                </c:pt>
                <c:pt idx="3">
                  <c:v>107.18</c:v>
                </c:pt>
                <c:pt idx="4">
                  <c:v>119.68</c:v>
                </c:pt>
              </c:numCache>
            </c:numRef>
          </c:val>
          <c:extLst>
            <c:ext xmlns:c16="http://schemas.microsoft.com/office/drawing/2014/chart" uri="{C3380CC4-5D6E-409C-BE32-E72D297353CC}">
              <c16:uniqueId val="{00000000-A006-41EA-BE10-048A398561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A006-41EA-BE10-048A398561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36.15</c:v>
                </c:pt>
                <c:pt idx="1">
                  <c:v>35.32</c:v>
                </c:pt>
                <c:pt idx="2">
                  <c:v>33.81</c:v>
                </c:pt>
                <c:pt idx="3">
                  <c:v>35.44</c:v>
                </c:pt>
                <c:pt idx="4">
                  <c:v>32.619999999999997</c:v>
                </c:pt>
              </c:numCache>
            </c:numRef>
          </c:val>
          <c:extLst>
            <c:ext xmlns:c16="http://schemas.microsoft.com/office/drawing/2014/chart" uri="{C3380CC4-5D6E-409C-BE32-E72D297353CC}">
              <c16:uniqueId val="{00000000-0602-4392-BC60-D7D913AFFB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0602-4392-BC60-D7D913AFFB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21.79</c:v>
                </c:pt>
                <c:pt idx="1">
                  <c:v>22.38</c:v>
                </c:pt>
                <c:pt idx="2">
                  <c:v>22.98</c:v>
                </c:pt>
                <c:pt idx="3">
                  <c:v>22.68</c:v>
                </c:pt>
                <c:pt idx="4">
                  <c:v>25.3</c:v>
                </c:pt>
              </c:numCache>
            </c:numRef>
          </c:val>
          <c:extLst>
            <c:ext xmlns:c16="http://schemas.microsoft.com/office/drawing/2014/chart" uri="{C3380CC4-5D6E-409C-BE32-E72D297353CC}">
              <c16:uniqueId val="{00000000-17C9-463F-805C-F0B0820E63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17C9-463F-805C-F0B0820E63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31.55</c:v>
                </c:pt>
                <c:pt idx="1">
                  <c:v>28.57</c:v>
                </c:pt>
                <c:pt idx="2">
                  <c:v>28.57</c:v>
                </c:pt>
                <c:pt idx="3">
                  <c:v>28.57</c:v>
                </c:pt>
                <c:pt idx="4">
                  <c:v>28.57</c:v>
                </c:pt>
              </c:numCache>
            </c:numRef>
          </c:val>
          <c:extLst>
            <c:ext xmlns:c16="http://schemas.microsoft.com/office/drawing/2014/chart" uri="{C3380CC4-5D6E-409C-BE32-E72D297353CC}">
              <c16:uniqueId val="{00000000-9F6D-4166-807D-09E66055C7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9F6D-4166-807D-09E66055C7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鹿児島県　鹿児島市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1680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425</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99.9</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480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107</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106.83</v>
      </c>
      <c r="Y32" s="107"/>
      <c r="Z32" s="107"/>
      <c r="AA32" s="107"/>
      <c r="AB32" s="107"/>
      <c r="AC32" s="107"/>
      <c r="AD32" s="107"/>
      <c r="AE32" s="107"/>
      <c r="AF32" s="107"/>
      <c r="AG32" s="107"/>
      <c r="AH32" s="107"/>
      <c r="AI32" s="107"/>
      <c r="AJ32" s="107"/>
      <c r="AK32" s="107"/>
      <c r="AL32" s="107"/>
      <c r="AM32" s="107"/>
      <c r="AN32" s="107"/>
      <c r="AO32" s="107"/>
      <c r="AP32" s="107"/>
      <c r="AQ32" s="108"/>
      <c r="AR32" s="106">
        <f>データ!U6</f>
        <v>109.33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113.58</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107.89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120.54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13010.5</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35289.06</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16084.98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12858.4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92367.67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105</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104.88</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107.57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112.49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107.18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119.68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36.15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35.32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33.81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35.44</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32.619999999999997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21.79</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22.38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22.98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22.68</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25.3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31.55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28.57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28.57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28.57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28.57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106</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66.33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68.709999999999994</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70.14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70.78</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71.989999999999995</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53.92</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53.32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53.4</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54.3</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3.4</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3.56</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3.46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3.28</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4.66</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0.19</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0.06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0.02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0.06</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38</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jRHWPkSW3iK7bv2HSFBOKMIymBocyZ/zolh+Vz7FdwyR86+exPCqfdGVuly0XlqbPMV723GfIrW482cglRDXg==" saltValue="ioGiJaW950jiBHL2kyT1Z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106.83</v>
      </c>
      <c r="U6" s="52">
        <f>U7</f>
        <v>109.33</v>
      </c>
      <c r="V6" s="52">
        <f>V7</f>
        <v>113.58</v>
      </c>
      <c r="W6" s="52">
        <f>W7</f>
        <v>107.89</v>
      </c>
      <c r="X6" s="52">
        <f t="shared" si="3"/>
        <v>120.54</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13010.5</v>
      </c>
      <c r="AQ6" s="52">
        <f>AQ7</f>
        <v>35289.06</v>
      </c>
      <c r="AR6" s="52">
        <f>AR7</f>
        <v>16084.98</v>
      </c>
      <c r="AS6" s="52">
        <f>AS7</f>
        <v>12858.4</v>
      </c>
      <c r="AT6" s="52">
        <f t="shared" si="3"/>
        <v>92367.67</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104.88</v>
      </c>
      <c r="BM6" s="52">
        <f>BM7</f>
        <v>107.57</v>
      </c>
      <c r="BN6" s="52">
        <f>BN7</f>
        <v>112.49</v>
      </c>
      <c r="BO6" s="52">
        <f>BO7</f>
        <v>107.18</v>
      </c>
      <c r="BP6" s="52">
        <f t="shared" si="3"/>
        <v>119.68</v>
      </c>
      <c r="BQ6" s="52">
        <f t="shared" si="3"/>
        <v>100.16</v>
      </c>
      <c r="BR6" s="52">
        <f t="shared" si="3"/>
        <v>100.54</v>
      </c>
      <c r="BS6" s="52">
        <f t="shared" si="3"/>
        <v>95.99</v>
      </c>
      <c r="BT6" s="52">
        <f t="shared" si="3"/>
        <v>94.91</v>
      </c>
      <c r="BU6" s="52">
        <f t="shared" si="3"/>
        <v>90.22</v>
      </c>
      <c r="BV6" s="50" t="str">
        <f>IF(BV7="-","【-】","【"&amp;SUBSTITUTE(TEXT(BV7,"#,##0.00"),"-","△")&amp;"】")</f>
        <v>【115.00】</v>
      </c>
      <c r="BW6" s="52">
        <f t="shared" si="3"/>
        <v>36.15</v>
      </c>
      <c r="BX6" s="52">
        <f>BX7</f>
        <v>35.32</v>
      </c>
      <c r="BY6" s="52">
        <f>BY7</f>
        <v>33.81</v>
      </c>
      <c r="BZ6" s="52">
        <f>BZ7</f>
        <v>35.44</v>
      </c>
      <c r="CA6" s="52">
        <f t="shared" si="3"/>
        <v>32.619999999999997</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21.79</v>
      </c>
      <c r="CI6" s="52">
        <f>CI7</f>
        <v>22.38</v>
      </c>
      <c r="CJ6" s="52">
        <f>CJ7</f>
        <v>22.98</v>
      </c>
      <c r="CK6" s="52">
        <f>CK7</f>
        <v>22.68</v>
      </c>
      <c r="CL6" s="52">
        <f t="shared" si="5"/>
        <v>25.3</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31.55</v>
      </c>
      <c r="CT6" s="52">
        <f>CT7</f>
        <v>28.57</v>
      </c>
      <c r="CU6" s="52">
        <f>CU7</f>
        <v>28.57</v>
      </c>
      <c r="CV6" s="52">
        <f>CV7</f>
        <v>28.57</v>
      </c>
      <c r="CW6" s="52">
        <f t="shared" si="6"/>
        <v>28.57</v>
      </c>
      <c r="CX6" s="52">
        <f t="shared" si="6"/>
        <v>52.54</v>
      </c>
      <c r="CY6" s="52">
        <f t="shared" si="6"/>
        <v>50.81</v>
      </c>
      <c r="CZ6" s="52">
        <f t="shared" si="6"/>
        <v>50.28</v>
      </c>
      <c r="DA6" s="52">
        <f t="shared" si="6"/>
        <v>51.42</v>
      </c>
      <c r="DB6" s="52">
        <f t="shared" si="6"/>
        <v>50.9</v>
      </c>
      <c r="DC6" s="50" t="str">
        <f>IF(DC7="-","【-】","【"&amp;SUBSTITUTE(TEXT(DC7,"#,##0.00"),"-","△")&amp;"】")</f>
        <v>【77.39】</v>
      </c>
      <c r="DD6" s="52">
        <f t="shared" ref="DD6:DM6" si="7">DD7</f>
        <v>66.33</v>
      </c>
      <c r="DE6" s="52">
        <f>DE7</f>
        <v>68.709999999999994</v>
      </c>
      <c r="DF6" s="52">
        <f>DF7</f>
        <v>70.14</v>
      </c>
      <c r="DG6" s="52">
        <f>DG7</f>
        <v>70.78</v>
      </c>
      <c r="DH6" s="52">
        <f t="shared" si="7"/>
        <v>71.989999999999995</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1680</v>
      </c>
      <c r="L7" s="54" t="s">
        <v>97</v>
      </c>
      <c r="M7" s="55">
        <v>1</v>
      </c>
      <c r="N7" s="55">
        <v>425</v>
      </c>
      <c r="O7" s="56" t="s">
        <v>98</v>
      </c>
      <c r="P7" s="56">
        <v>99.9</v>
      </c>
      <c r="Q7" s="55">
        <v>4</v>
      </c>
      <c r="R7" s="55">
        <v>480</v>
      </c>
      <c r="S7" s="54" t="s">
        <v>99</v>
      </c>
      <c r="T7" s="57">
        <v>106.83</v>
      </c>
      <c r="U7" s="57">
        <v>109.33</v>
      </c>
      <c r="V7" s="57">
        <v>113.58</v>
      </c>
      <c r="W7" s="57">
        <v>107.89</v>
      </c>
      <c r="X7" s="57">
        <v>120.54</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13010.5</v>
      </c>
      <c r="AQ7" s="57">
        <v>35289.06</v>
      </c>
      <c r="AR7" s="57">
        <v>16084.98</v>
      </c>
      <c r="AS7" s="57">
        <v>12858.4</v>
      </c>
      <c r="AT7" s="57">
        <v>92367.67</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104.88</v>
      </c>
      <c r="BM7" s="57">
        <v>107.57</v>
      </c>
      <c r="BN7" s="57">
        <v>112.49</v>
      </c>
      <c r="BO7" s="57">
        <v>107.18</v>
      </c>
      <c r="BP7" s="57">
        <v>119.68</v>
      </c>
      <c r="BQ7" s="57">
        <v>100.16</v>
      </c>
      <c r="BR7" s="57">
        <v>100.54</v>
      </c>
      <c r="BS7" s="57">
        <v>95.99</v>
      </c>
      <c r="BT7" s="57">
        <v>94.91</v>
      </c>
      <c r="BU7" s="57">
        <v>90.22</v>
      </c>
      <c r="BV7" s="57">
        <v>115</v>
      </c>
      <c r="BW7" s="57">
        <v>36.15</v>
      </c>
      <c r="BX7" s="57">
        <v>35.32</v>
      </c>
      <c r="BY7" s="57">
        <v>33.81</v>
      </c>
      <c r="BZ7" s="57">
        <v>35.44</v>
      </c>
      <c r="CA7" s="57">
        <v>32.619999999999997</v>
      </c>
      <c r="CB7" s="57">
        <v>42.5</v>
      </c>
      <c r="CC7" s="57">
        <v>42.19</v>
      </c>
      <c r="CD7" s="57">
        <v>44.55</v>
      </c>
      <c r="CE7" s="57">
        <v>47.36</v>
      </c>
      <c r="CF7" s="57">
        <v>49.94</v>
      </c>
      <c r="CG7" s="57">
        <v>18.600000000000001</v>
      </c>
      <c r="CH7" s="57">
        <v>21.79</v>
      </c>
      <c r="CI7" s="57">
        <v>22.38</v>
      </c>
      <c r="CJ7" s="57">
        <v>22.98</v>
      </c>
      <c r="CK7" s="57">
        <v>22.68</v>
      </c>
      <c r="CL7" s="57">
        <v>25.3</v>
      </c>
      <c r="CM7" s="57">
        <v>35.909999999999997</v>
      </c>
      <c r="CN7" s="57">
        <v>35.54</v>
      </c>
      <c r="CO7" s="57">
        <v>35.24</v>
      </c>
      <c r="CP7" s="57">
        <v>35.22</v>
      </c>
      <c r="CQ7" s="57">
        <v>34.92</v>
      </c>
      <c r="CR7" s="57">
        <v>55.21</v>
      </c>
      <c r="CS7" s="57">
        <v>31.55</v>
      </c>
      <c r="CT7" s="57">
        <v>28.57</v>
      </c>
      <c r="CU7" s="57">
        <v>28.57</v>
      </c>
      <c r="CV7" s="57">
        <v>28.57</v>
      </c>
      <c r="CW7" s="57">
        <v>28.57</v>
      </c>
      <c r="CX7" s="57">
        <v>52.54</v>
      </c>
      <c r="CY7" s="57">
        <v>50.81</v>
      </c>
      <c r="CZ7" s="57">
        <v>50.28</v>
      </c>
      <c r="DA7" s="57">
        <v>51.42</v>
      </c>
      <c r="DB7" s="57">
        <v>50.9</v>
      </c>
      <c r="DC7" s="57">
        <v>77.39</v>
      </c>
      <c r="DD7" s="57">
        <v>66.33</v>
      </c>
      <c r="DE7" s="57">
        <v>68.709999999999994</v>
      </c>
      <c r="DF7" s="57">
        <v>70.14</v>
      </c>
      <c r="DG7" s="57">
        <v>70.78</v>
      </c>
      <c r="DH7" s="57">
        <v>71.989999999999995</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106.83</v>
      </c>
      <c r="V11" s="65">
        <f>IF(U6="-",NA(),U6)</f>
        <v>109.33</v>
      </c>
      <c r="W11" s="65">
        <f>IF(V6="-",NA(),V6)</f>
        <v>113.58</v>
      </c>
      <c r="X11" s="65">
        <f>IF(W6="-",NA(),W6)</f>
        <v>107.89</v>
      </c>
      <c r="Y11" s="65">
        <f>IF(X6="-",NA(),X6)</f>
        <v>120.54</v>
      </c>
      <c r="AE11" s="64" t="s">
        <v>23</v>
      </c>
      <c r="AF11" s="65">
        <f>IF(AE6="-",NA(),AE6)</f>
        <v>0</v>
      </c>
      <c r="AG11" s="65">
        <f>IF(AF6="-",NA(),AF6)</f>
        <v>0</v>
      </c>
      <c r="AH11" s="65">
        <f>IF(AG6="-",NA(),AG6)</f>
        <v>0</v>
      </c>
      <c r="AI11" s="65">
        <f>IF(AH6="-",NA(),AH6)</f>
        <v>0</v>
      </c>
      <c r="AJ11" s="65">
        <f>IF(AI6="-",NA(),AI6)</f>
        <v>0</v>
      </c>
      <c r="AP11" s="64" t="s">
        <v>23</v>
      </c>
      <c r="AQ11" s="65">
        <f>IF(AP6="-",NA(),AP6)</f>
        <v>13010.5</v>
      </c>
      <c r="AR11" s="65">
        <f>IF(AQ6="-",NA(),AQ6)</f>
        <v>35289.06</v>
      </c>
      <c r="AS11" s="65">
        <f>IF(AR6="-",NA(),AR6)</f>
        <v>16084.98</v>
      </c>
      <c r="AT11" s="65">
        <f>IF(AS6="-",NA(),AS6)</f>
        <v>12858.4</v>
      </c>
      <c r="AU11" s="65">
        <f>IF(AT6="-",NA(),AT6)</f>
        <v>92367.67</v>
      </c>
      <c r="BA11" s="64" t="s">
        <v>23</v>
      </c>
      <c r="BB11" s="65">
        <f>IF(BA6="-",NA(),BA6)</f>
        <v>0</v>
      </c>
      <c r="BC11" s="65">
        <f>IF(BB6="-",NA(),BB6)</f>
        <v>0</v>
      </c>
      <c r="BD11" s="65">
        <f>IF(BC6="-",NA(),BC6)</f>
        <v>0</v>
      </c>
      <c r="BE11" s="65">
        <f>IF(BD6="-",NA(),BD6)</f>
        <v>0</v>
      </c>
      <c r="BF11" s="65">
        <f>IF(BE6="-",NA(),BE6)</f>
        <v>0</v>
      </c>
      <c r="BL11" s="64" t="s">
        <v>23</v>
      </c>
      <c r="BM11" s="65">
        <f>IF(BL6="-",NA(),BL6)</f>
        <v>104.88</v>
      </c>
      <c r="BN11" s="65">
        <f>IF(BM6="-",NA(),BM6)</f>
        <v>107.57</v>
      </c>
      <c r="BO11" s="65">
        <f>IF(BN6="-",NA(),BN6)</f>
        <v>112.49</v>
      </c>
      <c r="BP11" s="65">
        <f>IF(BO6="-",NA(),BO6)</f>
        <v>107.18</v>
      </c>
      <c r="BQ11" s="65">
        <f>IF(BP6="-",NA(),BP6)</f>
        <v>119.68</v>
      </c>
      <c r="BW11" s="64" t="s">
        <v>23</v>
      </c>
      <c r="BX11" s="65">
        <f>IF(BW6="-",NA(),BW6)</f>
        <v>36.15</v>
      </c>
      <c r="BY11" s="65">
        <f>IF(BX6="-",NA(),BX6)</f>
        <v>35.32</v>
      </c>
      <c r="BZ11" s="65">
        <f>IF(BY6="-",NA(),BY6)</f>
        <v>33.81</v>
      </c>
      <c r="CA11" s="65">
        <f>IF(BZ6="-",NA(),BZ6)</f>
        <v>35.44</v>
      </c>
      <c r="CB11" s="65">
        <f>IF(CA6="-",NA(),CA6)</f>
        <v>32.619999999999997</v>
      </c>
      <c r="CH11" s="64" t="s">
        <v>23</v>
      </c>
      <c r="CI11" s="65">
        <f>IF(CH6="-",NA(),CH6)</f>
        <v>21.79</v>
      </c>
      <c r="CJ11" s="65">
        <f>IF(CI6="-",NA(),CI6)</f>
        <v>22.38</v>
      </c>
      <c r="CK11" s="65">
        <f>IF(CJ6="-",NA(),CJ6)</f>
        <v>22.98</v>
      </c>
      <c r="CL11" s="65">
        <f>IF(CK6="-",NA(),CK6)</f>
        <v>22.68</v>
      </c>
      <c r="CM11" s="65">
        <f>IF(CL6="-",NA(),CL6)</f>
        <v>25.3</v>
      </c>
      <c r="CS11" s="64" t="s">
        <v>23</v>
      </c>
      <c r="CT11" s="65">
        <f>IF(CS6="-",NA(),CS6)</f>
        <v>31.55</v>
      </c>
      <c r="CU11" s="65">
        <f>IF(CT6="-",NA(),CT6)</f>
        <v>28.57</v>
      </c>
      <c r="CV11" s="65">
        <f>IF(CU6="-",NA(),CU6)</f>
        <v>28.57</v>
      </c>
      <c r="CW11" s="65">
        <f>IF(CV6="-",NA(),CV6)</f>
        <v>28.57</v>
      </c>
      <c r="CX11" s="65">
        <f>IF(CW6="-",NA(),CW6)</f>
        <v>28.57</v>
      </c>
      <c r="DD11" s="64" t="s">
        <v>23</v>
      </c>
      <c r="DE11" s="65">
        <f>IF(DD6="-",NA(),DD6)</f>
        <v>66.33</v>
      </c>
      <c r="DF11" s="65">
        <f>IF(DE6="-",NA(),DE6)</f>
        <v>68.709999999999994</v>
      </c>
      <c r="DG11" s="65">
        <f>IF(DF6="-",NA(),DF6)</f>
        <v>70.14</v>
      </c>
      <c r="DH11" s="65">
        <f>IF(DG6="-",NA(),DG6)</f>
        <v>70.78</v>
      </c>
      <c r="DI11" s="65">
        <f>IF(DH6="-",NA(),DH6)</f>
        <v>71.989999999999995</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2021-01-15T06:23:22Z</cp:lastPrinted>
  <dcterms:created xsi:type="dcterms:W3CDTF">2020-12-04T03:44:30Z</dcterms:created>
  <dcterms:modified xsi:type="dcterms:W3CDTF">2021-02-18T00:03:58Z</dcterms:modified>
  <cp:category/>
</cp:coreProperties>
</file>