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8 徳之島町【済】\"/>
    </mc:Choice>
  </mc:AlternateContent>
  <workbookProtection workbookAlgorithmName="SHA-512" workbookHashValue="+UfF0DqeOyJXSRq/vRYB7hf6vudzv0HhCLOyTHtWdZK5hbIrFnBZbaNtfu2r27kCn7xqNZxYeC1inBIMPI4PiQ==" workbookSaltValue="2y63RlOq+QQCSVkIpF480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<sst xmlns="http://schemas.openxmlformats.org/spreadsheetml/2006/main" count="228" uniqueCount="114">
  <si>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</si>
  <si>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</si>
  <si>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</si>
  <si>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</si>
  <si>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</si>
  <si>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</si>
  <si>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</si>
  <si>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</si>
  <si>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</si>
  <si>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</si>
  <si>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</si>
  <si>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</si>
  <si>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</si>
  <si>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</si>
  <si>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</si>
  <si>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</si>
  <si>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</si>
  <si>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</si>
  <si>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</si>
  <si>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</si>
  <si>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</si>
  <si>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</si>
  <si>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</si>
  <si>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</si>
  <si>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</si>
  <si>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</si>
  <si>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</si>
  <si>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</si>
  <si>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</si>
  <si>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</si>
  <si>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</si>
  <si>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</si>
  <si>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</si>
  <si>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</si>
  <si>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</si>
  <si>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</si>
  <si>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</si>
  <si>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</si>
  <si>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</si>
  <si>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</si>
  <si>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</si>
  <si>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</si>
  <si>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</si>
  <si>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</si>
  <si>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</si>
  <si>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</si>
  <si>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</si>
  <si>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</si>
  <si>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</si>
  <si>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</si>
  <si>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</si>
  <si>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</si>
  <si>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</si>
  <si>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</si>
  <si>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</si>
  <si>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</si>
  <si>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</si>
  <si>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</si>
  <si>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</si>
  <si>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</si>
  <si>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</si>
  <si>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</si>
  <si>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</si>
  <si>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</si>
  <si>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</si>
  <si>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</si>
  <si>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</si>
  <si>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</si>
  <si>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</si>
  <si>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</si>
  <si>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</si>
  <si>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</si>
  <si>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</si>
  <si>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</si>
  <si>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</si>
  <si>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</si>
  <si>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</si>
  <si>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</si>
  <si>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</si>
  <si>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</si>
  <si>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</si>
  <si>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</si>
  <si>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</si>
  <si>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</si>
  <si>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</si>
  <si>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</si>
  <si>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</si>
  <si>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</si>
  <si>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</si>
  <si>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</si>
  <si>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</si>
  <si>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</si>
  <si>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</si>
  <si>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</si>
  <si>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</si>
  <si>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</si>
  <si>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</si>
  <si>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</si>
  <si>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</si>
  <si>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</si>
  <si>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</si>
  <si>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</si>
  <si>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</si>
  <si>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</si>
  <si>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</si>
  <si>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</si>
  <si>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</si>
  <si>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</si>
  <si>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</si>
  <si>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</si>
  <si>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</si>
  <si>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老朽化した浄水場の更新を行っており、今後も継続的に老朽化した施設の更新を行う。
②　法定耐用年数を経過した管路はないが、有収率が低下し、漏水の修繕では改善されず、早急な管路更新が必要な状況となっている。
③　浄水場の更新に合わせ管路の更新も随時行って行く。</t>
    <rPh sb="2" eb="5">
      <t>ロウキュウカ</t>
    </rPh>
    <rPh sb="7" eb="10">
      <t>ジョウスイジョウ</t>
    </rPh>
    <rPh sb="11" eb="13">
      <t>コウシン</t>
    </rPh>
    <rPh sb="14" eb="15">
      <t>オコナ</t>
    </rPh>
    <rPh sb="20" eb="22">
      <t>コンゴ</t>
    </rPh>
    <rPh sb="23" eb="25">
      <t>ケイゾク</t>
    </rPh>
    <rPh sb="25" eb="26">
      <t>テキ</t>
    </rPh>
    <rPh sb="27" eb="30">
      <t>ロウキュウカ</t>
    </rPh>
    <rPh sb="32" eb="34">
      <t>シセツ</t>
    </rPh>
    <rPh sb="35" eb="37">
      <t>コウシン</t>
    </rPh>
    <rPh sb="38" eb="39">
      <t>オコナ</t>
    </rPh>
    <rPh sb="44" eb="46">
      <t>ホウテイ</t>
    </rPh>
    <rPh sb="46" eb="48">
      <t>タイヨウ</t>
    </rPh>
    <rPh sb="48" eb="50">
      <t>ネンスウ</t>
    </rPh>
    <rPh sb="51" eb="53">
      <t>ケイカ</t>
    </rPh>
    <rPh sb="55" eb="57">
      <t>カンロ</t>
    </rPh>
    <rPh sb="62" eb="65">
      <t>ユウシュウリツ</t>
    </rPh>
    <rPh sb="66" eb="68">
      <t>テイカ</t>
    </rPh>
    <rPh sb="70" eb="72">
      <t>ロウスイ</t>
    </rPh>
    <rPh sb="73" eb="75">
      <t>シュウゼン</t>
    </rPh>
    <rPh sb="77" eb="79">
      <t>カイゼン</t>
    </rPh>
    <rPh sb="83" eb="85">
      <t>ソウキュウ</t>
    </rPh>
    <rPh sb="86" eb="88">
      <t>カンロ</t>
    </rPh>
    <rPh sb="88" eb="90">
      <t>コウシン</t>
    </rPh>
    <rPh sb="91" eb="93">
      <t>ヒツヨウ</t>
    </rPh>
    <rPh sb="94" eb="96">
      <t>ジョウキョウ</t>
    </rPh>
    <rPh sb="106" eb="109">
      <t>ジョウスイジョウ</t>
    </rPh>
    <rPh sb="110" eb="112">
      <t>コウシン</t>
    </rPh>
    <rPh sb="113" eb="114">
      <t>ア</t>
    </rPh>
    <rPh sb="116" eb="118">
      <t>カンロ</t>
    </rPh>
    <rPh sb="119" eb="121">
      <t>コウシン</t>
    </rPh>
    <rPh sb="122" eb="124">
      <t>ズイジ</t>
    </rPh>
    <rPh sb="124" eb="125">
      <t>オコナ</t>
    </rPh>
    <rPh sb="127" eb="128">
      <t>イ</t>
    </rPh>
    <phoneticPr fontId="4"/>
  </si>
  <si>
    <t>　今後は施設の更新に伴い減価償却費等の経常費用の増加が見込まれる。
　水道料金の見直し等の財源の確保を行いながら、老朽化した施設や漏水の多い管路の更新などを行い、有収率の向上に努める。</t>
    <rPh sb="1" eb="3">
      <t>コンゴ</t>
    </rPh>
    <rPh sb="4" eb="6">
      <t>シセツ</t>
    </rPh>
    <rPh sb="7" eb="9">
      <t>コウシン</t>
    </rPh>
    <rPh sb="10" eb="11">
      <t>トモナ</t>
    </rPh>
    <rPh sb="12" eb="14">
      <t>ゲンカ</t>
    </rPh>
    <rPh sb="14" eb="16">
      <t>ショウキャク</t>
    </rPh>
    <rPh sb="16" eb="17">
      <t>ヒ</t>
    </rPh>
    <rPh sb="17" eb="18">
      <t>トウ</t>
    </rPh>
    <rPh sb="19" eb="21">
      <t>ケイジョウ</t>
    </rPh>
    <rPh sb="21" eb="23">
      <t>ヒヨウ</t>
    </rPh>
    <rPh sb="24" eb="26">
      <t>ゾウカ</t>
    </rPh>
    <rPh sb="27" eb="29">
      <t>ミコ</t>
    </rPh>
    <rPh sb="35" eb="37">
      <t>スイドウ</t>
    </rPh>
    <rPh sb="37" eb="39">
      <t>リョウキン</t>
    </rPh>
    <rPh sb="40" eb="42">
      <t>ミナオ</t>
    </rPh>
    <rPh sb="43" eb="44">
      <t>トウ</t>
    </rPh>
    <rPh sb="45" eb="47">
      <t>ザイゲン</t>
    </rPh>
    <rPh sb="48" eb="50">
      <t>カクホ</t>
    </rPh>
    <rPh sb="51" eb="52">
      <t>オコナ</t>
    </rPh>
    <rPh sb="57" eb="60">
      <t>ロウキュウカ</t>
    </rPh>
    <rPh sb="62" eb="64">
      <t>シセツ</t>
    </rPh>
    <rPh sb="65" eb="67">
      <t>ロウスイ</t>
    </rPh>
    <rPh sb="68" eb="69">
      <t>オオ</t>
    </rPh>
    <rPh sb="70" eb="72">
      <t>カンロ</t>
    </rPh>
    <rPh sb="73" eb="75">
      <t>コウシン</t>
    </rPh>
    <rPh sb="78" eb="79">
      <t>オコナ</t>
    </rPh>
    <rPh sb="81" eb="83">
      <t>ユウシュウ</t>
    </rPh>
    <rPh sb="83" eb="84">
      <t>リツ</t>
    </rPh>
    <rPh sb="85" eb="87">
      <t>コウジョウ</t>
    </rPh>
    <rPh sb="88" eb="89">
      <t>ツト</t>
    </rPh>
    <phoneticPr fontId="4"/>
  </si>
  <si>
    <t>①　平成30年度に浄水場を更新しており、減価償却費及び薬品費等の費用の増加により赤字となっている。また、漏水等の修繕費も増加傾向にあるため、水道料金の見直しなど財源の確保、老朽化した管路の更新による修繕費等費用の削減など経営改善を行う。
②　現在欠損金はなく、今後も欠損金が発生しないよう努める。
③　平成30年度は浄水場更新事業の最終支払が4月となり、未払金が増加したため減少している。令和元年度は例年度並みとなっている。
④　平成30年度に浄水場の更新事業を行ったため、増加している。今後も老朽化した施設の更新を予定しており、増加が見込まれる。
⑤　費用の増加に伴い減少した。水道料金の見直し及び費用の削減等の経営改善に努める。
⑥　施設の更新により増加した、今後も老朽化した施設の更新を予定しており、増加する見込みである。
⑦　漏水の減少に伴い配水量が減少し、施設利用率が減少している。
⑧　管路が老朽化しており有収率が低い状況である。漏水調査に合わせ、管路の更新も行う必要がある。</t>
    <rPh sb="2" eb="4">
      <t>ヘイセイ</t>
    </rPh>
    <rPh sb="6" eb="7">
      <t>ネン</t>
    </rPh>
    <rPh sb="7" eb="8">
      <t>ド</t>
    </rPh>
    <rPh sb="9" eb="12">
      <t>ジョウスイジョウ</t>
    </rPh>
    <rPh sb="13" eb="15">
      <t>コウシン</t>
    </rPh>
    <rPh sb="20" eb="22">
      <t>ゲンカ</t>
    </rPh>
    <rPh sb="22" eb="24">
      <t>ショウキャク</t>
    </rPh>
    <rPh sb="24" eb="25">
      <t>ヒ</t>
    </rPh>
    <rPh sb="25" eb="26">
      <t>オヨ</t>
    </rPh>
    <rPh sb="27" eb="29">
      <t>ヤクヒン</t>
    </rPh>
    <rPh sb="29" eb="30">
      <t>ヒ</t>
    </rPh>
    <rPh sb="30" eb="31">
      <t>トウ</t>
    </rPh>
    <rPh sb="32" eb="34">
      <t>ヒヨウ</t>
    </rPh>
    <rPh sb="35" eb="37">
      <t>ゾウカ</t>
    </rPh>
    <rPh sb="40" eb="42">
      <t>アカジ</t>
    </rPh>
    <rPh sb="52" eb="54">
      <t>ロウスイ</t>
    </rPh>
    <rPh sb="54" eb="55">
      <t>トウ</t>
    </rPh>
    <rPh sb="56" eb="58">
      <t>シュウゼン</t>
    </rPh>
    <rPh sb="60" eb="62">
      <t>ゾウカ</t>
    </rPh>
    <rPh sb="62" eb="64">
      <t>ケイコウ</t>
    </rPh>
    <rPh sb="70" eb="72">
      <t>スイドウ</t>
    </rPh>
    <rPh sb="72" eb="74">
      <t>リョウキン</t>
    </rPh>
    <rPh sb="75" eb="77">
      <t>ミナオ</t>
    </rPh>
    <rPh sb="80" eb="82">
      <t>ザイゲン</t>
    </rPh>
    <rPh sb="83" eb="85">
      <t>カクホ</t>
    </rPh>
    <rPh sb="99" eb="102">
      <t>シュウゼンヒ</t>
    </rPh>
    <rPh sb="102" eb="103">
      <t>トウ</t>
    </rPh>
    <rPh sb="103" eb="105">
      <t>ヒヨウ</t>
    </rPh>
    <rPh sb="106" eb="108">
      <t>サクゲン</t>
    </rPh>
    <rPh sb="110" eb="112">
      <t>ケイエイ</t>
    </rPh>
    <rPh sb="112" eb="114">
      <t>カイゼン</t>
    </rPh>
    <rPh sb="115" eb="116">
      <t>オコナ</t>
    </rPh>
    <rPh sb="121" eb="123">
      <t>ゲンザイ</t>
    </rPh>
    <rPh sb="123" eb="126">
      <t>ケッソンキン</t>
    </rPh>
    <rPh sb="130" eb="132">
      <t>コンゴ</t>
    </rPh>
    <rPh sb="133" eb="136">
      <t>ケッソンキン</t>
    </rPh>
    <rPh sb="137" eb="139">
      <t>ハッセイ</t>
    </rPh>
    <rPh sb="144" eb="145">
      <t>ツト</t>
    </rPh>
    <rPh sb="151" eb="153">
      <t>ヘイセイ</t>
    </rPh>
    <rPh sb="155" eb="157">
      <t>ネンド</t>
    </rPh>
    <rPh sb="158" eb="161">
      <t>ジョウスイジョウ</t>
    </rPh>
    <rPh sb="161" eb="163">
      <t>コウシン</t>
    </rPh>
    <rPh sb="163" eb="165">
      <t>ジギョウ</t>
    </rPh>
    <rPh sb="166" eb="168">
      <t>サイシュウ</t>
    </rPh>
    <rPh sb="168" eb="170">
      <t>シハライ</t>
    </rPh>
    <rPh sb="172" eb="173">
      <t>ガツ</t>
    </rPh>
    <rPh sb="177" eb="178">
      <t>ミ</t>
    </rPh>
    <rPh sb="178" eb="179">
      <t>バラ</t>
    </rPh>
    <rPh sb="179" eb="180">
      <t>キン</t>
    </rPh>
    <rPh sb="181" eb="183">
      <t>ゾウカ</t>
    </rPh>
    <rPh sb="187" eb="189">
      <t>ゲンショウ</t>
    </rPh>
    <rPh sb="194" eb="195">
      <t>レイ</t>
    </rPh>
    <rPh sb="195" eb="196">
      <t>ワ</t>
    </rPh>
    <rPh sb="196" eb="198">
      <t>ガンネン</t>
    </rPh>
    <rPh sb="198" eb="199">
      <t>ド</t>
    </rPh>
    <rPh sb="200" eb="202">
      <t>レイネン</t>
    </rPh>
    <rPh sb="202" eb="203">
      <t>ド</t>
    </rPh>
    <rPh sb="203" eb="204">
      <t>ナ</t>
    </rPh>
    <rPh sb="215" eb="217">
      <t>ヘイセイ</t>
    </rPh>
    <rPh sb="219" eb="221">
      <t>ネンド</t>
    </rPh>
    <rPh sb="222" eb="225">
      <t>ジョウスイジョウ</t>
    </rPh>
    <rPh sb="226" eb="228">
      <t>コウシン</t>
    </rPh>
    <rPh sb="228" eb="230">
      <t>ジギョウ</t>
    </rPh>
    <rPh sb="231" eb="232">
      <t>オコナ</t>
    </rPh>
    <rPh sb="237" eb="239">
      <t>ゾウカ</t>
    </rPh>
    <rPh sb="244" eb="246">
      <t>コンゴ</t>
    </rPh>
    <rPh sb="247" eb="250">
      <t>ロウキュウカ</t>
    </rPh>
    <rPh sb="252" eb="254">
      <t>シセツ</t>
    </rPh>
    <rPh sb="255" eb="257">
      <t>コウシン</t>
    </rPh>
    <rPh sb="258" eb="260">
      <t>ヨテイ</t>
    </rPh>
    <rPh sb="265" eb="267">
      <t>ゾウカ</t>
    </rPh>
    <rPh sb="268" eb="270">
      <t>ミコ</t>
    </rPh>
    <rPh sb="277" eb="279">
      <t>ヒヨウ</t>
    </rPh>
    <rPh sb="280" eb="282">
      <t>ゾウカ</t>
    </rPh>
    <rPh sb="283" eb="284">
      <t>トモナ</t>
    </rPh>
    <rPh sb="285" eb="287">
      <t>ゲンショウ</t>
    </rPh>
    <rPh sb="312" eb="313">
      <t>ツト</t>
    </rPh>
    <rPh sb="319" eb="321">
      <t>シセツ</t>
    </rPh>
    <rPh sb="322" eb="324">
      <t>コウシン</t>
    </rPh>
    <rPh sb="327" eb="329">
      <t>ゾウカ</t>
    </rPh>
    <rPh sb="332" eb="334">
      <t>コンゴ</t>
    </rPh>
    <rPh sb="335" eb="338">
      <t>ロウキュウカ</t>
    </rPh>
    <rPh sb="340" eb="342">
      <t>シセツ</t>
    </rPh>
    <rPh sb="343" eb="345">
      <t>コウシン</t>
    </rPh>
    <rPh sb="346" eb="348">
      <t>ヨテイ</t>
    </rPh>
    <rPh sb="353" eb="355">
      <t>ゾウカ</t>
    </rPh>
    <rPh sb="357" eb="359">
      <t>ミコ</t>
    </rPh>
    <rPh sb="367" eb="369">
      <t>ロウスイ</t>
    </rPh>
    <rPh sb="370" eb="372">
      <t>ゲンショウ</t>
    </rPh>
    <rPh sb="373" eb="374">
      <t>トモナ</t>
    </rPh>
    <rPh sb="375" eb="377">
      <t>ハイスイ</t>
    </rPh>
    <rPh sb="377" eb="378">
      <t>リョウ</t>
    </rPh>
    <rPh sb="379" eb="381">
      <t>ゲンショウ</t>
    </rPh>
    <rPh sb="383" eb="385">
      <t>シセツ</t>
    </rPh>
    <rPh sb="385" eb="388">
      <t>リヨウリツ</t>
    </rPh>
    <rPh sb="389" eb="391">
      <t>ゲンショウ</t>
    </rPh>
    <rPh sb="399" eb="401">
      <t>カンロ</t>
    </rPh>
    <rPh sb="402" eb="405">
      <t>ロウキュウカ</t>
    </rPh>
    <rPh sb="409" eb="411">
      <t>ユウシュウ</t>
    </rPh>
    <rPh sb="411" eb="412">
      <t>リツ</t>
    </rPh>
    <rPh sb="413" eb="414">
      <t>ヒク</t>
    </rPh>
    <rPh sb="415" eb="417">
      <t>ジョウキョウ</t>
    </rPh>
    <rPh sb="421" eb="423">
      <t>ロウスイ</t>
    </rPh>
    <rPh sb="423" eb="425">
      <t>チョウサ</t>
    </rPh>
    <rPh sb="426" eb="427">
      <t>ア</t>
    </rPh>
    <rPh sb="430" eb="432">
      <t>カンロ</t>
    </rPh>
    <rPh sb="433" eb="435">
      <t>コウシン</t>
    </rPh>
    <rPh sb="436" eb="437">
      <t>オコナ</t>
    </rPh>
    <rPh sb="438" eb="4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</si>
</sst>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0.54</c:v>
                </c:pt>
                <c:pt idx="1">
                  <c:v>0</c:v>
                </c:pt>
                <c:pt idx="2" formatCode="#,##0.00;&quot;△&quot;#,##0.00;&quot;-&quot;">
                  <c:v>3.45</c:v>
                </c:pt>
                <c:pt idx="3">
                  <c:v>0</c:v>
                </c:pt>
                <c:pt idx="4">
                  <c:v>0</c:v>
                </c:pt>
              </c:numCache>
            </c:numRef>
          </c:val>
          <c:extLst>
            <c:ext xmlns:c16="http://schemas.microsoft.com/office/drawing/2014/chart" uri="{C3380CC4-5D6E-409C-BE32-E72D297353CC}">
              <c16:uniqueId val="{00000000-7555-410C-9E07-612DAC8E8B89}"/>
            </c:ext>
          </c:extLst>
        </c:ser>
        <c:dLbls>
          <c:showLegendKey val="0"/>
          <c:showVal val="0"/>
          <c:showCatName val="0"/>
          <c:showSerName val="0"/>
          <c:showPercent val="0"/>
          <c:showBubbleSize val="0"/>
        </c:dLbls>
        <c:gapWidth val="150"/>
        <c:axId val="199784904"/>
        <c:axId val="12325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7555-410C-9E07-612DAC8E8B89}"/>
            </c:ext>
          </c:extLst>
        </c:ser>
        <c:dLbls>
          <c:showLegendKey val="0"/>
          <c:showVal val="0"/>
          <c:showCatName val="0"/>
          <c:showSerName val="0"/>
          <c:showPercent val="0"/>
          <c:showBubbleSize val="0"/>
        </c:dLbls>
        <c:marker val="1"/>
        <c:smooth val="0"/>
        <c:axId val="199784904"/>
        <c:axId val="123254568"/>
      </c:lineChart>
      <c:dateAx>
        <c:axId val="199784904"/>
        <c:scaling>
          <c:orientation val="minMax"/>
        </c:scaling>
        <c:delete val="1"/>
        <c:axPos val="b"/>
        <c:numFmt formatCode="&quot;H&quot;yy" sourceLinked="1"/>
        <c:majorTickMark val="none"/>
        <c:minorTickMark val="none"/>
        <c:tickLblPos val="none"/>
        <c:crossAx val="123254568"/>
        <c:crosses val="autoZero"/>
        <c:auto val="1"/>
        <c:lblOffset val="100"/>
        <c:baseTimeUnit val="years"/>
      </c:dateAx>
      <c:valAx>
        <c:axId val="12325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8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65.75</c:v>
                </c:pt>
                <c:pt idx="1">
                  <c:v>64.53</c:v>
                </c:pt>
                <c:pt idx="2">
                  <c:v>66.489999999999995</c:v>
                </c:pt>
                <c:pt idx="3">
                  <c:v>68.02</c:v>
                </c:pt>
                <c:pt idx="4">
                  <c:v>66.48</c:v>
                </c:pt>
              </c:numCache>
            </c:numRef>
          </c:val>
          <c:extLst>
            <c:ext xmlns:c16="http://schemas.microsoft.com/office/drawing/2014/chart" uri="{C3380CC4-5D6E-409C-BE32-E72D297353CC}">
              <c16:uniqueId val="{00000000-B713-484C-B9A1-7802E7270A92}"/>
            </c:ext>
          </c:extLst>
        </c:ser>
        <c:dLbls>
          <c:showLegendKey val="0"/>
          <c:showVal val="0"/>
          <c:showCatName val="0"/>
          <c:showSerName val="0"/>
          <c:showPercent val="0"/>
          <c:showBubbleSize val="0"/>
        </c:dLbls>
        <c:gapWidth val="150"/>
        <c:axId val="200869848"/>
        <c:axId val="2008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B713-484C-B9A1-7802E7270A92}"/>
            </c:ext>
          </c:extLst>
        </c:ser>
        <c:dLbls>
          <c:showLegendKey val="0"/>
          <c:showVal val="0"/>
          <c:showCatName val="0"/>
          <c:showSerName val="0"/>
          <c:showPercent val="0"/>
          <c:showBubbleSize val="0"/>
        </c:dLbls>
        <c:marker val="1"/>
        <c:smooth val="0"/>
        <c:axId val="200869848"/>
        <c:axId val="200870240"/>
      </c:lineChart>
      <c:dateAx>
        <c:axId val="200869848"/>
        <c:scaling>
          <c:orientation val="minMax"/>
        </c:scaling>
        <c:delete val="1"/>
        <c:axPos val="b"/>
        <c:numFmt formatCode="&quot;H&quot;yy" sourceLinked="1"/>
        <c:majorTickMark val="none"/>
        <c:minorTickMark val="none"/>
        <c:tickLblPos val="none"/>
        <c:crossAx val="200870240"/>
        <c:crosses val="autoZero"/>
        <c:auto val="1"/>
        <c:lblOffset val="100"/>
        <c:baseTimeUnit val="years"/>
      </c:dateAx>
      <c:valAx>
        <c:axId val="2008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6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c:v>
                </c:pt>
                <c:pt idx="1">
                  <c:v>73.760000000000005</c:v>
                </c:pt>
                <c:pt idx="2">
                  <c:v>69.11</c:v>
                </c:pt>
                <c:pt idx="3">
                  <c:v>68.44</c:v>
                </c:pt>
                <c:pt idx="4">
                  <c:v>68.69</c:v>
                </c:pt>
              </c:numCache>
            </c:numRef>
          </c:val>
          <c:extLst>
            <c:ext xmlns:c16="http://schemas.microsoft.com/office/drawing/2014/chart" uri="{C3380CC4-5D6E-409C-BE32-E72D297353CC}">
              <c16:uniqueId val="{00000000-F45E-4330-987B-40D2B5517268}"/>
            </c:ext>
          </c:extLst>
        </c:ser>
        <c:dLbls>
          <c:showLegendKey val="0"/>
          <c:showVal val="0"/>
          <c:showCatName val="0"/>
          <c:showSerName val="0"/>
          <c:showPercent val="0"/>
          <c:showBubbleSize val="0"/>
        </c:dLbls>
        <c:gapWidth val="150"/>
        <c:axId val="200871416"/>
        <c:axId val="20043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F45E-4330-987B-40D2B5517268}"/>
            </c:ext>
          </c:extLst>
        </c:ser>
        <c:dLbls>
          <c:showLegendKey val="0"/>
          <c:showVal val="0"/>
          <c:showCatName val="0"/>
          <c:showSerName val="0"/>
          <c:showPercent val="0"/>
          <c:showBubbleSize val="0"/>
        </c:dLbls>
        <c:marker val="1"/>
        <c:smooth val="0"/>
        <c:axId val="200871416"/>
        <c:axId val="200438800"/>
      </c:lineChart>
      <c:dateAx>
        <c:axId val="200871416"/>
        <c:scaling>
          <c:orientation val="minMax"/>
        </c:scaling>
        <c:delete val="1"/>
        <c:axPos val="b"/>
        <c:numFmt formatCode="&quot;H&quot;yy" sourceLinked="1"/>
        <c:majorTickMark val="none"/>
        <c:minorTickMark val="none"/>
        <c:tickLblPos val="none"/>
        <c:crossAx val="200438800"/>
        <c:crosses val="autoZero"/>
        <c:auto val="1"/>
        <c:lblOffset val="100"/>
        <c:baseTimeUnit val="years"/>
      </c:dateAx>
      <c:valAx>
        <c:axId val="20043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7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104.66</c:v>
                </c:pt>
                <c:pt idx="1">
                  <c:v>103.87</c:v>
                </c:pt>
                <c:pt idx="2">
                  <c:v>103.34</c:v>
                </c:pt>
                <c:pt idx="3">
                  <c:v>103.49</c:v>
                </c:pt>
                <c:pt idx="4">
                  <c:v>77.63</c:v>
                </c:pt>
              </c:numCache>
            </c:numRef>
          </c:val>
          <c:extLst>
            <c:ext xmlns:c16="http://schemas.microsoft.com/office/drawing/2014/chart" uri="{C3380CC4-5D6E-409C-BE32-E72D297353CC}">
              <c16:uniqueId val="{00000000-C20F-4495-8FCA-7E7731BB6F8A}"/>
            </c:ext>
          </c:extLst>
        </c:ser>
        <c:dLbls>
          <c:showLegendKey val="0"/>
          <c:showVal val="0"/>
          <c:showCatName val="0"/>
          <c:showSerName val="0"/>
          <c:showPercent val="0"/>
          <c:showBubbleSize val="0"/>
        </c:dLbls>
        <c:gapWidth val="150"/>
        <c:axId val="199919464"/>
        <c:axId val="19991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C20F-4495-8FCA-7E7731BB6F8A}"/>
            </c:ext>
          </c:extLst>
        </c:ser>
        <c:dLbls>
          <c:showLegendKey val="0"/>
          <c:showVal val="0"/>
          <c:showCatName val="0"/>
          <c:showSerName val="0"/>
          <c:showPercent val="0"/>
          <c:showBubbleSize val="0"/>
        </c:dLbls>
        <c:marker val="1"/>
        <c:smooth val="0"/>
        <c:axId val="199919464"/>
        <c:axId val="199919848"/>
      </c:lineChart>
      <c:dateAx>
        <c:axId val="199919464"/>
        <c:scaling>
          <c:orientation val="minMax"/>
        </c:scaling>
        <c:delete val="1"/>
        <c:axPos val="b"/>
        <c:numFmt formatCode="&quot;H&quot;yy" sourceLinked="1"/>
        <c:majorTickMark val="none"/>
        <c:minorTickMark val="none"/>
        <c:tickLblPos val="none"/>
        <c:crossAx val="199919848"/>
        <c:crosses val="autoZero"/>
        <c:auto val="1"/>
        <c:lblOffset val="100"/>
        <c:baseTimeUnit val="years"/>
      </c:dateAx>
      <c:valAx>
        <c:axId val="199919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91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53.99</c:v>
                </c:pt>
                <c:pt idx="1">
                  <c:v>55.77</c:v>
                </c:pt>
                <c:pt idx="2">
                  <c:v>57.08</c:v>
                </c:pt>
                <c:pt idx="3">
                  <c:v>50.62</c:v>
                </c:pt>
                <c:pt idx="4">
                  <c:v>52.61</c:v>
                </c:pt>
              </c:numCache>
            </c:numRef>
          </c:val>
          <c:extLst>
            <c:ext xmlns:c16="http://schemas.microsoft.com/office/drawing/2014/chart" uri="{C3380CC4-5D6E-409C-BE32-E72D297353CC}">
              <c16:uniqueId val="{00000000-F923-4B36-82AA-AABD0192299D}"/>
            </c:ext>
          </c:extLst>
        </c:ser>
        <c:dLbls>
          <c:showLegendKey val="0"/>
          <c:showVal val="0"/>
          <c:showCatName val="0"/>
          <c:showSerName val="0"/>
          <c:showPercent val="0"/>
          <c:showBubbleSize val="0"/>
        </c:dLbls>
        <c:gapWidth val="150"/>
        <c:axId val="200513632"/>
        <c:axId val="20051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F923-4B36-82AA-AABD0192299D}"/>
            </c:ext>
          </c:extLst>
        </c:ser>
        <c:dLbls>
          <c:showLegendKey val="0"/>
          <c:showVal val="0"/>
          <c:showCatName val="0"/>
          <c:showSerName val="0"/>
          <c:showPercent val="0"/>
          <c:showBubbleSize val="0"/>
        </c:dLbls>
        <c:marker val="1"/>
        <c:smooth val="0"/>
        <c:axId val="200513632"/>
        <c:axId val="200514016"/>
      </c:lineChart>
      <c:dateAx>
        <c:axId val="200513632"/>
        <c:scaling>
          <c:orientation val="minMax"/>
        </c:scaling>
        <c:delete val="1"/>
        <c:axPos val="b"/>
        <c:numFmt formatCode="&quot;H&quot;yy" sourceLinked="1"/>
        <c:majorTickMark val="none"/>
        <c:minorTickMark val="none"/>
        <c:tickLblPos val="none"/>
        <c:crossAx val="200514016"/>
        <c:crosses val="autoZero"/>
        <c:auto val="1"/>
        <c:lblOffset val="100"/>
        <c:baseTimeUnit val="years"/>
      </c:dateAx>
      <c:valAx>
        <c:axId val="2005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81-4ADC-A8F0-64D9FDE7C0DC}"/>
            </c:ext>
          </c:extLst>
        </c:ser>
        <c:dLbls>
          <c:showLegendKey val="0"/>
          <c:showVal val="0"/>
          <c:showCatName val="0"/>
          <c:showSerName val="0"/>
          <c:showPercent val="0"/>
          <c:showBubbleSize val="0"/>
        </c:dLbls>
        <c:gapWidth val="150"/>
        <c:axId val="198624640"/>
        <c:axId val="2003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3D81-4ADC-A8F0-64D9FDE7C0DC}"/>
            </c:ext>
          </c:extLst>
        </c:ser>
        <c:dLbls>
          <c:showLegendKey val="0"/>
          <c:showVal val="0"/>
          <c:showCatName val="0"/>
          <c:showSerName val="0"/>
          <c:showPercent val="0"/>
          <c:showBubbleSize val="0"/>
        </c:dLbls>
        <c:marker val="1"/>
        <c:smooth val="0"/>
        <c:axId val="198624640"/>
        <c:axId val="200379808"/>
      </c:lineChart>
      <c:dateAx>
        <c:axId val="198624640"/>
        <c:scaling>
          <c:orientation val="minMax"/>
        </c:scaling>
        <c:delete val="1"/>
        <c:axPos val="b"/>
        <c:numFmt formatCode="&quot;H&quot;yy" sourceLinked="1"/>
        <c:majorTickMark val="none"/>
        <c:minorTickMark val="none"/>
        <c:tickLblPos val="none"/>
        <c:crossAx val="200379808"/>
        <c:crosses val="autoZero"/>
        <c:auto val="1"/>
        <c:lblOffset val="100"/>
        <c:baseTimeUnit val="years"/>
      </c:dateAx>
      <c:valAx>
        <c:axId val="2003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D5-4D1C-A41B-04D09CD3F996}"/>
            </c:ext>
          </c:extLst>
        </c:ser>
        <c:dLbls>
          <c:showLegendKey val="0"/>
          <c:showVal val="0"/>
          <c:showCatName val="0"/>
          <c:showSerName val="0"/>
          <c:showPercent val="0"/>
          <c:showBubbleSize val="0"/>
        </c:dLbls>
        <c:gapWidth val="150"/>
        <c:axId val="200382552"/>
        <c:axId val="2003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FED5-4D1C-A41B-04D09CD3F996}"/>
            </c:ext>
          </c:extLst>
        </c:ser>
        <c:dLbls>
          <c:showLegendKey val="0"/>
          <c:showVal val="0"/>
          <c:showCatName val="0"/>
          <c:showSerName val="0"/>
          <c:showPercent val="0"/>
          <c:showBubbleSize val="0"/>
        </c:dLbls>
        <c:marker val="1"/>
        <c:smooth val="0"/>
        <c:axId val="200382552"/>
        <c:axId val="200382944"/>
      </c:lineChart>
      <c:dateAx>
        <c:axId val="200382552"/>
        <c:scaling>
          <c:orientation val="minMax"/>
        </c:scaling>
        <c:delete val="1"/>
        <c:axPos val="b"/>
        <c:numFmt formatCode="&quot;H&quot;yy" sourceLinked="1"/>
        <c:majorTickMark val="none"/>
        <c:minorTickMark val="none"/>
        <c:tickLblPos val="none"/>
        <c:crossAx val="200382944"/>
        <c:crosses val="autoZero"/>
        <c:auto val="1"/>
        <c:lblOffset val="100"/>
        <c:baseTimeUnit val="years"/>
      </c:dateAx>
      <c:valAx>
        <c:axId val="20038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38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294.62</c:v>
                </c:pt>
                <c:pt idx="1">
                  <c:v>329.77</c:v>
                </c:pt>
                <c:pt idx="2">
                  <c:v>340.89</c:v>
                </c:pt>
                <c:pt idx="3">
                  <c:v>146.74</c:v>
                </c:pt>
                <c:pt idx="4">
                  <c:v>322.64999999999998</c:v>
                </c:pt>
              </c:numCache>
            </c:numRef>
          </c:val>
          <c:extLst>
            <c:ext xmlns:c16="http://schemas.microsoft.com/office/drawing/2014/chart" uri="{C3380CC4-5D6E-409C-BE32-E72D297353CC}">
              <c16:uniqueId val="{00000000-7838-484A-9361-EA55D6A5553F}"/>
            </c:ext>
          </c:extLst>
        </c:ser>
        <c:dLbls>
          <c:showLegendKey val="0"/>
          <c:showVal val="0"/>
          <c:showCatName val="0"/>
          <c:showSerName val="0"/>
          <c:showPercent val="0"/>
          <c:showBubbleSize val="0"/>
        </c:dLbls>
        <c:gapWidth val="150"/>
        <c:axId val="200439584"/>
        <c:axId val="20043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7838-484A-9361-EA55D6A5553F}"/>
            </c:ext>
          </c:extLst>
        </c:ser>
        <c:dLbls>
          <c:showLegendKey val="0"/>
          <c:showVal val="0"/>
          <c:showCatName val="0"/>
          <c:showSerName val="0"/>
          <c:showPercent val="0"/>
          <c:showBubbleSize val="0"/>
        </c:dLbls>
        <c:marker val="1"/>
        <c:smooth val="0"/>
        <c:axId val="200439584"/>
        <c:axId val="200439976"/>
      </c:lineChart>
      <c:dateAx>
        <c:axId val="200439584"/>
        <c:scaling>
          <c:orientation val="minMax"/>
        </c:scaling>
        <c:delete val="1"/>
        <c:axPos val="b"/>
        <c:numFmt formatCode="&quot;H&quot;yy" sourceLinked="1"/>
        <c:majorTickMark val="none"/>
        <c:minorTickMark val="none"/>
        <c:tickLblPos val="none"/>
        <c:crossAx val="200439976"/>
        <c:crosses val="autoZero"/>
        <c:auto val="1"/>
        <c:lblOffset val="100"/>
        <c:baseTimeUnit val="years"/>
      </c:dateAx>
      <c:valAx>
        <c:axId val="200439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4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475.88</c:v>
                </c:pt>
                <c:pt idx="1">
                  <c:v>462.74</c:v>
                </c:pt>
                <c:pt idx="2">
                  <c:v>432.49</c:v>
                </c:pt>
                <c:pt idx="3">
                  <c:v>752.81</c:v>
                </c:pt>
                <c:pt idx="4">
                  <c:v>762.44</c:v>
                </c:pt>
              </c:numCache>
            </c:numRef>
          </c:val>
          <c:extLst>
            <c:ext xmlns:c16="http://schemas.microsoft.com/office/drawing/2014/chart" uri="{C3380CC4-5D6E-409C-BE32-E72D297353CC}">
              <c16:uniqueId val="{00000000-412A-4865-9B55-7A69C8C2F058}"/>
            </c:ext>
          </c:extLst>
        </c:ser>
        <c:dLbls>
          <c:showLegendKey val="0"/>
          <c:showVal val="0"/>
          <c:showCatName val="0"/>
          <c:showSerName val="0"/>
          <c:showPercent val="0"/>
          <c:showBubbleSize val="0"/>
        </c:dLbls>
        <c:gapWidth val="150"/>
        <c:axId val="200441152"/>
        <c:axId val="20044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412A-4865-9B55-7A69C8C2F058}"/>
            </c:ext>
          </c:extLst>
        </c:ser>
        <c:dLbls>
          <c:showLegendKey val="0"/>
          <c:showVal val="0"/>
          <c:showCatName val="0"/>
          <c:showSerName val="0"/>
          <c:showPercent val="0"/>
          <c:showBubbleSize val="0"/>
        </c:dLbls>
        <c:marker val="1"/>
        <c:smooth val="0"/>
        <c:axId val="200441152"/>
        <c:axId val="200441544"/>
      </c:lineChart>
      <c:dateAx>
        <c:axId val="200441152"/>
        <c:scaling>
          <c:orientation val="minMax"/>
        </c:scaling>
        <c:delete val="1"/>
        <c:axPos val="b"/>
        <c:numFmt formatCode="&quot;H&quot;yy" sourceLinked="1"/>
        <c:majorTickMark val="none"/>
        <c:minorTickMark val="none"/>
        <c:tickLblPos val="none"/>
        <c:crossAx val="200441544"/>
        <c:crosses val="autoZero"/>
        <c:auto val="1"/>
        <c:lblOffset val="100"/>
        <c:baseTimeUnit val="years"/>
      </c:dateAx>
      <c:valAx>
        <c:axId val="200441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4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88.66</c:v>
                </c:pt>
                <c:pt idx="1">
                  <c:v>93.53</c:v>
                </c:pt>
                <c:pt idx="2">
                  <c:v>103.16</c:v>
                </c:pt>
                <c:pt idx="3">
                  <c:v>103.46</c:v>
                </c:pt>
                <c:pt idx="4">
                  <c:v>76.27</c:v>
                </c:pt>
              </c:numCache>
            </c:numRef>
          </c:val>
          <c:extLst>
            <c:ext xmlns:c16="http://schemas.microsoft.com/office/drawing/2014/chart" uri="{C3380CC4-5D6E-409C-BE32-E72D297353CC}">
              <c16:uniqueId val="{00000000-406C-4EB0-BA5E-5C8921B73ABD}"/>
            </c:ext>
          </c:extLst>
        </c:ser>
        <c:dLbls>
          <c:showLegendKey val="0"/>
          <c:showVal val="0"/>
          <c:showCatName val="0"/>
          <c:showSerName val="0"/>
          <c:showPercent val="0"/>
          <c:showBubbleSize val="0"/>
        </c:dLbls>
        <c:gapWidth val="150"/>
        <c:axId val="200382160"/>
        <c:axId val="20038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406C-4EB0-BA5E-5C8921B73ABD}"/>
            </c:ext>
          </c:extLst>
        </c:ser>
        <c:dLbls>
          <c:showLegendKey val="0"/>
          <c:showVal val="0"/>
          <c:showCatName val="0"/>
          <c:showSerName val="0"/>
          <c:showPercent val="0"/>
          <c:showBubbleSize val="0"/>
        </c:dLbls>
        <c:marker val="1"/>
        <c:smooth val="0"/>
        <c:axId val="200382160"/>
        <c:axId val="200381768"/>
      </c:lineChart>
      <c:dateAx>
        <c:axId val="200382160"/>
        <c:scaling>
          <c:orientation val="minMax"/>
        </c:scaling>
        <c:delete val="1"/>
        <c:axPos val="b"/>
        <c:numFmt formatCode="&quot;H&quot;yy" sourceLinked="1"/>
        <c:majorTickMark val="none"/>
        <c:minorTickMark val="none"/>
        <c:tickLblPos val="none"/>
        <c:crossAx val="200381768"/>
        <c:crosses val="autoZero"/>
        <c:auto val="1"/>
        <c:lblOffset val="100"/>
        <c:baseTimeUnit val="years"/>
      </c:dateAx>
      <c:valAx>
        <c:axId val="20038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8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159.78</c:v>
                </c:pt>
                <c:pt idx="1">
                  <c:v>151.69</c:v>
                </c:pt>
                <c:pt idx="2">
                  <c:v>153.33000000000001</c:v>
                </c:pt>
                <c:pt idx="3">
                  <c:v>152.88</c:v>
                </c:pt>
                <c:pt idx="4">
                  <c:v>208.25</c:v>
                </c:pt>
              </c:numCache>
            </c:numRef>
          </c:val>
          <c:extLst>
            <c:ext xmlns:c16="http://schemas.microsoft.com/office/drawing/2014/chart" uri="{C3380CC4-5D6E-409C-BE32-E72D297353CC}">
              <c16:uniqueId val="{00000000-0665-47D1-AF74-510C4DDDA6DE}"/>
            </c:ext>
          </c:extLst>
        </c:ser>
        <c:dLbls>
          <c:showLegendKey val="0"/>
          <c:showVal val="0"/>
          <c:showCatName val="0"/>
          <c:showSerName val="0"/>
          <c:showPercent val="0"/>
          <c:showBubbleSize val="0"/>
        </c:dLbls>
        <c:gapWidth val="150"/>
        <c:axId val="200868280"/>
        <c:axId val="2008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0665-47D1-AF74-510C4DDDA6DE}"/>
            </c:ext>
          </c:extLst>
        </c:ser>
        <c:dLbls>
          <c:showLegendKey val="0"/>
          <c:showVal val="0"/>
          <c:showCatName val="0"/>
          <c:showSerName val="0"/>
          <c:showPercent val="0"/>
          <c:showBubbleSize val="0"/>
        </c:dLbls>
        <c:marker val="1"/>
        <c:smooth val="0"/>
        <c:axId val="200868280"/>
        <c:axId val="200868672"/>
      </c:lineChart>
      <c:dateAx>
        <c:axId val="200868280"/>
        <c:scaling>
          <c:orientation val="minMax"/>
        </c:scaling>
        <c:delete val="1"/>
        <c:axPos val="b"/>
        <c:numFmt formatCode="&quot;H&quot;yy" sourceLinked="1"/>
        <c:majorTickMark val="none"/>
        <c:minorTickMark val="none"/>
        <c:tickLblPos val="none"/>
        <c:crossAx val="200868672"/>
        <c:crosses val="autoZero"/>
        <c:auto val="1"/>
        <c:lblOffset val="100"/>
        <c:baseTimeUnit val="years"/>
      </c:dateAx>
      <c:valAx>
        <c:axId val="2008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6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鹿児島県　徳之島町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10717</v>
      </c>
      <c r="AM8" s="71"/>
      <c r="AN8" s="71"/>
      <c r="AO8" s="71"/>
      <c r="AP8" s="71"/>
      <c r="AQ8" s="71"/>
      <c r="AR8" s="71"/>
      <c r="AS8" s="71"/>
      <c r="AT8" s="67">
        <f>データ!$S$6</f>
        <v>104.92</v>
      </c>
      <c r="AU8" s="68"/>
      <c r="AV8" s="68"/>
      <c r="AW8" s="68"/>
      <c r="AX8" s="68"/>
      <c r="AY8" s="68"/>
      <c r="AZ8" s="68"/>
      <c r="BA8" s="68"/>
      <c r="BB8" s="70">
        <f>データ!$T$6</f>
        <v>102.14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40.06</v>
      </c>
      <c r="J10" s="68"/>
      <c r="K10" s="68"/>
      <c r="L10" s="68"/>
      <c r="M10" s="68"/>
      <c r="N10" s="68"/>
      <c r="O10" s="69"/>
      <c r="P10" s="70">
        <f>データ!$P$6</f>
        <v>74.06</v>
      </c>
      <c r="Q10" s="70"/>
      <c r="R10" s="70"/>
      <c r="S10" s="70"/>
      <c r="T10" s="70"/>
      <c r="U10" s="70"/>
      <c r="V10" s="70"/>
      <c r="W10" s="71">
        <f>データ!$Q$6</f>
        <v>2860</v>
      </c>
      <c r="X10" s="71"/>
      <c r="Y10" s="71"/>
      <c r="Z10" s="71"/>
      <c r="AA10" s="71"/>
      <c r="AB10" s="71"/>
      <c r="AC10" s="71"/>
      <c r="AD10" s="2"/>
      <c r="AE10" s="2"/>
      <c r="AF10" s="2"/>
      <c r="AG10" s="2"/>
      <c r="AH10" s="4"/>
      <c r="AI10" s="4"/>
      <c r="AJ10" s="4"/>
      <c r="AK10" s="4"/>
      <c r="AL10" s="71">
        <f>データ!$U$6</f>
        <v>7743</v>
      </c>
      <c r="AM10" s="71"/>
      <c r="AN10" s="71"/>
      <c r="AO10" s="71"/>
      <c r="AP10" s="71"/>
      <c r="AQ10" s="71"/>
      <c r="AR10" s="71"/>
      <c r="AS10" s="71"/>
      <c r="AT10" s="67">
        <f>データ!$V$6</f>
        <v>4.1500000000000004</v>
      </c>
      <c r="AU10" s="68"/>
      <c r="AV10" s="68"/>
      <c r="AW10" s="68"/>
      <c r="AX10" s="68"/>
      <c r="AY10" s="68"/>
      <c r="AZ10" s="68"/>
      <c r="BA10" s="68"/>
      <c r="BB10" s="70">
        <f>データ!$W$6</f>
        <v>1865.78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YTun0ZjQ7qZ6rUyu59QWHqsZjD0DyA3/uGllHo68G1LsdTIG1y8hWuHTYIdeO21Lwv3sbfvnr703H/yFFWizw==" saltValue="D2r0cIHPkjIfTLKttn2LI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465305</v>
      </c>
      <c r="D6" s="34">
        <f t="shared" si="3"/>
        <v>46</v>
      </c>
      <c r="E6" s="34">
        <f t="shared" si="3"/>
        <v>1</v>
      </c>
      <c r="F6" s="34">
        <f t="shared" si="3"/>
        <v>0</v>
      </c>
      <c r="G6" s="34">
        <f t="shared" si="3"/>
        <v>1</v>
      </c>
      <c r="H6" s="34" t="str">
        <f t="shared" si="3"/>
        <v>鹿児島県　徳之島町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40.06</v>
      </c>
      <c r="P6" s="35">
        <f t="shared" si="3"/>
        <v>74.06</v>
      </c>
      <c r="Q6" s="35">
        <f t="shared" si="3"/>
        <v>2860</v>
      </c>
      <c r="R6" s="35">
        <f t="shared" si="3"/>
        <v>10717</v>
      </c>
      <c r="S6" s="35">
        <f t="shared" si="3"/>
        <v>104.92</v>
      </c>
      <c r="T6" s="35">
        <f t="shared" si="3"/>
        <v>102.14</v>
      </c>
      <c r="U6" s="35">
        <f t="shared" si="3"/>
        <v>7743</v>
      </c>
      <c r="V6" s="35">
        <f t="shared" si="3"/>
        <v>4.1500000000000004</v>
      </c>
      <c r="W6" s="35">
        <f t="shared" si="3"/>
        <v>1865.78</v>
      </c>
      <c r="X6" s="36">
        <f>IF(X7="",NA(),X7)</f>
        <v>104.66</v>
      </c>
      <c r="Y6" s="36">
        <f t="shared" ref="Y6:AG6" si="4">IF(Y7="",NA(),Y7)</f>
        <v>103.87</v>
      </c>
      <c r="Z6" s="36">
        <f t="shared" si="4"/>
        <v>103.34</v>
      </c>
      <c r="AA6" s="36">
        <f t="shared" si="4"/>
        <v>103.49</v>
      </c>
      <c r="AB6" s="36">
        <f t="shared" si="4"/>
        <v>77.63</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294.62</v>
      </c>
      <c r="AU6" s="36">
        <f t="shared" ref="AU6:BC6" si="6">IF(AU7="",NA(),AU7)</f>
        <v>329.77</v>
      </c>
      <c r="AV6" s="36">
        <f t="shared" si="6"/>
        <v>340.89</v>
      </c>
      <c r="AW6" s="36">
        <f t="shared" si="6"/>
        <v>146.74</v>
      </c>
      <c r="AX6" s="36">
        <f t="shared" si="6"/>
        <v>322.64999999999998</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475.88</v>
      </c>
      <c r="BF6" s="36">
        <f t="shared" ref="BF6:BN6" si="7">IF(BF7="",NA(),BF7)</f>
        <v>462.74</v>
      </c>
      <c r="BG6" s="36">
        <f t="shared" si="7"/>
        <v>432.49</v>
      </c>
      <c r="BH6" s="36">
        <f t="shared" si="7"/>
        <v>752.81</v>
      </c>
      <c r="BI6" s="36">
        <f t="shared" si="7"/>
        <v>762.44</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88.66</v>
      </c>
      <c r="BQ6" s="36">
        <f t="shared" ref="BQ6:BY6" si="8">IF(BQ7="",NA(),BQ7)</f>
        <v>93.53</v>
      </c>
      <c r="BR6" s="36">
        <f t="shared" si="8"/>
        <v>103.16</v>
      </c>
      <c r="BS6" s="36">
        <f t="shared" si="8"/>
        <v>103.46</v>
      </c>
      <c r="BT6" s="36">
        <f t="shared" si="8"/>
        <v>76.27</v>
      </c>
      <c r="BU6" s="36">
        <f t="shared" si="8"/>
        <v>92.76</v>
      </c>
      <c r="BV6" s="36">
        <f t="shared" si="8"/>
        <v>93.28</v>
      </c>
      <c r="BW6" s="36">
        <f t="shared" si="8"/>
        <v>87.51</v>
      </c>
      <c r="BX6" s="36">
        <f t="shared" si="8"/>
        <v>84.77</v>
      </c>
      <c r="BY6" s="36">
        <f t="shared" si="8"/>
        <v>87.11</v>
      </c>
      <c r="BZ6" s="35" t="str">
        <f>IF(BZ7="","",IF(BZ7="-","【-】","【"&amp;SUBSTITUTE(TEXT(BZ7,"#,##0.00"),"-","△")&amp;"】"))</f>
        <v>【103.24】</v>
      </c>
      <c r="CA6" s="36">
        <f>IF(CA7="",NA(),CA7)</f>
        <v>159.78</v>
      </c>
      <c r="CB6" s="36">
        <f t="shared" ref="CB6:CJ6" si="9">IF(CB7="",NA(),CB7)</f>
        <v>151.69</v>
      </c>
      <c r="CC6" s="36">
        <f t="shared" si="9"/>
        <v>153.33000000000001</v>
      </c>
      <c r="CD6" s="36">
        <f t="shared" si="9"/>
        <v>152.88</v>
      </c>
      <c r="CE6" s="36">
        <f t="shared" si="9"/>
        <v>208.25</v>
      </c>
      <c r="CF6" s="36">
        <f t="shared" si="9"/>
        <v>208.67</v>
      </c>
      <c r="CG6" s="36">
        <f t="shared" si="9"/>
        <v>208.29</v>
      </c>
      <c r="CH6" s="36">
        <f t="shared" si="9"/>
        <v>218.42</v>
      </c>
      <c r="CI6" s="36">
        <f t="shared" si="9"/>
        <v>227.27</v>
      </c>
      <c r="CJ6" s="36">
        <f t="shared" si="9"/>
        <v>223.98</v>
      </c>
      <c r="CK6" s="35" t="str">
        <f>IF(CK7="","",IF(CK7="-","【-】","【"&amp;SUBSTITUTE(TEXT(CK7,"#,##0.00"),"-","△")&amp;"】"))</f>
        <v>【168.38】</v>
      </c>
      <c r="CL6" s="36">
        <f>IF(CL7="",NA(),CL7)</f>
        <v>65.75</v>
      </c>
      <c r="CM6" s="36">
        <f t="shared" ref="CM6:CU6" si="10">IF(CM7="",NA(),CM7)</f>
        <v>64.53</v>
      </c>
      <c r="CN6" s="36">
        <f t="shared" si="10"/>
        <v>66.489999999999995</v>
      </c>
      <c r="CO6" s="36">
        <f t="shared" si="10"/>
        <v>68.02</v>
      </c>
      <c r="CP6" s="36">
        <f t="shared" si="10"/>
        <v>66.48</v>
      </c>
      <c r="CQ6" s="36">
        <f t="shared" si="10"/>
        <v>49.08</v>
      </c>
      <c r="CR6" s="36">
        <f t="shared" si="10"/>
        <v>49.32</v>
      </c>
      <c r="CS6" s="36">
        <f t="shared" si="10"/>
        <v>50.24</v>
      </c>
      <c r="CT6" s="36">
        <f t="shared" si="10"/>
        <v>50.29</v>
      </c>
      <c r="CU6" s="36">
        <f t="shared" si="10"/>
        <v>49.64</v>
      </c>
      <c r="CV6" s="35" t="str">
        <f>IF(CV7="","",IF(CV7="-","【-】","【"&amp;SUBSTITUTE(TEXT(CV7,"#,##0.00"),"-","△")&amp;"】"))</f>
        <v>【60.00】</v>
      </c>
      <c r="CW6" s="36">
        <f>IF(CW7="",NA(),CW7)</f>
        <v>72</v>
      </c>
      <c r="CX6" s="36">
        <f t="shared" ref="CX6:DF6" si="11">IF(CX7="",NA(),CX7)</f>
        <v>73.760000000000005</v>
      </c>
      <c r="CY6" s="36">
        <f t="shared" si="11"/>
        <v>69.11</v>
      </c>
      <c r="CZ6" s="36">
        <f t="shared" si="11"/>
        <v>68.44</v>
      </c>
      <c r="DA6" s="36">
        <f t="shared" si="11"/>
        <v>68.69</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53.99</v>
      </c>
      <c r="DI6" s="36">
        <f t="shared" ref="DI6:DQ6" si="12">IF(DI7="",NA(),DI7)</f>
        <v>55.77</v>
      </c>
      <c r="DJ6" s="36">
        <f t="shared" si="12"/>
        <v>57.08</v>
      </c>
      <c r="DK6" s="36">
        <f t="shared" si="12"/>
        <v>50.62</v>
      </c>
      <c r="DL6" s="36">
        <f t="shared" si="12"/>
        <v>52.61</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6">
        <f>IF(ED7="",NA(),ED7)</f>
        <v>0.54</v>
      </c>
      <c r="EE6" s="35">
        <f t="shared" ref="EE6:EM6" si="14">IF(EE7="",NA(),EE7)</f>
        <v>0</v>
      </c>
      <c r="EF6" s="36">
        <f t="shared" si="14"/>
        <v>3.45</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465305</v>
      </c>
      <c r="D7" s="38">
        <v>46</v>
      </c>
      <c r="E7" s="38">
        <v>1</v>
      </c>
      <c r="F7" s="38">
        <v>0</v>
      </c>
      <c r="G7" s="38">
        <v>1</v>
      </c>
      <c r="H7" s="38" t="s">
        <v>93</v>
      </c>
      <c r="I7" s="38" t="s">
        <v>94</v>
      </c>
      <c r="J7" s="38" t="s">
        <v>95</v>
      </c>
      <c r="K7" s="38" t="s">
        <v>96</v>
      </c>
      <c r="L7" s="38" t="s">
        <v>97</v>
      </c>
      <c r="M7" s="38" t="s">
        <v>98</v>
      </c>
      <c r="N7" s="39" t="s">
        <v>99</v>
      </c>
      <c r="O7" s="39">
        <v>40.06</v>
      </c>
      <c r="P7" s="39">
        <v>74.06</v>
      </c>
      <c r="Q7" s="39">
        <v>2860</v>
      </c>
      <c r="R7" s="39">
        <v>10717</v>
      </c>
      <c r="S7" s="39">
        <v>104.92</v>
      </c>
      <c r="T7" s="39">
        <v>102.14</v>
      </c>
      <c r="U7" s="39">
        <v>7743</v>
      </c>
      <c r="V7" s="39">
        <v>4.1500000000000004</v>
      </c>
      <c r="W7" s="39">
        <v>1865.78</v>
      </c>
      <c r="X7" s="39">
        <v>104.66</v>
      </c>
      <c r="Y7" s="39">
        <v>103.87</v>
      </c>
      <c r="Z7" s="39">
        <v>103.34</v>
      </c>
      <c r="AA7" s="39">
        <v>103.49</v>
      </c>
      <c r="AB7" s="39">
        <v>77.63</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294.62</v>
      </c>
      <c r="AU7" s="39">
        <v>329.77</v>
      </c>
      <c r="AV7" s="39">
        <v>340.89</v>
      </c>
      <c r="AW7" s="39">
        <v>146.74</v>
      </c>
      <c r="AX7" s="39">
        <v>322.64999999999998</v>
      </c>
      <c r="AY7" s="39">
        <v>416.14</v>
      </c>
      <c r="AZ7" s="39">
        <v>371.89</v>
      </c>
      <c r="BA7" s="39">
        <v>293.23</v>
      </c>
      <c r="BB7" s="39">
        <v>300.14</v>
      </c>
      <c r="BC7" s="39">
        <v>301.04000000000002</v>
      </c>
      <c r="BD7" s="39">
        <v>264.97000000000003</v>
      </c>
      <c r="BE7" s="39">
        <v>475.88</v>
      </c>
      <c r="BF7" s="39">
        <v>462.74</v>
      </c>
      <c r="BG7" s="39">
        <v>432.49</v>
      </c>
      <c r="BH7" s="39">
        <v>752.81</v>
      </c>
      <c r="BI7" s="39">
        <v>762.44</v>
      </c>
      <c r="BJ7" s="39">
        <v>487.22</v>
      </c>
      <c r="BK7" s="39">
        <v>483.11</v>
      </c>
      <c r="BL7" s="39">
        <v>542.29999999999995</v>
      </c>
      <c r="BM7" s="39">
        <v>566.65</v>
      </c>
      <c r="BN7" s="39">
        <v>551.62</v>
      </c>
      <c r="BO7" s="39">
        <v>266.61</v>
      </c>
      <c r="BP7" s="39">
        <v>88.66</v>
      </c>
      <c r="BQ7" s="39">
        <v>93.53</v>
      </c>
      <c r="BR7" s="39">
        <v>103.16</v>
      </c>
      <c r="BS7" s="39">
        <v>103.46</v>
      </c>
      <c r="BT7" s="39">
        <v>76.27</v>
      </c>
      <c r="BU7" s="39">
        <v>92.76</v>
      </c>
      <c r="BV7" s="39">
        <v>93.28</v>
      </c>
      <c r="BW7" s="39">
        <v>87.51</v>
      </c>
      <c r="BX7" s="39">
        <v>84.77</v>
      </c>
      <c r="BY7" s="39">
        <v>87.11</v>
      </c>
      <c r="BZ7" s="39">
        <v>103.24</v>
      </c>
      <c r="CA7" s="39">
        <v>159.78</v>
      </c>
      <c r="CB7" s="39">
        <v>151.69</v>
      </c>
      <c r="CC7" s="39">
        <v>153.33000000000001</v>
      </c>
      <c r="CD7" s="39">
        <v>152.88</v>
      </c>
      <c r="CE7" s="39">
        <v>208.25</v>
      </c>
      <c r="CF7" s="39">
        <v>208.67</v>
      </c>
      <c r="CG7" s="39">
        <v>208.29</v>
      </c>
      <c r="CH7" s="39">
        <v>218.42</v>
      </c>
      <c r="CI7" s="39">
        <v>227.27</v>
      </c>
      <c r="CJ7" s="39">
        <v>223.98</v>
      </c>
      <c r="CK7" s="39">
        <v>168.38</v>
      </c>
      <c r="CL7" s="39">
        <v>65.75</v>
      </c>
      <c r="CM7" s="39">
        <v>64.53</v>
      </c>
      <c r="CN7" s="39">
        <v>66.489999999999995</v>
      </c>
      <c r="CO7" s="39">
        <v>68.02</v>
      </c>
      <c r="CP7" s="39">
        <v>66.48</v>
      </c>
      <c r="CQ7" s="39">
        <v>49.08</v>
      </c>
      <c r="CR7" s="39">
        <v>49.32</v>
      </c>
      <c r="CS7" s="39">
        <v>50.24</v>
      </c>
      <c r="CT7" s="39">
        <v>50.29</v>
      </c>
      <c r="CU7" s="39">
        <v>49.64</v>
      </c>
      <c r="CV7" s="39">
        <v>60</v>
      </c>
      <c r="CW7" s="39">
        <v>72</v>
      </c>
      <c r="CX7" s="39">
        <v>73.760000000000005</v>
      </c>
      <c r="CY7" s="39">
        <v>69.11</v>
      </c>
      <c r="CZ7" s="39">
        <v>68.44</v>
      </c>
      <c r="DA7" s="39">
        <v>68.69</v>
      </c>
      <c r="DB7" s="39">
        <v>79.3</v>
      </c>
      <c r="DC7" s="39">
        <v>79.34</v>
      </c>
      <c r="DD7" s="39">
        <v>78.650000000000006</v>
      </c>
      <c r="DE7" s="39">
        <v>77.73</v>
      </c>
      <c r="DF7" s="39">
        <v>78.09</v>
      </c>
      <c r="DG7" s="39">
        <v>89.8</v>
      </c>
      <c r="DH7" s="39">
        <v>53.99</v>
      </c>
      <c r="DI7" s="39">
        <v>55.77</v>
      </c>
      <c r="DJ7" s="39">
        <v>57.08</v>
      </c>
      <c r="DK7" s="39">
        <v>50.62</v>
      </c>
      <c r="DL7" s="39">
        <v>52.61</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0.54</v>
      </c>
      <c r="EE7" s="39">
        <v>0</v>
      </c>
      <c r="EF7" s="39">
        <v>3.45</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2021-01-28T06:32:32Z</cp:lastPrinted>
  <dcterms:created xsi:type="dcterms:W3CDTF">2020-12-04T02:17:05Z</dcterms:created>
  <dcterms:modified xsi:type="dcterms:W3CDTF">2021-02-26T06:12:13Z</dcterms:modified>
  <cp:category/>
</cp:coreProperties>
</file>