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010036\共有（川井田）\61 公営企業決算統計\R02\02決算統計関連調査\030112 公営企業に係る経営比較分析表（平成元年度決算）の分析等について\★完成版★\39 天城町\"/>
    </mc:Choice>
  </mc:AlternateContent>
  <workbookProtection workbookAlgorithmName="SHA-512" workbookHashValue="QSlZ38I5N/RuyI8OSKmm8rJw/ZhXjDxGJpLXyHqifVnXQCEpIb0vriP9OHxD5GCVvWCt8DDc8Ni8VbK3vH/tjQ==" workbookSaltValue="o9ixvYSPoWrQk3FovOrQe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<sst xmlns="http://schemas.openxmlformats.org/spreadsheetml/2006/main" count="233" uniqueCount="117">
  <si>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</si>
  <si>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</si>
  <si>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</si>
  <si>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</si>
  <si>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</si>
  <si>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</si>
  <si>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</si>
  <si>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</si>
  <si>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</si>
  <si>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</si>
  <si>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</si>
  <si>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</si>
  <si>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</si>
  <si>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</si>
  <si>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</si>
  <si>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</si>
  <si>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</si>
  <si>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</si>
  <si>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</si>
  <si>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</si>
  <si>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</si>
  <si>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</si>
  <si>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</si>
  <si>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</si>
  <si>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</si>
  <si>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</si>
  <si>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</si>
  <si>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</si>
  <si>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</si>
  <si>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</si>
  <si>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</si>
  <si>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</si>
  <si>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</si>
  <si>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</si>
  <si>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</si>
  <si>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</si>
  <si>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</si>
  <si>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</si>
  <si>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</si>
  <si>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</si>
  <si>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</si>
  <si>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</si>
  <si>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</si>
  <si>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</si>
  <si>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</si>
  <si>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</si>
  <si>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</si>
  <si>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</si>
  <si>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</si>
  <si>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</si>
  <si>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</si>
  <si>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</si>
  <si>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</si>
  <si>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</si>
  <si>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</si>
  <si>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</si>
  <si>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</si>
  <si>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</si>
  <si>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</si>
  <si>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</si>
  <si>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</si>
  <si>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</si>
  <si>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</si>
  <si>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</si>
  <si>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</si>
  <si>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</si>
  <si>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</si>
  <si>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</si>
  <si>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</si>
  <si>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</si>
  <si>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</si>
  <si>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</si>
  <si>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</si>
  <si>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</si>
  <si>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</si>
  <si>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</si>
  <si>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</si>
  <si>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</si>
  <si>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</si>
  <si>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</si>
  <si>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</si>
  <si>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</si>
  <si>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</si>
  <si>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</si>
  <si>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</si>
  <si>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</si>
  <si>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</si>
  <si>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</si>
  <si>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</si>
  <si>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</si>
  <si>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</si>
  <si>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</si>
  <si>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</si>
  <si>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</si>
  <si>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</si>
  <si>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</si>
  <si>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天城町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</si>
  <si>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</si>
  <si>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</si>
  <si>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</si>
  <si>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</si>
  <si>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</si>
  <si>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</si>
  <si>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</si>
  <si>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</si>
  <si>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</si>
  <si>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</si>
  <si>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</si>
  <si>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</si>
  <si>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</si>
  <si>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</si>
  <si>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</si>
  <si>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</si>
  <si>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</si>
  <si>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
収益的収支比率について全国平均「76.03」類似団体平均「72.76」に対し本町は、「61.24」と経営状況が悪く 、今後も経費の抑制・有収水量の向上につとめ対応していく。　　　　　　　　　　　　　　　　
④企業債残高対給水収益比率：平均値より低い水準で良好といえるが、今後は将来負担の適正化を図りながら計画的な投資を行う必要がある。
⑤料金回収率：近年は平均値より上回っているが、５０％台と低水準である。企業債償還金を料金収入で賄えず一般会計繰入金より補填しているため数値が低い状態である。
　　　　　　　　　　　　　　　　　　　　　　　　　　　　　　⑥給水原価：類似団体より低い傾向にある。企業債償還金が総費用の主な割合を占めているため、償還金が減少していくことにより給水原価は低くなると考えられる
　　　　　　　　　　　　　　　　  　　　　　　　　　　⑦施設利用率：利用率は高い傾向にあるが、給水人口が減少する中で有収率90％台であることから、漏水による配水量も多くなっていると考えられる。漏水部分を差し引くことにより利用率は今よりも低くなるとみられ、今後の水需要動向によっては効率的な事業運営計画を検討する必要がある。
⑧有収率:現在は漏水調査を継続的に行い発見次第修復している状況である。今後も継続的な漏水調査を実施することにより、速やかな発見・修繕といった適正な維持管理に努めていく。
　　　　　　　　　　　　　　　　　　　　　　　　　　　　</t>
    <rPh sb="48" eb="49">
      <t>チョウ</t>
    </rPh>
    <rPh sb="64" eb="65">
      <t>ワル</t>
    </rPh>
    <rPh sb="208" eb="210">
      <t>リョウコウ</t>
    </rPh>
    <rPh sb="216" eb="218">
      <t>コンゴ</t>
    </rPh>
    <phoneticPr fontId="4"/>
  </si>
  <si>
    <t>　収益的収支の継続的な黒字化を目標とするためには、水道料金の見直しを検討する必要がある。総費用を抑制するために、老朽化した施設の更新を計画的に進めると共に、経常的な費用についても様々な角度から見直しを検討し、さらなる効率的運営を目指す必要がある。　
　施設整備については、単年度の収支が悪化しないよう十分に配慮し、地方債の償還金が経営を圧迫しないようにかつ、将来負担の適正化を考慮しながら遂行していかなければならない。</t>
    <phoneticPr fontId="4"/>
  </si>
  <si>
    <t>老朽化が進行する中で対象となる管路の更新を行っていく。管路の更新計画を早期に策定し、効率的かつ計画的な施設更新を推進していく。また、管種については大規模災害に備え、耐震管等を推奨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</si>
</sst>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4.22</c:v>
                </c:pt>
                <c:pt idx="1">
                  <c:v>0.4</c:v>
                </c:pt>
                <c:pt idx="2">
                  <c:v>2.42</c:v>
                </c:pt>
                <c:pt idx="3">
                  <c:v>2.57</c:v>
                </c:pt>
                <c:pt idx="4" formatCode="#,##0.00;&quot;△&quot;#,##0.00">
                  <c:v>0</c:v>
                </c:pt>
              </c:numCache>
            </c:numRef>
          </c:val>
          <c:extLst>
            <c:ext xmlns:c16="http://schemas.microsoft.com/office/drawing/2014/chart" uri="{C3380CC4-5D6E-409C-BE32-E72D297353CC}">
              <c16:uniqueId val="{00000000-95D8-4C5F-9826-A81EAE15196A}"/>
            </c:ext>
          </c:extLst>
        </c:ser>
        <c:dLbls>
          <c:showLegendKey val="0"/>
          <c:showVal val="0"/>
          <c:showCatName val="0"/>
          <c:showSerName val="0"/>
          <c:showPercent val="0"/>
          <c:showBubbleSize val="0"/>
        </c:dLbls>
        <c:gapWidth val="150"/>
        <c:axId val="397977792"/>
        <c:axId val="39797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0.96</c:v>
                </c:pt>
                <c:pt idx="3">
                  <c:v>0.65</c:v>
                </c:pt>
                <c:pt idx="4">
                  <c:v>0.52</c:v>
                </c:pt>
              </c:numCache>
            </c:numRef>
          </c:val>
          <c:smooth val="0"/>
          <c:extLst>
            <c:ext xmlns:c16="http://schemas.microsoft.com/office/drawing/2014/chart" uri="{C3380CC4-5D6E-409C-BE32-E72D297353CC}">
              <c16:uniqueId val="{00000001-95D8-4C5F-9826-A81EAE15196A}"/>
            </c:ext>
          </c:extLst>
        </c:ser>
        <c:dLbls>
          <c:showLegendKey val="0"/>
          <c:showVal val="0"/>
          <c:showCatName val="0"/>
          <c:showSerName val="0"/>
          <c:showPercent val="0"/>
          <c:showBubbleSize val="0"/>
        </c:dLbls>
        <c:marker val="1"/>
        <c:smooth val="0"/>
        <c:axId val="397977792"/>
        <c:axId val="397978576"/>
      </c:lineChart>
      <c:dateAx>
        <c:axId val="397977792"/>
        <c:scaling>
          <c:orientation val="minMax"/>
        </c:scaling>
        <c:delete val="1"/>
        <c:axPos val="b"/>
        <c:numFmt formatCode="&quot;H&quot;yy" sourceLinked="1"/>
        <c:majorTickMark val="none"/>
        <c:minorTickMark val="none"/>
        <c:tickLblPos val="none"/>
        <c:crossAx val="397978576"/>
        <c:crosses val="autoZero"/>
        <c:auto val="1"/>
        <c:lblOffset val="100"/>
        <c:baseTimeUnit val="years"/>
      </c:dateAx>
      <c:valAx>
        <c:axId val="39797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97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58.68</c:v>
                </c:pt>
                <c:pt idx="1">
                  <c:v>58.64</c:v>
                </c:pt>
                <c:pt idx="2">
                  <c:v>59.27</c:v>
                </c:pt>
                <c:pt idx="3">
                  <c:v>58.04</c:v>
                </c:pt>
                <c:pt idx="4">
                  <c:v>57.6</c:v>
                </c:pt>
              </c:numCache>
            </c:numRef>
          </c:val>
          <c:extLst>
            <c:ext xmlns:c16="http://schemas.microsoft.com/office/drawing/2014/chart" uri="{C3380CC4-5D6E-409C-BE32-E72D297353CC}">
              <c16:uniqueId val="{00000000-693B-41B1-A67C-9D8DCE154087}"/>
            </c:ext>
          </c:extLst>
        </c:ser>
        <c:dLbls>
          <c:showLegendKey val="0"/>
          <c:showVal val="0"/>
          <c:showCatName val="0"/>
          <c:showSerName val="0"/>
          <c:showPercent val="0"/>
          <c:showBubbleSize val="0"/>
        </c:dLbls>
        <c:gapWidth val="150"/>
        <c:axId val="401476080"/>
        <c:axId val="401476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58.1</c:v>
                </c:pt>
                <c:pt idx="1">
                  <c:v>56.19</c:v>
                </c:pt>
                <c:pt idx="2">
                  <c:v>56.65</c:v>
                </c:pt>
                <c:pt idx="3">
                  <c:v>56.41</c:v>
                </c:pt>
                <c:pt idx="4">
                  <c:v>54.9</c:v>
                </c:pt>
              </c:numCache>
            </c:numRef>
          </c:val>
          <c:smooth val="0"/>
          <c:extLst>
            <c:ext xmlns:c16="http://schemas.microsoft.com/office/drawing/2014/chart" uri="{C3380CC4-5D6E-409C-BE32-E72D297353CC}">
              <c16:uniqueId val="{00000001-693B-41B1-A67C-9D8DCE154087}"/>
            </c:ext>
          </c:extLst>
        </c:ser>
        <c:dLbls>
          <c:showLegendKey val="0"/>
          <c:showVal val="0"/>
          <c:showCatName val="0"/>
          <c:showSerName val="0"/>
          <c:showPercent val="0"/>
          <c:showBubbleSize val="0"/>
        </c:dLbls>
        <c:marker val="1"/>
        <c:smooth val="0"/>
        <c:axId val="401476080"/>
        <c:axId val="401476472"/>
      </c:lineChart>
      <c:dateAx>
        <c:axId val="401476080"/>
        <c:scaling>
          <c:orientation val="minMax"/>
        </c:scaling>
        <c:delete val="1"/>
        <c:axPos val="b"/>
        <c:numFmt formatCode="&quot;H&quot;yy" sourceLinked="1"/>
        <c:majorTickMark val="none"/>
        <c:minorTickMark val="none"/>
        <c:tickLblPos val="none"/>
        <c:crossAx val="401476472"/>
        <c:crosses val="autoZero"/>
        <c:auto val="1"/>
        <c:lblOffset val="100"/>
        <c:baseTimeUnit val="years"/>
      </c:dateAx>
      <c:valAx>
        <c:axId val="401476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47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90.91</c:v>
                </c:pt>
                <c:pt idx="1">
                  <c:v>90.91</c:v>
                </c:pt>
                <c:pt idx="2">
                  <c:v>90.91</c:v>
                </c:pt>
                <c:pt idx="3">
                  <c:v>90.91</c:v>
                </c:pt>
                <c:pt idx="4">
                  <c:v>90.91</c:v>
                </c:pt>
              </c:numCache>
            </c:numRef>
          </c:val>
          <c:extLst>
            <c:ext xmlns:c16="http://schemas.microsoft.com/office/drawing/2014/chart" uri="{C3380CC4-5D6E-409C-BE32-E72D297353CC}">
              <c16:uniqueId val="{00000000-F90A-418B-BC1D-566FD3801B3A}"/>
            </c:ext>
          </c:extLst>
        </c:ser>
        <c:dLbls>
          <c:showLegendKey val="0"/>
          <c:showVal val="0"/>
          <c:showCatName val="0"/>
          <c:showSerName val="0"/>
          <c:showPercent val="0"/>
          <c:showBubbleSize val="0"/>
        </c:dLbls>
        <c:gapWidth val="150"/>
        <c:axId val="401543560"/>
        <c:axId val="40154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76.69</c:v>
                </c:pt>
                <c:pt idx="1">
                  <c:v>77.180000000000007</c:v>
                </c:pt>
                <c:pt idx="2">
                  <c:v>76.13</c:v>
                </c:pt>
                <c:pt idx="3">
                  <c:v>75.12</c:v>
                </c:pt>
                <c:pt idx="4">
                  <c:v>74.27</c:v>
                </c:pt>
              </c:numCache>
            </c:numRef>
          </c:val>
          <c:smooth val="0"/>
          <c:extLst>
            <c:ext xmlns:c16="http://schemas.microsoft.com/office/drawing/2014/chart" uri="{C3380CC4-5D6E-409C-BE32-E72D297353CC}">
              <c16:uniqueId val="{00000001-F90A-418B-BC1D-566FD3801B3A}"/>
            </c:ext>
          </c:extLst>
        </c:ser>
        <c:dLbls>
          <c:showLegendKey val="0"/>
          <c:showVal val="0"/>
          <c:showCatName val="0"/>
          <c:showSerName val="0"/>
          <c:showPercent val="0"/>
          <c:showBubbleSize val="0"/>
        </c:dLbls>
        <c:marker val="1"/>
        <c:smooth val="0"/>
        <c:axId val="401543560"/>
        <c:axId val="401543952"/>
      </c:lineChart>
      <c:dateAx>
        <c:axId val="401543560"/>
        <c:scaling>
          <c:orientation val="minMax"/>
        </c:scaling>
        <c:delete val="1"/>
        <c:axPos val="b"/>
        <c:numFmt formatCode="&quot;H&quot;yy" sourceLinked="1"/>
        <c:majorTickMark val="none"/>
        <c:minorTickMark val="none"/>
        <c:tickLblPos val="none"/>
        <c:crossAx val="401543952"/>
        <c:crosses val="autoZero"/>
        <c:auto val="1"/>
        <c:lblOffset val="100"/>
        <c:baseTimeUnit val="years"/>
      </c:dateAx>
      <c:valAx>
        <c:axId val="40154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54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77.53</c:v>
                </c:pt>
                <c:pt idx="1">
                  <c:v>77.819999999999993</c:v>
                </c:pt>
                <c:pt idx="2">
                  <c:v>70.87</c:v>
                </c:pt>
                <c:pt idx="3">
                  <c:v>76.77</c:v>
                </c:pt>
                <c:pt idx="4">
                  <c:v>61.24</c:v>
                </c:pt>
              </c:numCache>
            </c:numRef>
          </c:val>
          <c:extLst>
            <c:ext xmlns:c16="http://schemas.microsoft.com/office/drawing/2014/chart" uri="{C3380CC4-5D6E-409C-BE32-E72D297353CC}">
              <c16:uniqueId val="{00000000-38B3-45CA-BF41-2C3A8CD8B6EC}"/>
            </c:ext>
          </c:extLst>
        </c:ser>
        <c:dLbls>
          <c:showLegendKey val="0"/>
          <c:showVal val="0"/>
          <c:showCatName val="0"/>
          <c:showSerName val="0"/>
          <c:showPercent val="0"/>
          <c:showBubbleSize val="0"/>
        </c:dLbls>
        <c:gapWidth val="150"/>
        <c:axId val="397979752"/>
        <c:axId val="39798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75.34</c:v>
                </c:pt>
                <c:pt idx="1">
                  <c:v>76.650000000000006</c:v>
                </c:pt>
                <c:pt idx="2">
                  <c:v>73.959999999999994</c:v>
                </c:pt>
                <c:pt idx="3">
                  <c:v>75.010000000000005</c:v>
                </c:pt>
                <c:pt idx="4">
                  <c:v>72.760000000000005</c:v>
                </c:pt>
              </c:numCache>
            </c:numRef>
          </c:val>
          <c:smooth val="0"/>
          <c:extLst>
            <c:ext xmlns:c16="http://schemas.microsoft.com/office/drawing/2014/chart" uri="{C3380CC4-5D6E-409C-BE32-E72D297353CC}">
              <c16:uniqueId val="{00000001-38B3-45CA-BF41-2C3A8CD8B6EC}"/>
            </c:ext>
          </c:extLst>
        </c:ser>
        <c:dLbls>
          <c:showLegendKey val="0"/>
          <c:showVal val="0"/>
          <c:showCatName val="0"/>
          <c:showSerName val="0"/>
          <c:showPercent val="0"/>
          <c:showBubbleSize val="0"/>
        </c:dLbls>
        <c:marker val="1"/>
        <c:smooth val="0"/>
        <c:axId val="397979752"/>
        <c:axId val="397980144"/>
      </c:lineChart>
      <c:dateAx>
        <c:axId val="397979752"/>
        <c:scaling>
          <c:orientation val="minMax"/>
        </c:scaling>
        <c:delete val="1"/>
        <c:axPos val="b"/>
        <c:numFmt formatCode="&quot;H&quot;yy" sourceLinked="1"/>
        <c:majorTickMark val="none"/>
        <c:minorTickMark val="none"/>
        <c:tickLblPos val="none"/>
        <c:crossAx val="397980144"/>
        <c:crosses val="autoZero"/>
        <c:auto val="1"/>
        <c:lblOffset val="100"/>
        <c:baseTimeUnit val="years"/>
      </c:dateAx>
      <c:valAx>
        <c:axId val="39798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979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3A-4642-8928-F711E181D662}"/>
            </c:ext>
          </c:extLst>
        </c:ser>
        <c:dLbls>
          <c:showLegendKey val="0"/>
          <c:showVal val="0"/>
          <c:showCatName val="0"/>
          <c:showSerName val="0"/>
          <c:showPercent val="0"/>
          <c:showBubbleSize val="0"/>
        </c:dLbls>
        <c:gapWidth val="150"/>
        <c:axId val="397981320"/>
        <c:axId val="401399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3A-4642-8928-F711E181D662}"/>
            </c:ext>
          </c:extLst>
        </c:ser>
        <c:dLbls>
          <c:showLegendKey val="0"/>
          <c:showVal val="0"/>
          <c:showCatName val="0"/>
          <c:showSerName val="0"/>
          <c:showPercent val="0"/>
          <c:showBubbleSize val="0"/>
        </c:dLbls>
        <c:marker val="1"/>
        <c:smooth val="0"/>
        <c:axId val="397981320"/>
        <c:axId val="401399592"/>
      </c:lineChart>
      <c:dateAx>
        <c:axId val="397981320"/>
        <c:scaling>
          <c:orientation val="minMax"/>
        </c:scaling>
        <c:delete val="1"/>
        <c:axPos val="b"/>
        <c:numFmt formatCode="&quot;H&quot;yy" sourceLinked="1"/>
        <c:majorTickMark val="none"/>
        <c:minorTickMark val="none"/>
        <c:tickLblPos val="none"/>
        <c:crossAx val="401399592"/>
        <c:crosses val="autoZero"/>
        <c:auto val="1"/>
        <c:lblOffset val="100"/>
        <c:baseTimeUnit val="years"/>
      </c:dateAx>
      <c:valAx>
        <c:axId val="401399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98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F0-458B-932E-333485C20B3D}"/>
            </c:ext>
          </c:extLst>
        </c:ser>
        <c:dLbls>
          <c:showLegendKey val="0"/>
          <c:showVal val="0"/>
          <c:showCatName val="0"/>
          <c:showSerName val="0"/>
          <c:showPercent val="0"/>
          <c:showBubbleSize val="0"/>
        </c:dLbls>
        <c:gapWidth val="150"/>
        <c:axId val="401400768"/>
        <c:axId val="401401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F0-458B-932E-333485C20B3D}"/>
            </c:ext>
          </c:extLst>
        </c:ser>
        <c:dLbls>
          <c:showLegendKey val="0"/>
          <c:showVal val="0"/>
          <c:showCatName val="0"/>
          <c:showSerName val="0"/>
          <c:showPercent val="0"/>
          <c:showBubbleSize val="0"/>
        </c:dLbls>
        <c:marker val="1"/>
        <c:smooth val="0"/>
        <c:axId val="401400768"/>
        <c:axId val="401401160"/>
      </c:lineChart>
      <c:dateAx>
        <c:axId val="401400768"/>
        <c:scaling>
          <c:orientation val="minMax"/>
        </c:scaling>
        <c:delete val="1"/>
        <c:axPos val="b"/>
        <c:numFmt formatCode="&quot;H&quot;yy" sourceLinked="1"/>
        <c:majorTickMark val="none"/>
        <c:minorTickMark val="none"/>
        <c:tickLblPos val="none"/>
        <c:crossAx val="401401160"/>
        <c:crosses val="autoZero"/>
        <c:auto val="1"/>
        <c:lblOffset val="100"/>
        <c:baseTimeUnit val="years"/>
      </c:dateAx>
      <c:valAx>
        <c:axId val="401401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40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2F-4586-852F-28D5276FAF42}"/>
            </c:ext>
          </c:extLst>
        </c:ser>
        <c:dLbls>
          <c:showLegendKey val="0"/>
          <c:showVal val="0"/>
          <c:showCatName val="0"/>
          <c:showSerName val="0"/>
          <c:showPercent val="0"/>
          <c:showBubbleSize val="0"/>
        </c:dLbls>
        <c:gapWidth val="150"/>
        <c:axId val="401402336"/>
        <c:axId val="401402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2F-4586-852F-28D5276FAF42}"/>
            </c:ext>
          </c:extLst>
        </c:ser>
        <c:dLbls>
          <c:showLegendKey val="0"/>
          <c:showVal val="0"/>
          <c:showCatName val="0"/>
          <c:showSerName val="0"/>
          <c:showPercent val="0"/>
          <c:showBubbleSize val="0"/>
        </c:dLbls>
        <c:marker val="1"/>
        <c:smooth val="0"/>
        <c:axId val="401402336"/>
        <c:axId val="401402728"/>
      </c:lineChart>
      <c:dateAx>
        <c:axId val="401402336"/>
        <c:scaling>
          <c:orientation val="minMax"/>
        </c:scaling>
        <c:delete val="1"/>
        <c:axPos val="b"/>
        <c:numFmt formatCode="&quot;H&quot;yy" sourceLinked="1"/>
        <c:majorTickMark val="none"/>
        <c:minorTickMark val="none"/>
        <c:tickLblPos val="none"/>
        <c:crossAx val="401402728"/>
        <c:crosses val="autoZero"/>
        <c:auto val="1"/>
        <c:lblOffset val="100"/>
        <c:baseTimeUnit val="years"/>
      </c:dateAx>
      <c:valAx>
        <c:axId val="401402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40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A8-467E-8169-514726A83B6E}"/>
            </c:ext>
          </c:extLst>
        </c:ser>
        <c:dLbls>
          <c:showLegendKey val="0"/>
          <c:showVal val="0"/>
          <c:showCatName val="0"/>
          <c:showSerName val="0"/>
          <c:showPercent val="0"/>
          <c:showBubbleSize val="0"/>
        </c:dLbls>
        <c:gapWidth val="150"/>
        <c:axId val="401084560"/>
        <c:axId val="401084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A8-467E-8169-514726A83B6E}"/>
            </c:ext>
          </c:extLst>
        </c:ser>
        <c:dLbls>
          <c:showLegendKey val="0"/>
          <c:showVal val="0"/>
          <c:showCatName val="0"/>
          <c:showSerName val="0"/>
          <c:showPercent val="0"/>
          <c:showBubbleSize val="0"/>
        </c:dLbls>
        <c:marker val="1"/>
        <c:smooth val="0"/>
        <c:axId val="401084560"/>
        <c:axId val="401084952"/>
      </c:lineChart>
      <c:dateAx>
        <c:axId val="401084560"/>
        <c:scaling>
          <c:orientation val="minMax"/>
        </c:scaling>
        <c:delete val="1"/>
        <c:axPos val="b"/>
        <c:numFmt formatCode="&quot;H&quot;yy" sourceLinked="1"/>
        <c:majorTickMark val="none"/>
        <c:minorTickMark val="none"/>
        <c:tickLblPos val="none"/>
        <c:crossAx val="401084952"/>
        <c:crosses val="autoZero"/>
        <c:auto val="1"/>
        <c:lblOffset val="100"/>
        <c:baseTimeUnit val="years"/>
      </c:dateAx>
      <c:valAx>
        <c:axId val="401084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08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590.04</c:v>
                </c:pt>
                <c:pt idx="1">
                  <c:v>618.96</c:v>
                </c:pt>
                <c:pt idx="2">
                  <c:v>631.35</c:v>
                </c:pt>
                <c:pt idx="3">
                  <c:v>673.7</c:v>
                </c:pt>
                <c:pt idx="4">
                  <c:v>791.79</c:v>
                </c:pt>
              </c:numCache>
            </c:numRef>
          </c:val>
          <c:extLst>
            <c:ext xmlns:c16="http://schemas.microsoft.com/office/drawing/2014/chart" uri="{C3380CC4-5D6E-409C-BE32-E72D297353CC}">
              <c16:uniqueId val="{00000000-41DB-47DD-B819-AB812D8C711E}"/>
            </c:ext>
          </c:extLst>
        </c:ser>
        <c:dLbls>
          <c:showLegendKey val="0"/>
          <c:showVal val="0"/>
          <c:showCatName val="0"/>
          <c:showSerName val="0"/>
          <c:showPercent val="0"/>
          <c:showBubbleSize val="0"/>
        </c:dLbls>
        <c:gapWidth val="150"/>
        <c:axId val="401086128"/>
        <c:axId val="401086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1280.18</c:v>
                </c:pt>
                <c:pt idx="1">
                  <c:v>1346.23</c:v>
                </c:pt>
                <c:pt idx="2">
                  <c:v>1295.06</c:v>
                </c:pt>
                <c:pt idx="3">
                  <c:v>1168.7</c:v>
                </c:pt>
                <c:pt idx="4">
                  <c:v>1245.46</c:v>
                </c:pt>
              </c:numCache>
            </c:numRef>
          </c:val>
          <c:smooth val="0"/>
          <c:extLst>
            <c:ext xmlns:c16="http://schemas.microsoft.com/office/drawing/2014/chart" uri="{C3380CC4-5D6E-409C-BE32-E72D297353CC}">
              <c16:uniqueId val="{00000001-41DB-47DD-B819-AB812D8C711E}"/>
            </c:ext>
          </c:extLst>
        </c:ser>
        <c:dLbls>
          <c:showLegendKey val="0"/>
          <c:showVal val="0"/>
          <c:showCatName val="0"/>
          <c:showSerName val="0"/>
          <c:showPercent val="0"/>
          <c:showBubbleSize val="0"/>
        </c:dLbls>
        <c:marker val="1"/>
        <c:smooth val="0"/>
        <c:axId val="401086128"/>
        <c:axId val="401086520"/>
      </c:lineChart>
      <c:dateAx>
        <c:axId val="401086128"/>
        <c:scaling>
          <c:orientation val="minMax"/>
        </c:scaling>
        <c:delete val="1"/>
        <c:axPos val="b"/>
        <c:numFmt formatCode="&quot;H&quot;yy" sourceLinked="1"/>
        <c:majorTickMark val="none"/>
        <c:minorTickMark val="none"/>
        <c:tickLblPos val="none"/>
        <c:crossAx val="401086520"/>
        <c:crosses val="autoZero"/>
        <c:auto val="1"/>
        <c:lblOffset val="100"/>
        <c:baseTimeUnit val="years"/>
      </c:dateAx>
      <c:valAx>
        <c:axId val="401086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08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67.86</c:v>
                </c:pt>
                <c:pt idx="1">
                  <c:v>68.849999999999994</c:v>
                </c:pt>
                <c:pt idx="2">
                  <c:v>66.37</c:v>
                </c:pt>
                <c:pt idx="3">
                  <c:v>61.88</c:v>
                </c:pt>
                <c:pt idx="4">
                  <c:v>53.59</c:v>
                </c:pt>
              </c:numCache>
            </c:numRef>
          </c:val>
          <c:extLst>
            <c:ext xmlns:c16="http://schemas.microsoft.com/office/drawing/2014/chart" uri="{C3380CC4-5D6E-409C-BE32-E72D297353CC}">
              <c16:uniqueId val="{00000000-4F4C-43CA-9BFD-2AAC84435785}"/>
            </c:ext>
          </c:extLst>
        </c:ser>
        <c:dLbls>
          <c:showLegendKey val="0"/>
          <c:showVal val="0"/>
          <c:showCatName val="0"/>
          <c:showSerName val="0"/>
          <c:showPercent val="0"/>
          <c:showBubbleSize val="0"/>
        </c:dLbls>
        <c:gapWidth val="150"/>
        <c:axId val="401087696"/>
        <c:axId val="401473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53.62</c:v>
                </c:pt>
                <c:pt idx="1">
                  <c:v>53.41</c:v>
                </c:pt>
                <c:pt idx="2">
                  <c:v>53.29</c:v>
                </c:pt>
                <c:pt idx="3">
                  <c:v>53.59</c:v>
                </c:pt>
                <c:pt idx="4">
                  <c:v>51.08</c:v>
                </c:pt>
              </c:numCache>
            </c:numRef>
          </c:val>
          <c:smooth val="0"/>
          <c:extLst>
            <c:ext xmlns:c16="http://schemas.microsoft.com/office/drawing/2014/chart" uri="{C3380CC4-5D6E-409C-BE32-E72D297353CC}">
              <c16:uniqueId val="{00000001-4F4C-43CA-9BFD-2AAC84435785}"/>
            </c:ext>
          </c:extLst>
        </c:ser>
        <c:dLbls>
          <c:showLegendKey val="0"/>
          <c:showVal val="0"/>
          <c:showCatName val="0"/>
          <c:showSerName val="0"/>
          <c:showPercent val="0"/>
          <c:showBubbleSize val="0"/>
        </c:dLbls>
        <c:marker val="1"/>
        <c:smooth val="0"/>
        <c:axId val="401087696"/>
        <c:axId val="401473336"/>
      </c:lineChart>
      <c:dateAx>
        <c:axId val="401087696"/>
        <c:scaling>
          <c:orientation val="minMax"/>
        </c:scaling>
        <c:delete val="1"/>
        <c:axPos val="b"/>
        <c:numFmt formatCode="&quot;H&quot;yy" sourceLinked="1"/>
        <c:majorTickMark val="none"/>
        <c:minorTickMark val="none"/>
        <c:tickLblPos val="none"/>
        <c:crossAx val="401473336"/>
        <c:crosses val="autoZero"/>
        <c:auto val="1"/>
        <c:lblOffset val="100"/>
        <c:baseTimeUnit val="years"/>
      </c:dateAx>
      <c:valAx>
        <c:axId val="401473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08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213.9</c:v>
                </c:pt>
                <c:pt idx="1">
                  <c:v>212.71</c:v>
                </c:pt>
                <c:pt idx="2">
                  <c:v>214.97</c:v>
                </c:pt>
                <c:pt idx="3">
                  <c:v>230.88</c:v>
                </c:pt>
                <c:pt idx="4">
                  <c:v>249.94</c:v>
                </c:pt>
              </c:numCache>
            </c:numRef>
          </c:val>
          <c:extLst>
            <c:ext xmlns:c16="http://schemas.microsoft.com/office/drawing/2014/chart" uri="{C3380CC4-5D6E-409C-BE32-E72D297353CC}">
              <c16:uniqueId val="{00000000-AF1F-4AA6-BA48-6AEDB01F1CDF}"/>
            </c:ext>
          </c:extLst>
        </c:ser>
        <c:dLbls>
          <c:showLegendKey val="0"/>
          <c:showVal val="0"/>
          <c:showCatName val="0"/>
          <c:showSerName val="0"/>
          <c:showPercent val="0"/>
          <c:showBubbleSize val="0"/>
        </c:dLbls>
        <c:gapWidth val="150"/>
        <c:axId val="401474512"/>
        <c:axId val="401474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287.7</c:v>
                </c:pt>
                <c:pt idx="1">
                  <c:v>277.39999999999998</c:v>
                </c:pt>
                <c:pt idx="2">
                  <c:v>259.02</c:v>
                </c:pt>
                <c:pt idx="3">
                  <c:v>259.79000000000002</c:v>
                </c:pt>
                <c:pt idx="4">
                  <c:v>262.13</c:v>
                </c:pt>
              </c:numCache>
            </c:numRef>
          </c:val>
          <c:smooth val="0"/>
          <c:extLst>
            <c:ext xmlns:c16="http://schemas.microsoft.com/office/drawing/2014/chart" uri="{C3380CC4-5D6E-409C-BE32-E72D297353CC}">
              <c16:uniqueId val="{00000001-AF1F-4AA6-BA48-6AEDB01F1CDF}"/>
            </c:ext>
          </c:extLst>
        </c:ser>
        <c:dLbls>
          <c:showLegendKey val="0"/>
          <c:showVal val="0"/>
          <c:showCatName val="0"/>
          <c:showSerName val="0"/>
          <c:showPercent val="0"/>
          <c:showBubbleSize val="0"/>
        </c:dLbls>
        <c:marker val="1"/>
        <c:smooth val="0"/>
        <c:axId val="401474512"/>
        <c:axId val="401474904"/>
      </c:lineChart>
      <c:dateAx>
        <c:axId val="401474512"/>
        <c:scaling>
          <c:orientation val="minMax"/>
        </c:scaling>
        <c:delete val="1"/>
        <c:axPos val="b"/>
        <c:numFmt formatCode="&quot;H&quot;yy" sourceLinked="1"/>
        <c:majorTickMark val="none"/>
        <c:minorTickMark val="none"/>
        <c:tickLblPos val="none"/>
        <c:crossAx val="401474904"/>
        <c:crosses val="autoZero"/>
        <c:auto val="1"/>
        <c:lblOffset val="100"/>
        <c:baseTimeUnit val="years"/>
      </c:dateAx>
      <c:valAx>
        <c:axId val="401474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47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鹿児島県　天城町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8"/>
      <c r="D7" s="78"/>
      <c r="E7" s="78"/>
      <c r="F7" s="78"/>
      <c r="G7" s="78"/>
      <c r="H7" s="78"/>
      <c r="I7" s="78" t="s">
        <v>2</v>
      </c>
      <c r="J7" s="78"/>
      <c r="K7" s="78"/>
      <c r="L7" s="78"/>
      <c r="M7" s="78"/>
      <c r="N7" s="78"/>
      <c r="O7" s="78"/>
      <c r="P7" s="78" t="s">
        <v>3</v>
      </c>
      <c r="Q7" s="78"/>
      <c r="R7" s="78"/>
      <c r="S7" s="78"/>
      <c r="T7" s="78"/>
      <c r="U7" s="78"/>
      <c r="V7" s="78"/>
      <c r="W7" s="78" t="s">
        <v>4</v>
      </c>
      <c r="X7" s="78"/>
      <c r="Y7" s="78"/>
      <c r="Z7" s="78"/>
      <c r="AA7" s="78"/>
      <c r="AB7" s="78"/>
      <c r="AC7" s="78"/>
      <c r="AD7" s="78" t="s">
        <v>5</v>
      </c>
      <c r="AE7" s="78"/>
      <c r="AF7" s="78"/>
      <c r="AG7" s="78"/>
      <c r="AH7" s="78"/>
      <c r="AI7" s="78"/>
      <c r="AJ7" s="78"/>
      <c r="AK7" s="2"/>
      <c r="AL7" s="78" t="s">
        <v>6</v>
      </c>
      <c r="AM7" s="78"/>
      <c r="AN7" s="78"/>
      <c r="AO7" s="78"/>
      <c r="AP7" s="78"/>
      <c r="AQ7" s="78"/>
      <c r="AR7" s="78"/>
      <c r="AS7" s="78"/>
      <c r="AT7" s="78" t="s">
        <v>7</v>
      </c>
      <c r="AU7" s="78"/>
      <c r="AV7" s="78"/>
      <c r="AW7" s="78"/>
      <c r="AX7" s="78"/>
      <c r="AY7" s="78"/>
      <c r="AZ7" s="78"/>
      <c r="BA7" s="78"/>
      <c r="BB7" s="78" t="s">
        <v>8</v>
      </c>
      <c r="BC7" s="78"/>
      <c r="BD7" s="78"/>
      <c r="BE7" s="78"/>
      <c r="BF7" s="78"/>
      <c r="BG7" s="78"/>
      <c r="BH7" s="78"/>
      <c r="BI7" s="78"/>
      <c r="BJ7" s="3"/>
      <c r="BK7" s="3"/>
      <c r="BL7" s="4" t="s">
        <v>9</v>
      </c>
      <c r="BM7" s="5"/>
      <c r="BN7" s="5"/>
      <c r="BO7" s="5"/>
      <c r="BP7" s="5"/>
      <c r="BQ7" s="5"/>
      <c r="BR7" s="5"/>
      <c r="BS7" s="5"/>
      <c r="BT7" s="5"/>
      <c r="BU7" s="5"/>
      <c r="BV7" s="5"/>
      <c r="BW7" s="5"/>
      <c r="BX7" s="5"/>
      <c r="BY7" s="6"/>
    </row>
    <row r="8" spans="1:78" ht="18.75" customHeight="1">
      <c r="A8" s="2"/>
      <c r="B8" s="79" t="str">
        <f>データ!$I$6</f>
        <v>法非適用</v>
      </c>
      <c r="C8" s="79"/>
      <c r="D8" s="79"/>
      <c r="E8" s="79"/>
      <c r="F8" s="79"/>
      <c r="G8" s="79"/>
      <c r="H8" s="79"/>
      <c r="I8" s="79" t="str">
        <f>データ!$J$6</f>
        <v>水道事業</v>
      </c>
      <c r="J8" s="79"/>
      <c r="K8" s="79"/>
      <c r="L8" s="79"/>
      <c r="M8" s="79"/>
      <c r="N8" s="79"/>
      <c r="O8" s="79"/>
      <c r="P8" s="79" t="str">
        <f>データ!$K$6</f>
        <v>簡易水道事業</v>
      </c>
      <c r="Q8" s="79"/>
      <c r="R8" s="79"/>
      <c r="S8" s="79"/>
      <c r="T8" s="79"/>
      <c r="U8" s="79"/>
      <c r="V8" s="79"/>
      <c r="W8" s="79" t="str">
        <f>データ!$L$6</f>
        <v>D2</v>
      </c>
      <c r="X8" s="79"/>
      <c r="Y8" s="79"/>
      <c r="Z8" s="79"/>
      <c r="AA8" s="79"/>
      <c r="AB8" s="79"/>
      <c r="AC8" s="79"/>
      <c r="AD8" s="79" t="str">
        <f>データ!$M$6</f>
        <v>非設置</v>
      </c>
      <c r="AE8" s="79"/>
      <c r="AF8" s="79"/>
      <c r="AG8" s="79"/>
      <c r="AH8" s="79"/>
      <c r="AI8" s="79"/>
      <c r="AJ8" s="79"/>
      <c r="AK8" s="2"/>
      <c r="AL8" s="73">
        <f>データ!$R$6</f>
        <v>5914</v>
      </c>
      <c r="AM8" s="73"/>
      <c r="AN8" s="73"/>
      <c r="AO8" s="73"/>
      <c r="AP8" s="73"/>
      <c r="AQ8" s="73"/>
      <c r="AR8" s="73"/>
      <c r="AS8" s="73"/>
      <c r="AT8" s="72">
        <f>データ!$S$6</f>
        <v>80.400000000000006</v>
      </c>
      <c r="AU8" s="72"/>
      <c r="AV8" s="72"/>
      <c r="AW8" s="72"/>
      <c r="AX8" s="72"/>
      <c r="AY8" s="72"/>
      <c r="AZ8" s="72"/>
      <c r="BA8" s="72"/>
      <c r="BB8" s="72">
        <f>データ!$T$6</f>
        <v>73.56</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c r="A9" s="2"/>
      <c r="B9" s="78" t="s">
        <v>12</v>
      </c>
      <c r="C9" s="78"/>
      <c r="D9" s="78"/>
      <c r="E9" s="78"/>
      <c r="F9" s="78"/>
      <c r="G9" s="78"/>
      <c r="H9" s="78"/>
      <c r="I9" s="78" t="s">
        <v>13</v>
      </c>
      <c r="J9" s="78"/>
      <c r="K9" s="78"/>
      <c r="L9" s="78"/>
      <c r="M9" s="78"/>
      <c r="N9" s="78"/>
      <c r="O9" s="78"/>
      <c r="P9" s="78" t="s">
        <v>14</v>
      </c>
      <c r="Q9" s="78"/>
      <c r="R9" s="78"/>
      <c r="S9" s="78"/>
      <c r="T9" s="78"/>
      <c r="U9" s="78"/>
      <c r="V9" s="78"/>
      <c r="W9" s="78" t="s">
        <v>15</v>
      </c>
      <c r="X9" s="78"/>
      <c r="Y9" s="78"/>
      <c r="Z9" s="78"/>
      <c r="AA9" s="78"/>
      <c r="AB9" s="78"/>
      <c r="AC9" s="78"/>
      <c r="AD9" s="2"/>
      <c r="AE9" s="2"/>
      <c r="AF9" s="2"/>
      <c r="AG9" s="2"/>
      <c r="AH9" s="3"/>
      <c r="AI9" s="2"/>
      <c r="AJ9" s="2"/>
      <c r="AK9" s="2"/>
      <c r="AL9" s="78" t="s">
        <v>16</v>
      </c>
      <c r="AM9" s="78"/>
      <c r="AN9" s="78"/>
      <c r="AO9" s="78"/>
      <c r="AP9" s="78"/>
      <c r="AQ9" s="78"/>
      <c r="AR9" s="78"/>
      <c r="AS9" s="78"/>
      <c r="AT9" s="78" t="s">
        <v>17</v>
      </c>
      <c r="AU9" s="78"/>
      <c r="AV9" s="78"/>
      <c r="AW9" s="78"/>
      <c r="AX9" s="78"/>
      <c r="AY9" s="78"/>
      <c r="AZ9" s="78"/>
      <c r="BA9" s="78"/>
      <c r="BB9" s="78" t="s">
        <v>18</v>
      </c>
      <c r="BC9" s="78"/>
      <c r="BD9" s="78"/>
      <c r="BE9" s="78"/>
      <c r="BF9" s="78"/>
      <c r="BG9" s="78"/>
      <c r="BH9" s="78"/>
      <c r="BI9" s="78"/>
      <c r="BJ9" s="3"/>
      <c r="BK9" s="3"/>
      <c r="BL9" s="70" t="s">
        <v>19</v>
      </c>
      <c r="BM9" s="71"/>
      <c r="BN9" s="10" t="s">
        <v>20</v>
      </c>
      <c r="BO9" s="11"/>
      <c r="BP9" s="11"/>
      <c r="BQ9" s="11"/>
      <c r="BR9" s="11"/>
      <c r="BS9" s="11"/>
      <c r="BT9" s="11"/>
      <c r="BU9" s="11"/>
      <c r="BV9" s="11"/>
      <c r="BW9" s="11"/>
      <c r="BX9" s="11"/>
      <c r="BY9" s="12"/>
    </row>
    <row r="10" spans="1:78" ht="18.75" customHeight="1">
      <c r="A10" s="2"/>
      <c r="B10" s="72" t="str">
        <f>データ!$N$6</f>
        <v>-</v>
      </c>
      <c r="C10" s="72"/>
      <c r="D10" s="72"/>
      <c r="E10" s="72"/>
      <c r="F10" s="72"/>
      <c r="G10" s="72"/>
      <c r="H10" s="72"/>
      <c r="I10" s="72" t="str">
        <f>データ!$O$6</f>
        <v>該当数値なし</v>
      </c>
      <c r="J10" s="72"/>
      <c r="K10" s="72"/>
      <c r="L10" s="72"/>
      <c r="M10" s="72"/>
      <c r="N10" s="72"/>
      <c r="O10" s="72"/>
      <c r="P10" s="72">
        <f>データ!$P$6</f>
        <v>99.93</v>
      </c>
      <c r="Q10" s="72"/>
      <c r="R10" s="72"/>
      <c r="S10" s="72"/>
      <c r="T10" s="72"/>
      <c r="U10" s="72"/>
      <c r="V10" s="72"/>
      <c r="W10" s="73">
        <f>データ!$Q$6</f>
        <v>2706</v>
      </c>
      <c r="X10" s="73"/>
      <c r="Y10" s="73"/>
      <c r="Z10" s="73"/>
      <c r="AA10" s="73"/>
      <c r="AB10" s="73"/>
      <c r="AC10" s="73"/>
      <c r="AD10" s="2"/>
      <c r="AE10" s="2"/>
      <c r="AF10" s="2"/>
      <c r="AG10" s="2"/>
      <c r="AH10" s="2"/>
      <c r="AI10" s="2"/>
      <c r="AJ10" s="2"/>
      <c r="AK10" s="2"/>
      <c r="AL10" s="73">
        <f>データ!$U$6</f>
        <v>5826</v>
      </c>
      <c r="AM10" s="73"/>
      <c r="AN10" s="73"/>
      <c r="AO10" s="73"/>
      <c r="AP10" s="73"/>
      <c r="AQ10" s="73"/>
      <c r="AR10" s="73"/>
      <c r="AS10" s="73"/>
      <c r="AT10" s="72">
        <f>データ!$V$6</f>
        <v>9.5</v>
      </c>
      <c r="AU10" s="72"/>
      <c r="AV10" s="72"/>
      <c r="AW10" s="72"/>
      <c r="AX10" s="72"/>
      <c r="AY10" s="72"/>
      <c r="AZ10" s="72"/>
      <c r="BA10" s="72"/>
      <c r="BB10" s="72">
        <f>データ!$W$6</f>
        <v>613.26</v>
      </c>
      <c r="BC10" s="72"/>
      <c r="BD10" s="72"/>
      <c r="BE10" s="72"/>
      <c r="BF10" s="72"/>
      <c r="BG10" s="72"/>
      <c r="BH10" s="72"/>
      <c r="BI10" s="72"/>
      <c r="BJ10" s="2"/>
      <c r="BK10" s="2"/>
      <c r="BL10" s="74" t="s">
        <v>21</v>
      </c>
      <c r="BM10" s="75"/>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114</v>
      </c>
      <c r="BM16" s="51"/>
      <c r="BN16" s="51"/>
      <c r="BO16" s="51"/>
      <c r="BP16" s="51"/>
      <c r="BQ16" s="51"/>
      <c r="BR16" s="51"/>
      <c r="BS16" s="51"/>
      <c r="BT16" s="51"/>
      <c r="BU16" s="51"/>
      <c r="BV16" s="51"/>
      <c r="BW16" s="51"/>
      <c r="BX16" s="51"/>
      <c r="BY16" s="51"/>
      <c r="BZ16" s="52"/>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4" t="s">
        <v>116</v>
      </c>
      <c r="BM47" s="65"/>
      <c r="BN47" s="65"/>
      <c r="BO47" s="65"/>
      <c r="BP47" s="65"/>
      <c r="BQ47" s="65"/>
      <c r="BR47" s="65"/>
      <c r="BS47" s="65"/>
      <c r="BT47" s="65"/>
      <c r="BU47" s="65"/>
      <c r="BV47" s="65"/>
      <c r="BW47" s="65"/>
      <c r="BX47" s="65"/>
      <c r="BY47" s="65"/>
      <c r="BZ47" s="6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4"/>
      <c r="BM48" s="65"/>
      <c r="BN48" s="65"/>
      <c r="BO48" s="65"/>
      <c r="BP48" s="65"/>
      <c r="BQ48" s="65"/>
      <c r="BR48" s="65"/>
      <c r="BS48" s="65"/>
      <c r="BT48" s="65"/>
      <c r="BU48" s="65"/>
      <c r="BV48" s="65"/>
      <c r="BW48" s="65"/>
      <c r="BX48" s="65"/>
      <c r="BY48" s="65"/>
      <c r="BZ48" s="6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4"/>
      <c r="BM49" s="65"/>
      <c r="BN49" s="65"/>
      <c r="BO49" s="65"/>
      <c r="BP49" s="65"/>
      <c r="BQ49" s="65"/>
      <c r="BR49" s="65"/>
      <c r="BS49" s="65"/>
      <c r="BT49" s="65"/>
      <c r="BU49" s="65"/>
      <c r="BV49" s="65"/>
      <c r="BW49" s="65"/>
      <c r="BX49" s="65"/>
      <c r="BY49" s="65"/>
      <c r="BZ49" s="6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4"/>
      <c r="BM50" s="65"/>
      <c r="BN50" s="65"/>
      <c r="BO50" s="65"/>
      <c r="BP50" s="65"/>
      <c r="BQ50" s="65"/>
      <c r="BR50" s="65"/>
      <c r="BS50" s="65"/>
      <c r="BT50" s="65"/>
      <c r="BU50" s="65"/>
      <c r="BV50" s="65"/>
      <c r="BW50" s="65"/>
      <c r="BX50" s="65"/>
      <c r="BY50" s="65"/>
      <c r="BZ50" s="6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4"/>
      <c r="BM51" s="65"/>
      <c r="BN51" s="65"/>
      <c r="BO51" s="65"/>
      <c r="BP51" s="65"/>
      <c r="BQ51" s="65"/>
      <c r="BR51" s="65"/>
      <c r="BS51" s="65"/>
      <c r="BT51" s="65"/>
      <c r="BU51" s="65"/>
      <c r="BV51" s="65"/>
      <c r="BW51" s="65"/>
      <c r="BX51" s="65"/>
      <c r="BY51" s="65"/>
      <c r="BZ51" s="6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4"/>
      <c r="BM52" s="65"/>
      <c r="BN52" s="65"/>
      <c r="BO52" s="65"/>
      <c r="BP52" s="65"/>
      <c r="BQ52" s="65"/>
      <c r="BR52" s="65"/>
      <c r="BS52" s="65"/>
      <c r="BT52" s="65"/>
      <c r="BU52" s="65"/>
      <c r="BV52" s="65"/>
      <c r="BW52" s="65"/>
      <c r="BX52" s="65"/>
      <c r="BY52" s="65"/>
      <c r="BZ52" s="6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4"/>
      <c r="BM53" s="65"/>
      <c r="BN53" s="65"/>
      <c r="BO53" s="65"/>
      <c r="BP53" s="65"/>
      <c r="BQ53" s="65"/>
      <c r="BR53" s="65"/>
      <c r="BS53" s="65"/>
      <c r="BT53" s="65"/>
      <c r="BU53" s="65"/>
      <c r="BV53" s="65"/>
      <c r="BW53" s="65"/>
      <c r="BX53" s="65"/>
      <c r="BY53" s="65"/>
      <c r="BZ53" s="6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4"/>
      <c r="BM54" s="65"/>
      <c r="BN54" s="65"/>
      <c r="BO54" s="65"/>
      <c r="BP54" s="65"/>
      <c r="BQ54" s="65"/>
      <c r="BR54" s="65"/>
      <c r="BS54" s="65"/>
      <c r="BT54" s="65"/>
      <c r="BU54" s="65"/>
      <c r="BV54" s="65"/>
      <c r="BW54" s="65"/>
      <c r="BX54" s="65"/>
      <c r="BY54" s="65"/>
      <c r="BZ54" s="6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4"/>
      <c r="BM55" s="65"/>
      <c r="BN55" s="65"/>
      <c r="BO55" s="65"/>
      <c r="BP55" s="65"/>
      <c r="BQ55" s="65"/>
      <c r="BR55" s="65"/>
      <c r="BS55" s="65"/>
      <c r="BT55" s="65"/>
      <c r="BU55" s="65"/>
      <c r="BV55" s="65"/>
      <c r="BW55" s="65"/>
      <c r="BX55" s="65"/>
      <c r="BY55" s="65"/>
      <c r="BZ55" s="66"/>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4"/>
      <c r="BM56" s="65"/>
      <c r="BN56" s="65"/>
      <c r="BO56" s="65"/>
      <c r="BP56" s="65"/>
      <c r="BQ56" s="65"/>
      <c r="BR56" s="65"/>
      <c r="BS56" s="65"/>
      <c r="BT56" s="65"/>
      <c r="BU56" s="65"/>
      <c r="BV56" s="65"/>
      <c r="BW56" s="65"/>
      <c r="BX56" s="65"/>
      <c r="BY56" s="65"/>
      <c r="BZ56" s="66"/>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4"/>
      <c r="BM57" s="65"/>
      <c r="BN57" s="65"/>
      <c r="BO57" s="65"/>
      <c r="BP57" s="65"/>
      <c r="BQ57" s="65"/>
      <c r="BR57" s="65"/>
      <c r="BS57" s="65"/>
      <c r="BT57" s="65"/>
      <c r="BU57" s="65"/>
      <c r="BV57" s="65"/>
      <c r="BW57" s="65"/>
      <c r="BX57" s="65"/>
      <c r="BY57" s="65"/>
      <c r="BZ57" s="66"/>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4"/>
      <c r="BM58" s="65"/>
      <c r="BN58" s="65"/>
      <c r="BO58" s="65"/>
      <c r="BP58" s="65"/>
      <c r="BQ58" s="65"/>
      <c r="BR58" s="65"/>
      <c r="BS58" s="65"/>
      <c r="BT58" s="65"/>
      <c r="BU58" s="65"/>
      <c r="BV58" s="65"/>
      <c r="BW58" s="65"/>
      <c r="BX58" s="65"/>
      <c r="BY58" s="65"/>
      <c r="BZ58" s="66"/>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4"/>
      <c r="BM59" s="65"/>
      <c r="BN59" s="65"/>
      <c r="BO59" s="65"/>
      <c r="BP59" s="65"/>
      <c r="BQ59" s="65"/>
      <c r="BR59" s="65"/>
      <c r="BS59" s="65"/>
      <c r="BT59" s="65"/>
      <c r="BU59" s="65"/>
      <c r="BV59" s="65"/>
      <c r="BW59" s="65"/>
      <c r="BX59" s="65"/>
      <c r="BY59" s="65"/>
      <c r="BZ59" s="66"/>
    </row>
    <row r="60" spans="1:78" ht="13.5" customHeight="1">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64"/>
      <c r="BM60" s="65"/>
      <c r="BN60" s="65"/>
      <c r="BO60" s="65"/>
      <c r="BP60" s="65"/>
      <c r="BQ60" s="65"/>
      <c r="BR60" s="65"/>
      <c r="BS60" s="65"/>
      <c r="BT60" s="65"/>
      <c r="BU60" s="65"/>
      <c r="BV60" s="65"/>
      <c r="BW60" s="65"/>
      <c r="BX60" s="65"/>
      <c r="BY60" s="65"/>
      <c r="BZ60" s="66"/>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64"/>
      <c r="BM61" s="65"/>
      <c r="BN61" s="65"/>
      <c r="BO61" s="65"/>
      <c r="BP61" s="65"/>
      <c r="BQ61" s="65"/>
      <c r="BR61" s="65"/>
      <c r="BS61" s="65"/>
      <c r="BT61" s="65"/>
      <c r="BU61" s="65"/>
      <c r="BV61" s="65"/>
      <c r="BW61" s="65"/>
      <c r="BX61" s="65"/>
      <c r="BY61" s="65"/>
      <c r="BZ61" s="6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4"/>
      <c r="BM62" s="65"/>
      <c r="BN62" s="65"/>
      <c r="BO62" s="65"/>
      <c r="BP62" s="65"/>
      <c r="BQ62" s="65"/>
      <c r="BR62" s="65"/>
      <c r="BS62" s="65"/>
      <c r="BT62" s="65"/>
      <c r="BU62" s="65"/>
      <c r="BV62" s="65"/>
      <c r="BW62" s="65"/>
      <c r="BX62" s="65"/>
      <c r="BY62" s="65"/>
      <c r="BZ62" s="6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7"/>
      <c r="BM63" s="68"/>
      <c r="BN63" s="68"/>
      <c r="BO63" s="68"/>
      <c r="BP63" s="68"/>
      <c r="BQ63" s="68"/>
      <c r="BR63" s="68"/>
      <c r="BS63" s="68"/>
      <c r="BT63" s="68"/>
      <c r="BU63" s="68"/>
      <c r="BV63" s="68"/>
      <c r="BW63" s="68"/>
      <c r="BX63" s="68"/>
      <c r="BY63" s="68"/>
      <c r="BZ63" s="6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115</v>
      </c>
      <c r="BM66" s="51"/>
      <c r="BN66" s="51"/>
      <c r="BO66" s="51"/>
      <c r="BP66" s="51"/>
      <c r="BQ66" s="51"/>
      <c r="BR66" s="51"/>
      <c r="BS66" s="51"/>
      <c r="BT66" s="51"/>
      <c r="BU66" s="51"/>
      <c r="BV66" s="51"/>
      <c r="BW66" s="51"/>
      <c r="BX66" s="51"/>
      <c r="BY66" s="51"/>
      <c r="BZ66" s="52"/>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xBK+A/bOQ3sARyVyREWxwT3juY+1jnjqtXD1O/KOYsN/GuH+PLRLFsW4HmI4u9FW+/qK6LB0iuj5t0DEUEuEKQ==" saltValue="LtGrfgClZCAL5b8vZjEEB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45</v>
      </c>
      <c r="B3" s="30" t="s">
        <v>46</v>
      </c>
      <c r="C3" s="30" t="s">
        <v>47</v>
      </c>
      <c r="D3" s="30" t="s">
        <v>48</v>
      </c>
      <c r="E3" s="30" t="s">
        <v>49</v>
      </c>
      <c r="F3" s="30" t="s">
        <v>50</v>
      </c>
      <c r="G3" s="30" t="s">
        <v>51</v>
      </c>
      <c r="H3" s="83" t="s">
        <v>52</v>
      </c>
      <c r="I3" s="84"/>
      <c r="J3" s="84"/>
      <c r="K3" s="84"/>
      <c r="L3" s="84"/>
      <c r="M3" s="84"/>
      <c r="N3" s="84"/>
      <c r="O3" s="84"/>
      <c r="P3" s="84"/>
      <c r="Q3" s="84"/>
      <c r="R3" s="84"/>
      <c r="S3" s="84"/>
      <c r="T3" s="84"/>
      <c r="U3" s="84"/>
      <c r="V3" s="84"/>
      <c r="W3" s="85"/>
      <c r="X3" s="89" t="s">
        <v>53</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54</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c r="A4" s="29" t="s">
        <v>55</v>
      </c>
      <c r="B4" s="31"/>
      <c r="C4" s="31"/>
      <c r="D4" s="31"/>
      <c r="E4" s="31"/>
      <c r="F4" s="31"/>
      <c r="G4" s="31"/>
      <c r="H4" s="86"/>
      <c r="I4" s="87"/>
      <c r="J4" s="87"/>
      <c r="K4" s="87"/>
      <c r="L4" s="87"/>
      <c r="M4" s="87"/>
      <c r="N4" s="87"/>
      <c r="O4" s="87"/>
      <c r="P4" s="87"/>
      <c r="Q4" s="87"/>
      <c r="R4" s="87"/>
      <c r="S4" s="87"/>
      <c r="T4" s="87"/>
      <c r="U4" s="87"/>
      <c r="V4" s="87"/>
      <c r="W4" s="88"/>
      <c r="X4" s="82" t="s">
        <v>56</v>
      </c>
      <c r="Y4" s="82"/>
      <c r="Z4" s="82"/>
      <c r="AA4" s="82"/>
      <c r="AB4" s="82"/>
      <c r="AC4" s="82"/>
      <c r="AD4" s="82"/>
      <c r="AE4" s="82"/>
      <c r="AF4" s="82"/>
      <c r="AG4" s="82"/>
      <c r="AH4" s="82"/>
      <c r="AI4" s="82" t="s">
        <v>57</v>
      </c>
      <c r="AJ4" s="82"/>
      <c r="AK4" s="82"/>
      <c r="AL4" s="82"/>
      <c r="AM4" s="82"/>
      <c r="AN4" s="82"/>
      <c r="AO4" s="82"/>
      <c r="AP4" s="82"/>
      <c r="AQ4" s="82"/>
      <c r="AR4" s="82"/>
      <c r="AS4" s="82"/>
      <c r="AT4" s="82" t="s">
        <v>58</v>
      </c>
      <c r="AU4" s="82"/>
      <c r="AV4" s="82"/>
      <c r="AW4" s="82"/>
      <c r="AX4" s="82"/>
      <c r="AY4" s="82"/>
      <c r="AZ4" s="82"/>
      <c r="BA4" s="82"/>
      <c r="BB4" s="82"/>
      <c r="BC4" s="82"/>
      <c r="BD4" s="82"/>
      <c r="BE4" s="82" t="s">
        <v>59</v>
      </c>
      <c r="BF4" s="82"/>
      <c r="BG4" s="82"/>
      <c r="BH4" s="82"/>
      <c r="BI4" s="82"/>
      <c r="BJ4" s="82"/>
      <c r="BK4" s="82"/>
      <c r="BL4" s="82"/>
      <c r="BM4" s="82"/>
      <c r="BN4" s="82"/>
      <c r="BO4" s="82"/>
      <c r="BP4" s="82" t="s">
        <v>60</v>
      </c>
      <c r="BQ4" s="82"/>
      <c r="BR4" s="82"/>
      <c r="BS4" s="82"/>
      <c r="BT4" s="82"/>
      <c r="BU4" s="82"/>
      <c r="BV4" s="82"/>
      <c r="BW4" s="82"/>
      <c r="BX4" s="82"/>
      <c r="BY4" s="82"/>
      <c r="BZ4" s="82"/>
      <c r="CA4" s="82" t="s">
        <v>61</v>
      </c>
      <c r="CB4" s="82"/>
      <c r="CC4" s="82"/>
      <c r="CD4" s="82"/>
      <c r="CE4" s="82"/>
      <c r="CF4" s="82"/>
      <c r="CG4" s="82"/>
      <c r="CH4" s="82"/>
      <c r="CI4" s="82"/>
      <c r="CJ4" s="82"/>
      <c r="CK4" s="82"/>
      <c r="CL4" s="82" t="s">
        <v>62</v>
      </c>
      <c r="CM4" s="82"/>
      <c r="CN4" s="82"/>
      <c r="CO4" s="82"/>
      <c r="CP4" s="82"/>
      <c r="CQ4" s="82"/>
      <c r="CR4" s="82"/>
      <c r="CS4" s="82"/>
      <c r="CT4" s="82"/>
      <c r="CU4" s="82"/>
      <c r="CV4" s="82"/>
      <c r="CW4" s="82" t="s">
        <v>63</v>
      </c>
      <c r="CX4" s="82"/>
      <c r="CY4" s="82"/>
      <c r="CZ4" s="82"/>
      <c r="DA4" s="82"/>
      <c r="DB4" s="82"/>
      <c r="DC4" s="82"/>
      <c r="DD4" s="82"/>
      <c r="DE4" s="82"/>
      <c r="DF4" s="82"/>
      <c r="DG4" s="82"/>
      <c r="DH4" s="82" t="s">
        <v>64</v>
      </c>
      <c r="DI4" s="82"/>
      <c r="DJ4" s="82"/>
      <c r="DK4" s="82"/>
      <c r="DL4" s="82"/>
      <c r="DM4" s="82"/>
      <c r="DN4" s="82"/>
      <c r="DO4" s="82"/>
      <c r="DP4" s="82"/>
      <c r="DQ4" s="82"/>
      <c r="DR4" s="82"/>
      <c r="DS4" s="82" t="s">
        <v>65</v>
      </c>
      <c r="DT4" s="82"/>
      <c r="DU4" s="82"/>
      <c r="DV4" s="82"/>
      <c r="DW4" s="82"/>
      <c r="DX4" s="82"/>
      <c r="DY4" s="82"/>
      <c r="DZ4" s="82"/>
      <c r="EA4" s="82"/>
      <c r="EB4" s="82"/>
      <c r="EC4" s="82"/>
      <c r="ED4" s="82" t="s">
        <v>66</v>
      </c>
      <c r="EE4" s="82"/>
      <c r="EF4" s="82"/>
      <c r="EG4" s="82"/>
      <c r="EH4" s="82"/>
      <c r="EI4" s="82"/>
      <c r="EJ4" s="82"/>
      <c r="EK4" s="82"/>
      <c r="EL4" s="82"/>
      <c r="EM4" s="82"/>
      <c r="EN4" s="82"/>
    </row>
    <row r="5" spans="1:144">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c r="A6" s="29" t="s">
        <v>95</v>
      </c>
      <c r="B6" s="34">
        <f>B7</f>
        <v>2019</v>
      </c>
      <c r="C6" s="34">
        <f t="shared" ref="C6:W6" si="3">C7</f>
        <v>465313</v>
      </c>
      <c r="D6" s="34">
        <f t="shared" si="3"/>
        <v>47</v>
      </c>
      <c r="E6" s="34">
        <f t="shared" si="3"/>
        <v>1</v>
      </c>
      <c r="F6" s="34">
        <f t="shared" si="3"/>
        <v>0</v>
      </c>
      <c r="G6" s="34">
        <f t="shared" si="3"/>
        <v>0</v>
      </c>
      <c r="H6" s="34" t="str">
        <f t="shared" si="3"/>
        <v>鹿児島県　天城町</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99.93</v>
      </c>
      <c r="Q6" s="35">
        <f t="shared" si="3"/>
        <v>2706</v>
      </c>
      <c r="R6" s="35">
        <f t="shared" si="3"/>
        <v>5914</v>
      </c>
      <c r="S6" s="35">
        <f t="shared" si="3"/>
        <v>80.400000000000006</v>
      </c>
      <c r="T6" s="35">
        <f t="shared" si="3"/>
        <v>73.56</v>
      </c>
      <c r="U6" s="35">
        <f t="shared" si="3"/>
        <v>5826</v>
      </c>
      <c r="V6" s="35">
        <f t="shared" si="3"/>
        <v>9.5</v>
      </c>
      <c r="W6" s="35">
        <f t="shared" si="3"/>
        <v>613.26</v>
      </c>
      <c r="X6" s="36">
        <f>IF(X7="",NA(),X7)</f>
        <v>77.53</v>
      </c>
      <c r="Y6" s="36">
        <f t="shared" ref="Y6:AG6" si="4">IF(Y7="",NA(),Y7)</f>
        <v>77.819999999999993</v>
      </c>
      <c r="Z6" s="36">
        <f t="shared" si="4"/>
        <v>70.87</v>
      </c>
      <c r="AA6" s="36">
        <f t="shared" si="4"/>
        <v>76.77</v>
      </c>
      <c r="AB6" s="36">
        <f t="shared" si="4"/>
        <v>61.24</v>
      </c>
      <c r="AC6" s="36">
        <f t="shared" si="4"/>
        <v>75.34</v>
      </c>
      <c r="AD6" s="36">
        <f t="shared" si="4"/>
        <v>76.650000000000006</v>
      </c>
      <c r="AE6" s="36">
        <f t="shared" si="4"/>
        <v>73.959999999999994</v>
      </c>
      <c r="AF6" s="36">
        <f t="shared" si="4"/>
        <v>75.010000000000005</v>
      </c>
      <c r="AG6" s="36">
        <f t="shared" si="4"/>
        <v>72.760000000000005</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590.04</v>
      </c>
      <c r="BF6" s="36">
        <f t="shared" ref="BF6:BN6" si="7">IF(BF7="",NA(),BF7)</f>
        <v>618.96</v>
      </c>
      <c r="BG6" s="36">
        <f t="shared" si="7"/>
        <v>631.35</v>
      </c>
      <c r="BH6" s="36">
        <f t="shared" si="7"/>
        <v>673.7</v>
      </c>
      <c r="BI6" s="36">
        <f t="shared" si="7"/>
        <v>791.79</v>
      </c>
      <c r="BJ6" s="36">
        <f t="shared" si="7"/>
        <v>1280.18</v>
      </c>
      <c r="BK6" s="36">
        <f t="shared" si="7"/>
        <v>1346.23</v>
      </c>
      <c r="BL6" s="36">
        <f t="shared" si="7"/>
        <v>1295.06</v>
      </c>
      <c r="BM6" s="36">
        <f t="shared" si="7"/>
        <v>1168.7</v>
      </c>
      <c r="BN6" s="36">
        <f t="shared" si="7"/>
        <v>1245.46</v>
      </c>
      <c r="BO6" s="35" t="str">
        <f>IF(BO7="","",IF(BO7="-","【-】","【"&amp;SUBSTITUTE(TEXT(BO7,"#,##0.00"),"-","△")&amp;"】"))</f>
        <v>【1,084.05】</v>
      </c>
      <c r="BP6" s="36">
        <f>IF(BP7="",NA(),BP7)</f>
        <v>67.86</v>
      </c>
      <c r="BQ6" s="36">
        <f t="shared" ref="BQ6:BY6" si="8">IF(BQ7="",NA(),BQ7)</f>
        <v>68.849999999999994</v>
      </c>
      <c r="BR6" s="36">
        <f t="shared" si="8"/>
        <v>66.37</v>
      </c>
      <c r="BS6" s="36">
        <f t="shared" si="8"/>
        <v>61.88</v>
      </c>
      <c r="BT6" s="36">
        <f t="shared" si="8"/>
        <v>53.59</v>
      </c>
      <c r="BU6" s="36">
        <f t="shared" si="8"/>
        <v>53.62</v>
      </c>
      <c r="BV6" s="36">
        <f t="shared" si="8"/>
        <v>53.41</v>
      </c>
      <c r="BW6" s="36">
        <f t="shared" si="8"/>
        <v>53.29</v>
      </c>
      <c r="BX6" s="36">
        <f t="shared" si="8"/>
        <v>53.59</v>
      </c>
      <c r="BY6" s="36">
        <f t="shared" si="8"/>
        <v>51.08</v>
      </c>
      <c r="BZ6" s="35" t="str">
        <f>IF(BZ7="","",IF(BZ7="-","【-】","【"&amp;SUBSTITUTE(TEXT(BZ7,"#,##0.00"),"-","△")&amp;"】"))</f>
        <v>【53.46】</v>
      </c>
      <c r="CA6" s="36">
        <f>IF(CA7="",NA(),CA7)</f>
        <v>213.9</v>
      </c>
      <c r="CB6" s="36">
        <f t="shared" ref="CB6:CJ6" si="9">IF(CB7="",NA(),CB7)</f>
        <v>212.71</v>
      </c>
      <c r="CC6" s="36">
        <f t="shared" si="9"/>
        <v>214.97</v>
      </c>
      <c r="CD6" s="36">
        <f t="shared" si="9"/>
        <v>230.88</v>
      </c>
      <c r="CE6" s="36">
        <f t="shared" si="9"/>
        <v>249.94</v>
      </c>
      <c r="CF6" s="36">
        <f t="shared" si="9"/>
        <v>287.7</v>
      </c>
      <c r="CG6" s="36">
        <f t="shared" si="9"/>
        <v>277.39999999999998</v>
      </c>
      <c r="CH6" s="36">
        <f t="shared" si="9"/>
        <v>259.02</v>
      </c>
      <c r="CI6" s="36">
        <f t="shared" si="9"/>
        <v>259.79000000000002</v>
      </c>
      <c r="CJ6" s="36">
        <f t="shared" si="9"/>
        <v>262.13</v>
      </c>
      <c r="CK6" s="35" t="str">
        <f>IF(CK7="","",IF(CK7="-","【-】","【"&amp;SUBSTITUTE(TEXT(CK7,"#,##0.00"),"-","△")&amp;"】"))</f>
        <v>【300.47】</v>
      </c>
      <c r="CL6" s="36">
        <f>IF(CL7="",NA(),CL7)</f>
        <v>58.68</v>
      </c>
      <c r="CM6" s="36">
        <f t="shared" ref="CM6:CU6" si="10">IF(CM7="",NA(),CM7)</f>
        <v>58.64</v>
      </c>
      <c r="CN6" s="36">
        <f t="shared" si="10"/>
        <v>59.27</v>
      </c>
      <c r="CO6" s="36">
        <f t="shared" si="10"/>
        <v>58.04</v>
      </c>
      <c r="CP6" s="36">
        <f t="shared" si="10"/>
        <v>57.6</v>
      </c>
      <c r="CQ6" s="36">
        <f t="shared" si="10"/>
        <v>58.1</v>
      </c>
      <c r="CR6" s="36">
        <f t="shared" si="10"/>
        <v>56.19</v>
      </c>
      <c r="CS6" s="36">
        <f t="shared" si="10"/>
        <v>56.65</v>
      </c>
      <c r="CT6" s="36">
        <f t="shared" si="10"/>
        <v>56.41</v>
      </c>
      <c r="CU6" s="36">
        <f t="shared" si="10"/>
        <v>54.9</v>
      </c>
      <c r="CV6" s="35" t="str">
        <f>IF(CV7="","",IF(CV7="-","【-】","【"&amp;SUBSTITUTE(TEXT(CV7,"#,##0.00"),"-","△")&amp;"】"))</f>
        <v>【54.90】</v>
      </c>
      <c r="CW6" s="36">
        <f>IF(CW7="",NA(),CW7)</f>
        <v>90.91</v>
      </c>
      <c r="CX6" s="36">
        <f t="shared" ref="CX6:DF6" si="11">IF(CX7="",NA(),CX7)</f>
        <v>90.91</v>
      </c>
      <c r="CY6" s="36">
        <f t="shared" si="11"/>
        <v>90.91</v>
      </c>
      <c r="CZ6" s="36">
        <f t="shared" si="11"/>
        <v>90.91</v>
      </c>
      <c r="DA6" s="36">
        <f t="shared" si="11"/>
        <v>90.91</v>
      </c>
      <c r="DB6" s="36">
        <f t="shared" si="11"/>
        <v>76.69</v>
      </c>
      <c r="DC6" s="36">
        <f t="shared" si="11"/>
        <v>77.180000000000007</v>
      </c>
      <c r="DD6" s="36">
        <f t="shared" si="11"/>
        <v>76.13</v>
      </c>
      <c r="DE6" s="36">
        <f t="shared" si="11"/>
        <v>75.12</v>
      </c>
      <c r="DF6" s="36">
        <f t="shared" si="11"/>
        <v>74.27</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4.22</v>
      </c>
      <c r="EE6" s="36">
        <f t="shared" ref="EE6:EM6" si="14">IF(EE7="",NA(),EE7)</f>
        <v>0.4</v>
      </c>
      <c r="EF6" s="36">
        <f t="shared" si="14"/>
        <v>2.42</v>
      </c>
      <c r="EG6" s="36">
        <f t="shared" si="14"/>
        <v>2.57</v>
      </c>
      <c r="EH6" s="35">
        <f t="shared" si="14"/>
        <v>0</v>
      </c>
      <c r="EI6" s="36">
        <f t="shared" si="14"/>
        <v>0.76</v>
      </c>
      <c r="EJ6" s="36">
        <f t="shared" si="14"/>
        <v>0.8</v>
      </c>
      <c r="EK6" s="36">
        <f t="shared" si="14"/>
        <v>0.96</v>
      </c>
      <c r="EL6" s="36">
        <f t="shared" si="14"/>
        <v>0.65</v>
      </c>
      <c r="EM6" s="36">
        <f t="shared" si="14"/>
        <v>0.52</v>
      </c>
      <c r="EN6" s="35" t="str">
        <f>IF(EN7="","",IF(EN7="-","【-】","【"&amp;SUBSTITUTE(TEXT(EN7,"#,##0.00"),"-","△")&amp;"】"))</f>
        <v>【0.56】</v>
      </c>
    </row>
    <row r="7" spans="1:144" s="37" customFormat="1">
      <c r="A7" s="29"/>
      <c r="B7" s="38">
        <v>2019</v>
      </c>
      <c r="C7" s="38">
        <v>465313</v>
      </c>
      <c r="D7" s="38">
        <v>47</v>
      </c>
      <c r="E7" s="38">
        <v>1</v>
      </c>
      <c r="F7" s="38">
        <v>0</v>
      </c>
      <c r="G7" s="38">
        <v>0</v>
      </c>
      <c r="H7" s="38" t="s">
        <v>96</v>
      </c>
      <c r="I7" s="38" t="s">
        <v>97</v>
      </c>
      <c r="J7" s="38" t="s">
        <v>98</v>
      </c>
      <c r="K7" s="38" t="s">
        <v>99</v>
      </c>
      <c r="L7" s="38" t="s">
        <v>100</v>
      </c>
      <c r="M7" s="38" t="s">
        <v>101</v>
      </c>
      <c r="N7" s="39" t="s">
        <v>102</v>
      </c>
      <c r="O7" s="39" t="s">
        <v>103</v>
      </c>
      <c r="P7" s="39">
        <v>99.93</v>
      </c>
      <c r="Q7" s="39">
        <v>2706</v>
      </c>
      <c r="R7" s="39">
        <v>5914</v>
      </c>
      <c r="S7" s="39">
        <v>80.400000000000006</v>
      </c>
      <c r="T7" s="39">
        <v>73.56</v>
      </c>
      <c r="U7" s="39">
        <v>5826</v>
      </c>
      <c r="V7" s="39">
        <v>9.5</v>
      </c>
      <c r="W7" s="39">
        <v>613.26</v>
      </c>
      <c r="X7" s="39">
        <v>77.53</v>
      </c>
      <c r="Y7" s="39">
        <v>77.819999999999993</v>
      </c>
      <c r="Z7" s="39">
        <v>70.87</v>
      </c>
      <c r="AA7" s="39">
        <v>76.77</v>
      </c>
      <c r="AB7" s="39">
        <v>61.24</v>
      </c>
      <c r="AC7" s="39">
        <v>75.34</v>
      </c>
      <c r="AD7" s="39">
        <v>76.650000000000006</v>
      </c>
      <c r="AE7" s="39">
        <v>73.959999999999994</v>
      </c>
      <c r="AF7" s="39">
        <v>75.010000000000005</v>
      </c>
      <c r="AG7" s="39">
        <v>72.760000000000005</v>
      </c>
      <c r="AH7" s="39">
        <v>76.03</v>
      </c>
      <c r="AI7" s="39"/>
      <c r="AJ7" s="39"/>
      <c r="AK7" s="39"/>
      <c r="AL7" s="39"/>
      <c r="AM7" s="39"/>
      <c r="AN7" s="39"/>
      <c r="AO7" s="39"/>
      <c r="AP7" s="39"/>
      <c r="AQ7" s="39"/>
      <c r="AR7" s="39"/>
      <c r="AS7" s="39"/>
      <c r="AT7" s="39"/>
      <c r="AU7" s="39"/>
      <c r="AV7" s="39"/>
      <c r="AW7" s="39"/>
      <c r="AX7" s="39"/>
      <c r="AY7" s="39"/>
      <c r="AZ7" s="39"/>
      <c r="BA7" s="39"/>
      <c r="BB7" s="39"/>
      <c r="BC7" s="39"/>
      <c r="BD7" s="39"/>
      <c r="BE7" s="39">
        <v>590.04</v>
      </c>
      <c r="BF7" s="39">
        <v>618.96</v>
      </c>
      <c r="BG7" s="39">
        <v>631.35</v>
      </c>
      <c r="BH7" s="39">
        <v>673.7</v>
      </c>
      <c r="BI7" s="39">
        <v>791.79</v>
      </c>
      <c r="BJ7" s="39">
        <v>1280.18</v>
      </c>
      <c r="BK7" s="39">
        <v>1346.23</v>
      </c>
      <c r="BL7" s="39">
        <v>1295.06</v>
      </c>
      <c r="BM7" s="39">
        <v>1168.7</v>
      </c>
      <c r="BN7" s="39">
        <v>1245.46</v>
      </c>
      <c r="BO7" s="39">
        <v>1084.05</v>
      </c>
      <c r="BP7" s="39">
        <v>67.86</v>
      </c>
      <c r="BQ7" s="39">
        <v>68.849999999999994</v>
      </c>
      <c r="BR7" s="39">
        <v>66.37</v>
      </c>
      <c r="BS7" s="39">
        <v>61.88</v>
      </c>
      <c r="BT7" s="39">
        <v>53.59</v>
      </c>
      <c r="BU7" s="39">
        <v>53.62</v>
      </c>
      <c r="BV7" s="39">
        <v>53.41</v>
      </c>
      <c r="BW7" s="39">
        <v>53.29</v>
      </c>
      <c r="BX7" s="39">
        <v>53.59</v>
      </c>
      <c r="BY7" s="39">
        <v>51.08</v>
      </c>
      <c r="BZ7" s="39">
        <v>53.46</v>
      </c>
      <c r="CA7" s="39">
        <v>213.9</v>
      </c>
      <c r="CB7" s="39">
        <v>212.71</v>
      </c>
      <c r="CC7" s="39">
        <v>214.97</v>
      </c>
      <c r="CD7" s="39">
        <v>230.88</v>
      </c>
      <c r="CE7" s="39">
        <v>249.94</v>
      </c>
      <c r="CF7" s="39">
        <v>287.7</v>
      </c>
      <c r="CG7" s="39">
        <v>277.39999999999998</v>
      </c>
      <c r="CH7" s="39">
        <v>259.02</v>
      </c>
      <c r="CI7" s="39">
        <v>259.79000000000002</v>
      </c>
      <c r="CJ7" s="39">
        <v>262.13</v>
      </c>
      <c r="CK7" s="39">
        <v>300.47000000000003</v>
      </c>
      <c r="CL7" s="39">
        <v>58.68</v>
      </c>
      <c r="CM7" s="39">
        <v>58.64</v>
      </c>
      <c r="CN7" s="39">
        <v>59.27</v>
      </c>
      <c r="CO7" s="39">
        <v>58.04</v>
      </c>
      <c r="CP7" s="39">
        <v>57.6</v>
      </c>
      <c r="CQ7" s="39">
        <v>58.1</v>
      </c>
      <c r="CR7" s="39">
        <v>56.19</v>
      </c>
      <c r="CS7" s="39">
        <v>56.65</v>
      </c>
      <c r="CT7" s="39">
        <v>56.41</v>
      </c>
      <c r="CU7" s="39">
        <v>54.9</v>
      </c>
      <c r="CV7" s="39">
        <v>54.9</v>
      </c>
      <c r="CW7" s="39">
        <v>90.91</v>
      </c>
      <c r="CX7" s="39">
        <v>90.91</v>
      </c>
      <c r="CY7" s="39">
        <v>90.91</v>
      </c>
      <c r="CZ7" s="39">
        <v>90.91</v>
      </c>
      <c r="DA7" s="39">
        <v>90.91</v>
      </c>
      <c r="DB7" s="39">
        <v>76.69</v>
      </c>
      <c r="DC7" s="39">
        <v>77.180000000000007</v>
      </c>
      <c r="DD7" s="39">
        <v>76.13</v>
      </c>
      <c r="DE7" s="39">
        <v>75.12</v>
      </c>
      <c r="DF7" s="39">
        <v>74.27</v>
      </c>
      <c r="DG7" s="39">
        <v>73.31</v>
      </c>
      <c r="DH7" s="39"/>
      <c r="DI7" s="39"/>
      <c r="DJ7" s="39"/>
      <c r="DK7" s="39"/>
      <c r="DL7" s="39"/>
      <c r="DM7" s="39"/>
      <c r="DN7" s="39"/>
      <c r="DO7" s="39"/>
      <c r="DP7" s="39"/>
      <c r="DQ7" s="39"/>
      <c r="DR7" s="39"/>
      <c r="DS7" s="39"/>
      <c r="DT7" s="39"/>
      <c r="DU7" s="39"/>
      <c r="DV7" s="39"/>
      <c r="DW7" s="39"/>
      <c r="DX7" s="39"/>
      <c r="DY7" s="39"/>
      <c r="DZ7" s="39"/>
      <c r="EA7" s="39"/>
      <c r="EB7" s="39"/>
      <c r="EC7" s="39"/>
      <c r="ED7" s="39">
        <v>4.22</v>
      </c>
      <c r="EE7" s="39">
        <v>0.4</v>
      </c>
      <c r="EF7" s="39">
        <v>2.42</v>
      </c>
      <c r="EG7" s="39">
        <v>2.57</v>
      </c>
      <c r="EH7" s="39">
        <v>0</v>
      </c>
      <c r="EI7" s="39">
        <v>0.76</v>
      </c>
      <c r="EJ7" s="39">
        <v>0.8</v>
      </c>
      <c r="EK7" s="39">
        <v>0.96</v>
      </c>
      <c r="EL7" s="39">
        <v>0.65</v>
      </c>
      <c r="EM7" s="39">
        <v>0.52</v>
      </c>
      <c r="EN7" s="39">
        <v>0.56000000000000005</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46</v>
      </c>
      <c r="B10" s="42">
        <f t="shared" ref="B10:E10" si="15">DATEVALUE($B7+12-B11&amp;"/1/"&amp;B12)</f>
        <v>46388</v>
      </c>
      <c r="C10" s="42">
        <f t="shared" si="15"/>
        <v>46753</v>
      </c>
      <c r="D10" s="42">
        <f t="shared" si="15"/>
        <v>47119</v>
      </c>
      <c r="E10" s="42">
        <f t="shared" si="15"/>
        <v>47484</v>
      </c>
      <c r="F10" s="43">
        <f>DATEVALUE($B7+12-F11&amp;"/1/"&amp;F12)</f>
        <v>47849</v>
      </c>
    </row>
    <row r="11" spans="1:144">
      <c r="B11">
        <v>4</v>
      </c>
      <c r="C11">
        <v>3</v>
      </c>
      <c r="D11">
        <v>2</v>
      </c>
      <c r="E11">
        <v>1</v>
      </c>
      <c r="F11">
        <v>0</v>
      </c>
      <c r="G11" t="s">
        <v>109</v>
      </c>
    </row>
    <row r="12" spans="1:144">
      <c r="B12">
        <v>1</v>
      </c>
      <c r="C12">
        <v>1</v>
      </c>
      <c r="D12">
        <v>1</v>
      </c>
      <c r="E12">
        <v>1</v>
      </c>
      <c r="F12">
        <v>1</v>
      </c>
      <c r="G12" t="s">
        <v>110</v>
      </c>
    </row>
    <row r="13" spans="1:144">
      <c r="B13" t="s">
        <v>111</v>
      </c>
      <c r="C13" t="s">
        <v>111</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2020-12-04T02:23:23Z</dcterms:created>
  <dcterms:modified xsi:type="dcterms:W3CDTF">2021-02-05T06:12:41Z</dcterms:modified>
  <cp:category/>
</cp:coreProperties>
</file>