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13_いちき串木野市\"/>
    </mc:Choice>
  </mc:AlternateContent>
  <workbookProtection workbookAlgorithmName="SHA-512" workbookHashValue="vtvm/Vbh2wQb4eT8RJ3fI1UdcnkSjv3Nr6T+0fEg+UB0zw1M4/f63KeOmA18PP20AtfRJCVv8TUgyOeVtyX1fA==" workbookSaltValue="Tulb9JySg3h85TevR8wRx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H85" i="4"/>
  <c r="G85" i="4"/>
  <c r="F85" i="4"/>
  <c r="E85" i="4"/>
  <c r="BB10" i="4"/>
  <c r="AT10" i="4"/>
  <c r="AD10" i="4"/>
  <c r="P10" i="4"/>
  <c r="I10" i="4"/>
  <c r="B10" i="4"/>
  <c r="AT8" i="4"/>
  <c r="AL8" i="4"/>
  <c r="W8" i="4"/>
  <c r="P8" i="4"/>
  <c r="B6"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<sst xmlns="http://schemas.openxmlformats.org/spreadsheetml/2006/main" count="319" uniqueCount="117">
  <si>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</si>
  <si>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</si>
  <si>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</si>
  <si>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</si>
  <si>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</si>
  <si>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</si>
  <si>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</si>
  <si>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</si>
  <si>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</si>
  <si>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</si>
  <si>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</si>
  <si>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</si>
  <si>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</si>
  <si>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</si>
  <si>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</si>
  <si>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</si>
  <si>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</si>
  <si>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</si>
  <si>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</si>
  <si>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</si>
  <si>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</si>
  <si>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</si>
  <si>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</si>
  <si>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</si>
  <si>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</si>
  <si>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</si>
  <si>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</si>
  <si>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</si>
  <si>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</si>
  <si>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</si>
  <si>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</si>
  <si>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</si>
  <si>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</si>
  <si>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</si>
  <si>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</si>
  <si>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</si>
  <si>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</si>
  <si>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</si>
  <si>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</si>
  <si>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</si>
  <si>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</si>
  <si>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</si>
  <si>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</si>
  <si>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</si>
  <si>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</si>
  <si>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</si>
  <si>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</si>
  <si>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</si>
  <si>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</si>
  <si>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</si>
  <si>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</si>
  <si>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</si>
  <si>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</si>
  <si>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</si>
  <si>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</si>
  <si>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</si>
  <si>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</si>
  <si>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</si>
  <si>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</si>
  <si>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</si>
  <si>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</si>
  <si>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</si>
  <si>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</si>
  <si>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</si>
  <si>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</si>
  <si>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</si>
  <si>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</si>
  <si>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</si>
  <si>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</si>
  <si>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</si>
  <si>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</si>
  <si>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</si>
  <si>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</si>
  <si>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</si>
  <si>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</si>
  <si>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</si>
  <si>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</si>
  <si>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</si>
  <si>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</si>
  <si>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</si>
  <si>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</si>
  <si>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</si>
  <si>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</si>
  <si>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</si>
  <si>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</si>
  <si>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</si>
  <si>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</si>
  <si>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</si>
  <si>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</si>
  <si>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</si>
  <si>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</si>
  <si>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</si>
  <si>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</si>
  <si>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</si>
  <si>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</si>
  <si>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</si>
  <si>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いちき串木野市</t>
  </si>
  <si>
    <t>法適用</t>
  </si>
  <si>
    <t>下水道事業</t>
  </si>
  <si>
    <t>漁業集落排水</t>
  </si>
  <si>
    <t>H2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</si>
  <si>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</si>
  <si>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</si>
  <si>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</si>
  <si>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</si>
  <si>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</si>
  <si>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</si>
  <si>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</si>
  <si>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</si>
  <si>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</si>
  <si>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</si>
  <si>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</si>
  <si>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</si>
  <si>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</si>
  <si>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平成16年度に供用開始し、17年程経過している。令和2年度に機能保全計画を策定し、現在時点では処理施設や管渠における更新、改良等の必要性は無い。</t>
    <rPh sb="25" eb="27">
      <t>レイワ</t>
    </rPh>
    <rPh sb="28" eb="30">
      <t>ネンド</t>
    </rPh>
    <rPh sb="31" eb="33">
      <t>キノウ</t>
    </rPh>
    <rPh sb="33" eb="35">
      <t>ホゼン</t>
    </rPh>
    <rPh sb="35" eb="37">
      <t>ケイカク</t>
    </rPh>
    <rPh sb="38" eb="40">
      <t>サクテイ</t>
    </rPh>
    <rPh sb="44" eb="46">
      <t>ジテン</t>
    </rPh>
    <rPh sb="48" eb="50">
      <t>ショリ</t>
    </rPh>
    <rPh sb="50" eb="52">
      <t>シセツ</t>
    </rPh>
    <phoneticPr fontId="4"/>
  </si>
  <si>
    <t>　平成16年度に供用開始し17年程経過している。管渠も整備され施設や管渠の長寿命化の必要性はないが、一般会計からの繰入に依存しているため、今後、使用料の見直しや経費縮減を行い健全な運営に努めていく。</t>
    <rPh sb="80" eb="82">
      <t>ケイヒ</t>
    </rPh>
    <rPh sb="82" eb="84">
      <t>シュクゲン</t>
    </rPh>
    <phoneticPr fontId="4"/>
  </si>
  <si>
    <t xml:space="preserve"> ①経常収支比率は100％を超えているが、一般会計からの繰入金に依存しているため、今後は使用料の見直しを行う等、経営改善の取り組みが必要となってくる。
　②累積欠損金比率は0％であり、欠損金は生じていない。
　③流動比率は、100％を下回っているが資金繰りに懸念なく、運営上の支払い能力はあると考えられる。
　④企業債残高対事業規模比率は、一般会計からの繰出金によって全て賄われているため、0％である。
　⑤経費回収率は、類似団体と比較すると下回っており、施設も老朽化していくことから計画的な修繕や使用料の見直しを行うなど健全化に努める。
　⑥汚水処理原価は、類似団体平均値と比較すると差は少ないが、今後、維持管理費等の経費が増えることが予想されるため、経営改善に努める必要がある。
　⑦施設利用率は、類似団体平均値と比較すると施設利用率は高くなっているが、今後も未接続者に対して戸別訪問等を行い下水道接続の普及に努めていく。
⑧水洗化率は、今後も未接続者に対して戸別訪問等を行い、下水道接続の普及に努めていく。
　 </t>
    <rPh sb="2" eb="4">
      <t>ケイジョウ</t>
    </rPh>
    <rPh sb="14" eb="15">
      <t>コ</t>
    </rPh>
    <rPh sb="92" eb="94">
      <t>ケッソン</t>
    </rPh>
    <rPh sb="94" eb="95">
      <t>キン</t>
    </rPh>
    <rPh sb="96" eb="97">
      <t>ショウ</t>
    </rPh>
    <rPh sb="124" eb="126">
      <t>シキン</t>
    </rPh>
    <rPh sb="126" eb="127">
      <t>グ</t>
    </rPh>
    <rPh sb="129" eb="131">
      <t>ケネン</t>
    </rPh>
    <rPh sb="170" eb="172">
      <t>イッパン</t>
    </rPh>
    <rPh sb="172" eb="174">
      <t>カイケイ</t>
    </rPh>
    <rPh sb="179" eb="180">
      <t>キン</t>
    </rPh>
    <rPh sb="184" eb="185">
      <t>スベ</t>
    </rPh>
    <rPh sb="186" eb="187">
      <t>マカナ</t>
    </rPh>
    <rPh sb="221" eb="222">
      <t>シタ</t>
    </rPh>
    <rPh sb="272" eb="278">
      <t>オスイショリゲンカ</t>
    </rPh>
    <rPh sb="293" eb="294">
      <t>サ</t>
    </rPh>
    <rPh sb="295" eb="296">
      <t>スク</t>
    </rPh>
    <rPh sb="300" eb="302">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</si>
</sst>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395-4E86-B77A-0E19CAFAEF7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c:v>
                </c:pt>
              </c:numCache>
            </c:numRef>
          </c:val>
          <c:smooth val="0"/>
          <c:extLst>
            <c:ext xmlns:c16="http://schemas.microsoft.com/office/drawing/2014/chart" uri="{C3380CC4-5D6E-409C-BE32-E72D297353CC}">
              <c16:uniqueId val="{00000001-6395-4E86-B77A-0E19CAFAEF7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53.88</c:v>
                </c:pt>
              </c:numCache>
            </c:numRef>
          </c:val>
          <c:extLst>
            <c:ext xmlns:c16="http://schemas.microsoft.com/office/drawing/2014/chart" uri="{C3380CC4-5D6E-409C-BE32-E72D297353CC}">
              <c16:uniqueId val="{00000000-47EC-413E-8E08-55B0433A7F1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30.19</c:v>
                </c:pt>
              </c:numCache>
            </c:numRef>
          </c:val>
          <c:smooth val="0"/>
          <c:extLst>
            <c:ext xmlns:c16="http://schemas.microsoft.com/office/drawing/2014/chart" uri="{C3380CC4-5D6E-409C-BE32-E72D297353CC}">
              <c16:uniqueId val="{00000001-47EC-413E-8E08-55B0433A7F1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87.72</c:v>
                </c:pt>
              </c:numCache>
            </c:numRef>
          </c:val>
          <c:extLst>
            <c:ext xmlns:c16="http://schemas.microsoft.com/office/drawing/2014/chart" uri="{C3380CC4-5D6E-409C-BE32-E72D297353CC}">
              <c16:uniqueId val="{00000000-CCCD-4B7E-B9FD-AA5B9AFD4BB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79.09</c:v>
                </c:pt>
              </c:numCache>
            </c:numRef>
          </c:val>
          <c:smooth val="0"/>
          <c:extLst>
            <c:ext xmlns:c16="http://schemas.microsoft.com/office/drawing/2014/chart" uri="{C3380CC4-5D6E-409C-BE32-E72D297353CC}">
              <c16:uniqueId val="{00000001-CCCD-4B7E-B9FD-AA5B9AFD4BB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112.52</c:v>
                </c:pt>
              </c:numCache>
            </c:numRef>
          </c:val>
          <c:extLst>
            <c:ext xmlns:c16="http://schemas.microsoft.com/office/drawing/2014/chart" uri="{C3380CC4-5D6E-409C-BE32-E72D297353CC}">
              <c16:uniqueId val="{00000000-857D-4C6A-864C-1287DE5EE69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101.18</c:v>
                </c:pt>
              </c:numCache>
            </c:numRef>
          </c:val>
          <c:smooth val="0"/>
          <c:extLst>
            <c:ext xmlns:c16="http://schemas.microsoft.com/office/drawing/2014/chart" uri="{C3380CC4-5D6E-409C-BE32-E72D297353CC}">
              <c16:uniqueId val="{00000001-857D-4C6A-864C-1287DE5EE69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6.11</c:v>
                </c:pt>
              </c:numCache>
            </c:numRef>
          </c:val>
          <c:extLst>
            <c:ext xmlns:c16="http://schemas.microsoft.com/office/drawing/2014/chart" uri="{C3380CC4-5D6E-409C-BE32-E72D297353CC}">
              <c16:uniqueId val="{00000000-A367-4990-A396-AC1C9DB7804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20.14</c:v>
                </c:pt>
              </c:numCache>
            </c:numRef>
          </c:val>
          <c:smooth val="0"/>
          <c:extLst>
            <c:ext xmlns:c16="http://schemas.microsoft.com/office/drawing/2014/chart" uri="{C3380CC4-5D6E-409C-BE32-E72D297353CC}">
              <c16:uniqueId val="{00000001-A367-4990-A396-AC1C9DB7804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53B-4BE2-83D3-AD455B72BEB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853B-4BE2-83D3-AD455B72BEB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8B6-4E29-91B1-EB7A188AC17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140.63</c:v>
                </c:pt>
              </c:numCache>
            </c:numRef>
          </c:val>
          <c:smooth val="0"/>
          <c:extLst>
            <c:ext xmlns:c16="http://schemas.microsoft.com/office/drawing/2014/chart" uri="{C3380CC4-5D6E-409C-BE32-E72D297353CC}">
              <c16:uniqueId val="{00000001-88B6-4E29-91B1-EB7A188AC17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81.31</c:v>
                </c:pt>
              </c:numCache>
            </c:numRef>
          </c:val>
          <c:extLst>
            <c:ext xmlns:c16="http://schemas.microsoft.com/office/drawing/2014/chart" uri="{C3380CC4-5D6E-409C-BE32-E72D297353CC}">
              <c16:uniqueId val="{00000000-A06C-4B7A-AEE6-D59D3C47FFA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56.53</c:v>
                </c:pt>
              </c:numCache>
            </c:numRef>
          </c:val>
          <c:smooth val="0"/>
          <c:extLst>
            <c:ext xmlns:c16="http://schemas.microsoft.com/office/drawing/2014/chart" uri="{C3380CC4-5D6E-409C-BE32-E72D297353CC}">
              <c16:uniqueId val="{00000001-A06C-4B7A-AEE6-D59D3C47FFA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B10-4C69-AA20-E175E2D6B6B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1095.52</c:v>
                </c:pt>
              </c:numCache>
            </c:numRef>
          </c:val>
          <c:smooth val="0"/>
          <c:extLst>
            <c:ext xmlns:c16="http://schemas.microsoft.com/office/drawing/2014/chart" uri="{C3380CC4-5D6E-409C-BE32-E72D297353CC}">
              <c16:uniqueId val="{00000001-5B10-4C69-AA20-E175E2D6B6B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27.64</c:v>
                </c:pt>
              </c:numCache>
            </c:numRef>
          </c:val>
          <c:extLst>
            <c:ext xmlns:c16="http://schemas.microsoft.com/office/drawing/2014/chart" uri="{C3380CC4-5D6E-409C-BE32-E72D297353CC}">
              <c16:uniqueId val="{00000000-72C4-4740-8AAB-5A65D6249A6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39.64</c:v>
                </c:pt>
              </c:numCache>
            </c:numRef>
          </c:val>
          <c:smooth val="0"/>
          <c:extLst>
            <c:ext xmlns:c16="http://schemas.microsoft.com/office/drawing/2014/chart" uri="{C3380CC4-5D6E-409C-BE32-E72D297353CC}">
              <c16:uniqueId val="{00000001-72C4-4740-8AAB-5A65D6249A6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487.54</c:v>
                </c:pt>
              </c:numCache>
            </c:numRef>
          </c:val>
          <c:extLst>
            <c:ext xmlns:c16="http://schemas.microsoft.com/office/drawing/2014/chart" uri="{C3380CC4-5D6E-409C-BE32-E72D297353CC}">
              <c16:uniqueId val="{00000000-7CE1-4FB7-BB3C-AF916794C7D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449.72</c:v>
                </c:pt>
              </c:numCache>
            </c:numRef>
          </c:val>
          <c:smooth val="0"/>
          <c:extLst>
            <c:ext xmlns:c16="http://schemas.microsoft.com/office/drawing/2014/chart" uri="{C3380CC4-5D6E-409C-BE32-E72D297353CC}">
              <c16:uniqueId val="{00000001-7CE1-4FB7-BB3C-AF916794C7D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鹿児島県　いちき串木野市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自治体職員</v>
      </c>
      <c r="AE8" s="73"/>
      <c r="AF8" s="73"/>
      <c r="AG8" s="73"/>
      <c r="AH8" s="73"/>
      <c r="AI8" s="73"/>
      <c r="AJ8" s="73"/>
      <c r="AK8" s="3"/>
      <c r="AL8" s="69">
        <f>データ!S6</f>
        <v>27251</v>
      </c>
      <c r="AM8" s="69"/>
      <c r="AN8" s="69"/>
      <c r="AO8" s="69"/>
      <c r="AP8" s="69"/>
      <c r="AQ8" s="69"/>
      <c r="AR8" s="69"/>
      <c r="AS8" s="69"/>
      <c r="AT8" s="68">
        <f>データ!T6</f>
        <v>112.29</v>
      </c>
      <c r="AU8" s="68"/>
      <c r="AV8" s="68"/>
      <c r="AW8" s="68"/>
      <c r="AX8" s="68"/>
      <c r="AY8" s="68"/>
      <c r="AZ8" s="68"/>
      <c r="BA8" s="68"/>
      <c r="BB8" s="68">
        <f>データ!U6</f>
        <v>242.68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58.59</v>
      </c>
      <c r="J10" s="68"/>
      <c r="K10" s="68"/>
      <c r="L10" s="68"/>
      <c r="M10" s="68"/>
      <c r="N10" s="68"/>
      <c r="O10" s="68"/>
      <c r="P10" s="68">
        <f>データ!P6</f>
        <v>1.06</v>
      </c>
      <c r="Q10" s="68"/>
      <c r="R10" s="68"/>
      <c r="S10" s="68"/>
      <c r="T10" s="68"/>
      <c r="U10" s="68"/>
      <c r="V10" s="68"/>
      <c r="W10" s="68">
        <f>データ!Q6</f>
        <v>100.66</v>
      </c>
      <c r="X10" s="68"/>
      <c r="Y10" s="68"/>
      <c r="Z10" s="68"/>
      <c r="AA10" s="68"/>
      <c r="AB10" s="68"/>
      <c r="AC10" s="68"/>
      <c r="AD10" s="69">
        <f>データ!R6</f>
        <v>3206</v>
      </c>
      <c r="AE10" s="69"/>
      <c r="AF10" s="69"/>
      <c r="AG10" s="69"/>
      <c r="AH10" s="69"/>
      <c r="AI10" s="69"/>
      <c r="AJ10" s="69"/>
      <c r="AK10" s="2"/>
      <c r="AL10" s="69">
        <f>データ!V6</f>
        <v>285</v>
      </c>
      <c r="AM10" s="69"/>
      <c r="AN10" s="69"/>
      <c r="AO10" s="69"/>
      <c r="AP10" s="69"/>
      <c r="AQ10" s="69"/>
      <c r="AR10" s="69"/>
      <c r="AS10" s="69"/>
      <c r="AT10" s="68">
        <f>データ!W6</f>
        <v>0.37</v>
      </c>
      <c r="AU10" s="68"/>
      <c r="AV10" s="68"/>
      <c r="AW10" s="68"/>
      <c r="AX10" s="68"/>
      <c r="AY10" s="68"/>
      <c r="AZ10" s="68"/>
      <c r="BA10" s="68"/>
      <c r="BB10" s="68">
        <f>データ!X6</f>
        <v>770.27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【99.28】</v>
      </c>
      <c r="F85" s="26" t="str">
        <f>データ!AT6</f>
        <v>【86.39】</v>
      </c>
      <c r="G85" s="26" t="str">
        <f>データ!BE6</f>
        <v>【58.47】</v>
      </c>
      <c r="H85" s="26" t="str">
        <f>データ!BP6</f>
        <v>【1,042.34】</v>
      </c>
      <c r="I85" s="26" t="str">
        <f>データ!CA6</f>
        <v>【42.60】</v>
      </c>
      <c r="J85" s="26" t="str">
        <f>データ!CL6</f>
        <v>【410.22】</v>
      </c>
      <c r="K85" s="26" t="str">
        <f>データ!CW6</f>
        <v>【32.98】</v>
      </c>
      <c r="L85" s="26" t="str">
        <f>データ!DH6</f>
        <v>【80.45】</v>
      </c>
      <c r="M85" s="26" t="str">
        <f>データ!DS6</f>
        <v>【23.36】</v>
      </c>
      <c r="N85" s="26" t="str">
        <f>データ!ED6</f>
        <v>【0.00】</v>
      </c>
      <c r="O85" s="26" t="str">
        <f>データ!EO6</f>
        <v>【1.09】</v>
      </c>
    </row>
  </sheetData>
  <sheetProtection algorithmName="SHA-512" hashValue="oYuD2SvDi4Xp9xsOdHGe+VdUQxcQvqaYE5uN/FVCTXXcmIX72A1hodRhgDRXe8ZaWwt9WRxXvJlDkkRGiHODEg==" saltValue="+pNylehB62DEnrA6ZC523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462195</v>
      </c>
      <c r="D6" s="33">
        <f t="shared" si="3"/>
        <v>46</v>
      </c>
      <c r="E6" s="33">
        <f t="shared" si="3"/>
        <v>17</v>
      </c>
      <c r="F6" s="33">
        <f t="shared" si="3"/>
        <v>6</v>
      </c>
      <c r="G6" s="33">
        <f t="shared" si="3"/>
        <v>0</v>
      </c>
      <c r="H6" s="33" t="str">
        <f t="shared" si="3"/>
        <v>鹿児島県　いちき串木野市</v>
      </c>
      <c r="I6" s="33" t="str">
        <f t="shared" si="3"/>
        <v>法適用</v>
      </c>
      <c r="J6" s="33" t="str">
        <f t="shared" si="3"/>
        <v>下水道事業</v>
      </c>
      <c r="K6" s="33" t="str">
        <f t="shared" si="3"/>
        <v>漁業集落排水</v>
      </c>
      <c r="L6" s="33" t="str">
        <f t="shared" si="3"/>
        <v>H2</v>
      </c>
      <c r="M6" s="33" t="str">
        <f t="shared" si="3"/>
        <v>自治体職員</v>
      </c>
      <c r="N6" s="34" t="str">
        <f t="shared" si="3"/>
        <v>-</v>
      </c>
      <c r="O6" s="34">
        <f t="shared" si="3"/>
        <v>58.59</v>
      </c>
      <c r="P6" s="34">
        <f t="shared" si="3"/>
        <v>1.06</v>
      </c>
      <c r="Q6" s="34">
        <f t="shared" si="3"/>
        <v>100.66</v>
      </c>
      <c r="R6" s="34">
        <f t="shared" si="3"/>
        <v>3206</v>
      </c>
      <c r="S6" s="34">
        <f t="shared" si="3"/>
        <v>27251</v>
      </c>
      <c r="T6" s="34">
        <f t="shared" si="3"/>
        <v>112.29</v>
      </c>
      <c r="U6" s="34">
        <f t="shared" si="3"/>
        <v>242.68</v>
      </c>
      <c r="V6" s="34">
        <f t="shared" si="3"/>
        <v>285</v>
      </c>
      <c r="W6" s="34">
        <f t="shared" si="3"/>
        <v>0.37</v>
      </c>
      <c r="X6" s="34">
        <f t="shared" si="3"/>
        <v>770.27</v>
      </c>
      <c r="Y6" s="35" t="str">
        <f>IF(Y7="",NA(),Y7)</f>
        <v>-</v>
      </c>
      <c r="Z6" s="35" t="str">
        <f t="shared" ref="Z6:AH6" si="4">IF(Z7="",NA(),Z7)</f>
        <v>-</v>
      </c>
      <c r="AA6" s="35" t="str">
        <f t="shared" si="4"/>
        <v>-</v>
      </c>
      <c r="AB6" s="35" t="str">
        <f t="shared" si="4"/>
        <v>-</v>
      </c>
      <c r="AC6" s="35">
        <f t="shared" si="4"/>
        <v>112.52</v>
      </c>
      <c r="AD6" s="35" t="str">
        <f t="shared" si="4"/>
        <v>-</v>
      </c>
      <c r="AE6" s="35" t="str">
        <f t="shared" si="4"/>
        <v>-</v>
      </c>
      <c r="AF6" s="35" t="str">
        <f t="shared" si="4"/>
        <v>-</v>
      </c>
      <c r="AG6" s="35" t="str">
        <f t="shared" si="4"/>
        <v>-</v>
      </c>
      <c r="AH6" s="35">
        <f t="shared" si="4"/>
        <v>101.18</v>
      </c>
      <c r="AI6" s="34" t="str">
        <f>IF(AI7="","",IF(AI7="-","【-】","【"&amp;SUBSTITUTE(TEXT(AI7,"#,##0.00"),"-","△")&amp;"】"))</f>
        <v>【99.28】</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140.63</v>
      </c>
      <c r="AT6" s="34" t="str">
        <f>IF(AT7="","",IF(AT7="-","【-】","【"&amp;SUBSTITUTE(TEXT(AT7,"#,##0.00"),"-","△")&amp;"】"))</f>
        <v>【86.39】</v>
      </c>
      <c r="AU6" s="35" t="str">
        <f>IF(AU7="",NA(),AU7)</f>
        <v>-</v>
      </c>
      <c r="AV6" s="35" t="str">
        <f t="shared" ref="AV6:BD6" si="6">IF(AV7="",NA(),AV7)</f>
        <v>-</v>
      </c>
      <c r="AW6" s="35" t="str">
        <f t="shared" si="6"/>
        <v>-</v>
      </c>
      <c r="AX6" s="35" t="str">
        <f t="shared" si="6"/>
        <v>-</v>
      </c>
      <c r="AY6" s="35">
        <f t="shared" si="6"/>
        <v>81.31</v>
      </c>
      <c r="AZ6" s="35" t="str">
        <f t="shared" si="6"/>
        <v>-</v>
      </c>
      <c r="BA6" s="35" t="str">
        <f t="shared" si="6"/>
        <v>-</v>
      </c>
      <c r="BB6" s="35" t="str">
        <f t="shared" si="6"/>
        <v>-</v>
      </c>
      <c r="BC6" s="35" t="str">
        <f t="shared" si="6"/>
        <v>-</v>
      </c>
      <c r="BD6" s="35">
        <f t="shared" si="6"/>
        <v>56.53</v>
      </c>
      <c r="BE6" s="34" t="str">
        <f>IF(BE7="","",IF(BE7="-","【-】","【"&amp;SUBSTITUTE(TEXT(BE7,"#,##0.00"),"-","△")&amp;"】"))</f>
        <v>【58.47】</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1095.52</v>
      </c>
      <c r="BP6" s="34" t="str">
        <f>IF(BP7="","",IF(BP7="-","【-】","【"&amp;SUBSTITUTE(TEXT(BP7,"#,##0.00"),"-","△")&amp;"】"))</f>
        <v>【1,042.34】</v>
      </c>
      <c r="BQ6" s="35" t="str">
        <f>IF(BQ7="",NA(),BQ7)</f>
        <v>-</v>
      </c>
      <c r="BR6" s="35" t="str">
        <f t="shared" ref="BR6:BZ6" si="8">IF(BR7="",NA(),BR7)</f>
        <v>-</v>
      </c>
      <c r="BS6" s="35" t="str">
        <f t="shared" si="8"/>
        <v>-</v>
      </c>
      <c r="BT6" s="35" t="str">
        <f t="shared" si="8"/>
        <v>-</v>
      </c>
      <c r="BU6" s="35">
        <f t="shared" si="8"/>
        <v>27.64</v>
      </c>
      <c r="BV6" s="35" t="str">
        <f t="shared" si="8"/>
        <v>-</v>
      </c>
      <c r="BW6" s="35" t="str">
        <f t="shared" si="8"/>
        <v>-</v>
      </c>
      <c r="BX6" s="35" t="str">
        <f t="shared" si="8"/>
        <v>-</v>
      </c>
      <c r="BY6" s="35" t="str">
        <f t="shared" si="8"/>
        <v>-</v>
      </c>
      <c r="BZ6" s="35">
        <f t="shared" si="8"/>
        <v>39.64</v>
      </c>
      <c r="CA6" s="34" t="str">
        <f>IF(CA7="","",IF(CA7="-","【-】","【"&amp;SUBSTITUTE(TEXT(CA7,"#,##0.00"),"-","△")&amp;"】"))</f>
        <v>【42.60】</v>
      </c>
      <c r="CB6" s="35" t="str">
        <f>IF(CB7="",NA(),CB7)</f>
        <v>-</v>
      </c>
      <c r="CC6" s="35" t="str">
        <f t="shared" ref="CC6:CK6" si="9">IF(CC7="",NA(),CC7)</f>
        <v>-</v>
      </c>
      <c r="CD6" s="35" t="str">
        <f t="shared" si="9"/>
        <v>-</v>
      </c>
      <c r="CE6" s="35" t="str">
        <f t="shared" si="9"/>
        <v>-</v>
      </c>
      <c r="CF6" s="35">
        <f t="shared" si="9"/>
        <v>487.54</v>
      </c>
      <c r="CG6" s="35" t="str">
        <f t="shared" si="9"/>
        <v>-</v>
      </c>
      <c r="CH6" s="35" t="str">
        <f t="shared" si="9"/>
        <v>-</v>
      </c>
      <c r="CI6" s="35" t="str">
        <f t="shared" si="9"/>
        <v>-</v>
      </c>
      <c r="CJ6" s="35" t="str">
        <f t="shared" si="9"/>
        <v>-</v>
      </c>
      <c r="CK6" s="35">
        <f t="shared" si="9"/>
        <v>449.72</v>
      </c>
      <c r="CL6" s="34" t="str">
        <f>IF(CL7="","",IF(CL7="-","【-】","【"&amp;SUBSTITUTE(TEXT(CL7,"#,##0.00"),"-","△")&amp;"】"))</f>
        <v>【410.22】</v>
      </c>
      <c r="CM6" s="35" t="str">
        <f>IF(CM7="",NA(),CM7)</f>
        <v>-</v>
      </c>
      <c r="CN6" s="35" t="str">
        <f t="shared" ref="CN6:CV6" si="10">IF(CN7="",NA(),CN7)</f>
        <v>-</v>
      </c>
      <c r="CO6" s="35" t="str">
        <f t="shared" si="10"/>
        <v>-</v>
      </c>
      <c r="CP6" s="35" t="str">
        <f t="shared" si="10"/>
        <v>-</v>
      </c>
      <c r="CQ6" s="35">
        <f t="shared" si="10"/>
        <v>53.88</v>
      </c>
      <c r="CR6" s="35" t="str">
        <f t="shared" si="10"/>
        <v>-</v>
      </c>
      <c r="CS6" s="35" t="str">
        <f t="shared" si="10"/>
        <v>-</v>
      </c>
      <c r="CT6" s="35" t="str">
        <f t="shared" si="10"/>
        <v>-</v>
      </c>
      <c r="CU6" s="35" t="str">
        <f t="shared" si="10"/>
        <v>-</v>
      </c>
      <c r="CV6" s="35">
        <f t="shared" si="10"/>
        <v>30.19</v>
      </c>
      <c r="CW6" s="34" t="str">
        <f>IF(CW7="","",IF(CW7="-","【-】","【"&amp;SUBSTITUTE(TEXT(CW7,"#,##0.00"),"-","△")&amp;"】"))</f>
        <v>【32.98】</v>
      </c>
      <c r="CX6" s="35" t="str">
        <f>IF(CX7="",NA(),CX7)</f>
        <v>-</v>
      </c>
      <c r="CY6" s="35" t="str">
        <f t="shared" ref="CY6:DG6" si="11">IF(CY7="",NA(),CY7)</f>
        <v>-</v>
      </c>
      <c r="CZ6" s="35" t="str">
        <f t="shared" si="11"/>
        <v>-</v>
      </c>
      <c r="DA6" s="35" t="str">
        <f t="shared" si="11"/>
        <v>-</v>
      </c>
      <c r="DB6" s="35">
        <f t="shared" si="11"/>
        <v>87.72</v>
      </c>
      <c r="DC6" s="35" t="str">
        <f t="shared" si="11"/>
        <v>-</v>
      </c>
      <c r="DD6" s="35" t="str">
        <f t="shared" si="11"/>
        <v>-</v>
      </c>
      <c r="DE6" s="35" t="str">
        <f t="shared" si="11"/>
        <v>-</v>
      </c>
      <c r="DF6" s="35" t="str">
        <f t="shared" si="11"/>
        <v>-</v>
      </c>
      <c r="DG6" s="35">
        <f t="shared" si="11"/>
        <v>79.09</v>
      </c>
      <c r="DH6" s="34" t="str">
        <f>IF(DH7="","",IF(DH7="-","【-】","【"&amp;SUBSTITUTE(TEXT(DH7,"#,##0.00"),"-","△")&amp;"】"))</f>
        <v>【80.45】</v>
      </c>
      <c r="DI6" s="35" t="str">
        <f>IF(DI7="",NA(),DI7)</f>
        <v>-</v>
      </c>
      <c r="DJ6" s="35" t="str">
        <f t="shared" ref="DJ6:DR6" si="12">IF(DJ7="",NA(),DJ7)</f>
        <v>-</v>
      </c>
      <c r="DK6" s="35" t="str">
        <f t="shared" si="12"/>
        <v>-</v>
      </c>
      <c r="DL6" s="35" t="str">
        <f t="shared" si="12"/>
        <v>-</v>
      </c>
      <c r="DM6" s="35">
        <f t="shared" si="12"/>
        <v>6.11</v>
      </c>
      <c r="DN6" s="35" t="str">
        <f t="shared" si="12"/>
        <v>-</v>
      </c>
      <c r="DO6" s="35" t="str">
        <f t="shared" si="12"/>
        <v>-</v>
      </c>
      <c r="DP6" s="35" t="str">
        <f t="shared" si="12"/>
        <v>-</v>
      </c>
      <c r="DQ6" s="35" t="str">
        <f t="shared" si="12"/>
        <v>-</v>
      </c>
      <c r="DR6" s="35">
        <f t="shared" si="12"/>
        <v>20.14</v>
      </c>
      <c r="DS6" s="34" t="str">
        <f>IF(DS7="","",IF(DS7="-","【-】","【"&amp;SUBSTITUTE(TEXT(DS7,"#,##0.00"),"-","△")&amp;"】"))</f>
        <v>【23.36】</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1.6</v>
      </c>
      <c r="EO6" s="34" t="str">
        <f>IF(EO7="","",IF(EO7="-","【-】","【"&amp;SUBSTITUTE(TEXT(EO7,"#,##0.00"),"-","△")&amp;"】"))</f>
        <v>【1.09】</v>
      </c>
    </row>
    <row r="7" spans="1:148" s="36" customFormat="1" x14ac:dyDescent="0.15">
      <c r="A7" s="28"/>
      <c r="B7" s="37">
        <v>2020</v>
      </c>
      <c r="C7" s="37">
        <v>462195</v>
      </c>
      <c r="D7" s="37">
        <v>46</v>
      </c>
      <c r="E7" s="37">
        <v>17</v>
      </c>
      <c r="F7" s="37">
        <v>6</v>
      </c>
      <c r="G7" s="37">
        <v>0</v>
      </c>
      <c r="H7" s="37" t="s">
        <v>96</v>
      </c>
      <c r="I7" s="37" t="s">
        <v>97</v>
      </c>
      <c r="J7" s="37" t="s">
        <v>98</v>
      </c>
      <c r="K7" s="37" t="s">
        <v>99</v>
      </c>
      <c r="L7" s="37" t="s">
        <v>100</v>
      </c>
      <c r="M7" s="37" t="s">
        <v>101</v>
      </c>
      <c r="N7" s="38" t="s">
        <v>102</v>
      </c>
      <c r="O7" s="38">
        <v>58.59</v>
      </c>
      <c r="P7" s="38">
        <v>1.06</v>
      </c>
      <c r="Q7" s="38">
        <v>100.66</v>
      </c>
      <c r="R7" s="38">
        <v>3206</v>
      </c>
      <c r="S7" s="38">
        <v>27251</v>
      </c>
      <c r="T7" s="38">
        <v>112.29</v>
      </c>
      <c r="U7" s="38">
        <v>242.68</v>
      </c>
      <c r="V7" s="38">
        <v>285</v>
      </c>
      <c r="W7" s="38">
        <v>0.37</v>
      </c>
      <c r="X7" s="38">
        <v>770.27</v>
      </c>
      <c r="Y7" s="38" t="s">
        <v>102</v>
      </c>
      <c r="Z7" s="38" t="s">
        <v>102</v>
      </c>
      <c r="AA7" s="38" t="s">
        <v>102</v>
      </c>
      <c r="AB7" s="38" t="s">
        <v>102</v>
      </c>
      <c r="AC7" s="38">
        <v>112.52</v>
      </c>
      <c r="AD7" s="38" t="s">
        <v>102</v>
      </c>
      <c r="AE7" s="38" t="s">
        <v>102</v>
      </c>
      <c r="AF7" s="38" t="s">
        <v>102</v>
      </c>
      <c r="AG7" s="38" t="s">
        <v>102</v>
      </c>
      <c r="AH7" s="38">
        <v>101.18</v>
      </c>
      <c r="AI7" s="38">
        <v>99.28</v>
      </c>
      <c r="AJ7" s="38" t="s">
        <v>102</v>
      </c>
      <c r="AK7" s="38" t="s">
        <v>102</v>
      </c>
      <c r="AL7" s="38" t="s">
        <v>102</v>
      </c>
      <c r="AM7" s="38" t="s">
        <v>102</v>
      </c>
      <c r="AN7" s="38">
        <v>0</v>
      </c>
      <c r="AO7" s="38" t="s">
        <v>102</v>
      </c>
      <c r="AP7" s="38" t="s">
        <v>102</v>
      </c>
      <c r="AQ7" s="38" t="s">
        <v>102</v>
      </c>
      <c r="AR7" s="38" t="s">
        <v>102</v>
      </c>
      <c r="AS7" s="38">
        <v>140.63</v>
      </c>
      <c r="AT7" s="38">
        <v>86.39</v>
      </c>
      <c r="AU7" s="38" t="s">
        <v>102</v>
      </c>
      <c r="AV7" s="38" t="s">
        <v>102</v>
      </c>
      <c r="AW7" s="38" t="s">
        <v>102</v>
      </c>
      <c r="AX7" s="38" t="s">
        <v>102</v>
      </c>
      <c r="AY7" s="38">
        <v>81.31</v>
      </c>
      <c r="AZ7" s="38" t="s">
        <v>102</v>
      </c>
      <c r="BA7" s="38" t="s">
        <v>102</v>
      </c>
      <c r="BB7" s="38" t="s">
        <v>102</v>
      </c>
      <c r="BC7" s="38" t="s">
        <v>102</v>
      </c>
      <c r="BD7" s="38">
        <v>56.53</v>
      </c>
      <c r="BE7" s="38">
        <v>58.47</v>
      </c>
      <c r="BF7" s="38" t="s">
        <v>102</v>
      </c>
      <c r="BG7" s="38" t="s">
        <v>102</v>
      </c>
      <c r="BH7" s="38" t="s">
        <v>102</v>
      </c>
      <c r="BI7" s="38" t="s">
        <v>102</v>
      </c>
      <c r="BJ7" s="38">
        <v>0</v>
      </c>
      <c r="BK7" s="38" t="s">
        <v>102</v>
      </c>
      <c r="BL7" s="38" t="s">
        <v>102</v>
      </c>
      <c r="BM7" s="38" t="s">
        <v>102</v>
      </c>
      <c r="BN7" s="38" t="s">
        <v>102</v>
      </c>
      <c r="BO7" s="38">
        <v>1095.52</v>
      </c>
      <c r="BP7" s="38">
        <v>1042.3399999999999</v>
      </c>
      <c r="BQ7" s="38" t="s">
        <v>102</v>
      </c>
      <c r="BR7" s="38" t="s">
        <v>102</v>
      </c>
      <c r="BS7" s="38" t="s">
        <v>102</v>
      </c>
      <c r="BT7" s="38" t="s">
        <v>102</v>
      </c>
      <c r="BU7" s="38">
        <v>27.64</v>
      </c>
      <c r="BV7" s="38" t="s">
        <v>102</v>
      </c>
      <c r="BW7" s="38" t="s">
        <v>102</v>
      </c>
      <c r="BX7" s="38" t="s">
        <v>102</v>
      </c>
      <c r="BY7" s="38" t="s">
        <v>102</v>
      </c>
      <c r="BZ7" s="38">
        <v>39.64</v>
      </c>
      <c r="CA7" s="38">
        <v>42.6</v>
      </c>
      <c r="CB7" s="38" t="s">
        <v>102</v>
      </c>
      <c r="CC7" s="38" t="s">
        <v>102</v>
      </c>
      <c r="CD7" s="38" t="s">
        <v>102</v>
      </c>
      <c r="CE7" s="38" t="s">
        <v>102</v>
      </c>
      <c r="CF7" s="38">
        <v>487.54</v>
      </c>
      <c r="CG7" s="38" t="s">
        <v>102</v>
      </c>
      <c r="CH7" s="38" t="s">
        <v>102</v>
      </c>
      <c r="CI7" s="38" t="s">
        <v>102</v>
      </c>
      <c r="CJ7" s="38" t="s">
        <v>102</v>
      </c>
      <c r="CK7" s="38">
        <v>449.72</v>
      </c>
      <c r="CL7" s="38">
        <v>410.22</v>
      </c>
      <c r="CM7" s="38" t="s">
        <v>102</v>
      </c>
      <c r="CN7" s="38" t="s">
        <v>102</v>
      </c>
      <c r="CO7" s="38" t="s">
        <v>102</v>
      </c>
      <c r="CP7" s="38" t="s">
        <v>102</v>
      </c>
      <c r="CQ7" s="38">
        <v>53.88</v>
      </c>
      <c r="CR7" s="38" t="s">
        <v>102</v>
      </c>
      <c r="CS7" s="38" t="s">
        <v>102</v>
      </c>
      <c r="CT7" s="38" t="s">
        <v>102</v>
      </c>
      <c r="CU7" s="38" t="s">
        <v>102</v>
      </c>
      <c r="CV7" s="38">
        <v>30.19</v>
      </c>
      <c r="CW7" s="38">
        <v>32.979999999999997</v>
      </c>
      <c r="CX7" s="38" t="s">
        <v>102</v>
      </c>
      <c r="CY7" s="38" t="s">
        <v>102</v>
      </c>
      <c r="CZ7" s="38" t="s">
        <v>102</v>
      </c>
      <c r="DA7" s="38" t="s">
        <v>102</v>
      </c>
      <c r="DB7" s="38">
        <v>87.72</v>
      </c>
      <c r="DC7" s="38" t="s">
        <v>102</v>
      </c>
      <c r="DD7" s="38" t="s">
        <v>102</v>
      </c>
      <c r="DE7" s="38" t="s">
        <v>102</v>
      </c>
      <c r="DF7" s="38" t="s">
        <v>102</v>
      </c>
      <c r="DG7" s="38">
        <v>79.09</v>
      </c>
      <c r="DH7" s="38">
        <v>80.45</v>
      </c>
      <c r="DI7" s="38" t="s">
        <v>102</v>
      </c>
      <c r="DJ7" s="38" t="s">
        <v>102</v>
      </c>
      <c r="DK7" s="38" t="s">
        <v>102</v>
      </c>
      <c r="DL7" s="38" t="s">
        <v>102</v>
      </c>
      <c r="DM7" s="38">
        <v>6.11</v>
      </c>
      <c r="DN7" s="38" t="s">
        <v>102</v>
      </c>
      <c r="DO7" s="38" t="s">
        <v>102</v>
      </c>
      <c r="DP7" s="38" t="s">
        <v>102</v>
      </c>
      <c r="DQ7" s="38" t="s">
        <v>102</v>
      </c>
      <c r="DR7" s="38">
        <v>20.14</v>
      </c>
      <c r="DS7" s="38">
        <v>23.36</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1.6</v>
      </c>
      <c r="EO7" s="38">
        <v>1.0900000000000001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2022-02-09T06:54:46Z</cp:lastPrinted>
  <dcterms:created xsi:type="dcterms:W3CDTF">2021-12-03T07:36:58Z</dcterms:created>
  <dcterms:modified xsi:type="dcterms:W3CDTF">2022-02-09T06:54:54Z</dcterms:modified>
  <cp:category/>
</cp:coreProperties>
</file>