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4　阿久根市◎\"/>
    </mc:Choice>
  </mc:AlternateContent>
  <workbookProtection workbookAlgorithmName="SHA-512" workbookHashValue="Wz0rh0ByOyKiNNrw0cB6Lo74Cx+Egjuqsq1wBSWXNhkJFK4hEUYsRw/S9ls7MmhpeqgpKK1Z0QRWCiMUEQeZgw==" workbookSaltValue="vRyXq6X3+Vb6HAk1hgjsDw==" workbookSpinCount="100000" lockStructure="1"/>
  <bookViews>
    <workbookView xWindow="0" yWindow="0" windowWidth="20490" windowHeight="778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BB8" i="4"/>
  <c r="AT8" i="4"/>
  <c r="AL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<sst xmlns="http://schemas.openxmlformats.org/spreadsheetml/2006/main" count="228" uniqueCount="114">
  <si>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</si>
  <si>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</si>
  <si>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</si>
  <si>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</si>
  <si>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</si>
  <si>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</si>
  <si>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</si>
  <si>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</si>
  <si>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</si>
  <si>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</si>
  <si>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</si>
  <si>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</si>
  <si>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</si>
  <si>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</si>
  <si>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</si>
  <si>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</si>
  <si>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</si>
  <si>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</si>
  <si>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</si>
  <si>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</si>
  <si>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</si>
  <si>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</si>
  <si>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</si>
  <si>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</si>
  <si>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</si>
  <si>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</si>
  <si>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</si>
  <si>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</si>
  <si>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</si>
  <si>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</si>
  <si>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</si>
  <si>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</si>
  <si>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</si>
  <si>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</si>
  <si>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</si>
  <si>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</si>
  <si>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</si>
  <si>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</si>
  <si>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</si>
  <si>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</si>
  <si>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</si>
  <si>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</si>
  <si>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</si>
  <si>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</si>
  <si>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</si>
  <si>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</si>
  <si>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</si>
  <si>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</si>
  <si>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</si>
  <si>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</si>
  <si>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</si>
  <si>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</si>
  <si>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</si>
  <si>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</si>
  <si>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</si>
  <si>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</si>
  <si>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</si>
  <si>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</si>
  <si>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</si>
  <si>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</si>
  <si>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</si>
  <si>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</si>
  <si>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</si>
  <si>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</si>
  <si>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</si>
  <si>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</si>
  <si>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</si>
  <si>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</si>
  <si>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</si>
  <si>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</si>
  <si>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</si>
  <si>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</si>
  <si>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</si>
  <si>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</si>
  <si>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</si>
  <si>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</si>
  <si>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</si>
  <si>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</si>
  <si>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</si>
  <si>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</si>
  <si>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</si>
  <si>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</si>
  <si>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</si>
  <si>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</si>
  <si>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</si>
  <si>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</si>
  <si>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</si>
  <si>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</si>
  <si>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</si>
  <si>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</si>
  <si>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</si>
  <si>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</si>
  <si>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</si>
  <si>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阿久根市</t>
  </si>
  <si>
    <t>法適用</t>
  </si>
  <si>
    <t>水道事業</t>
  </si>
  <si>
    <t>末端給水事業</t>
  </si>
  <si>
    <t>A6</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</si>
  <si>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</si>
  <si>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</si>
  <si>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</si>
  <si>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</si>
  <si>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</si>
  <si>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</si>
  <si>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</si>
  <si>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</si>
  <si>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</si>
  <si>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</si>
  <si>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</si>
  <si>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</si>
  <si>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</si>
  <si>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令和元年度までの上水道事業における経営の健全性は、安定的に推移してきたが、令和２年度の簡易水道事業統合により，経営状況の悪化が顕著となった。今後においても給水人口は減少することが見込まれており、これまで以上に水道施設の統合などによる固定経費の削減に取組み、併せて料金改定の検討も進めながら、水道事業の安定化を図る必要がある。
　また，策定済みの経営戦略、アセットマネジメント、新水道ビジョンの改定作業を進め、中・長期的な経営計画に基づいた事業運営が重要である。</t>
    <phoneticPr fontId="4"/>
  </si>
  <si>
    <t>①については、100％を超えているが、一般会計からの法定繰入金等の収入に依存しており、料金改定の検討も進める必要がある。
③については、平均値は超えているものの、令和元年度以降下落しており、給水人口の減少などによる料金収入の減少や簡易水道の統合などの影響によるものと分析している。今後の資本的支出については、経営状況を把握し慎重に取組む必要がある。
④については、新規の企業債借入を抑制しているにもかかわらず、簡易水道事業統合の影響により、平均値を超えている。今後も給水収益の増加は見込めないことから、企業債借入は慎重に判断する必要がある。
⑤については、令和２年度以降、統合した簡易水道事業分の減価償却費増により、100%を下回っていたが、本年度は上回った。より一層の改善に向けた取組と併せて、料金改定の検討も進める必要がある。
⑥については、平均値等を下回ってはいるが、簡易水道統合による減価償却費増加により、高止まりしている。維持管理費の削減など改善に向けた取組が必要である。
⑦については、平均値を上回り安定しているが、今後の給水人口は減少していくと予想され、施設統廃合の可否について分析、検討する必要がある。
⑧については、平均値から乖離しており、優先度・緊急性を判断し管路更新に取組み、漏水を減少させていく必要がある。</t>
    <rPh sb="325" eb="327">
      <t>ウワマワ</t>
    </rPh>
    <phoneticPr fontId="4"/>
  </si>
  <si>
    <t>①については、令和２年度以降は簡易水道事業統合により平均値を下回っているが、更新対象となる資産が減少したことではなく、再び上昇傾向である。経営状況を踏まえ、アセットマネジメントや経営戦略、水道ビジョン等に基づき、優先度・緊急性を判断し計画的な管路更新事業を行っていく必要がある。
②については、耐用年数を超過した管路が増加していることから、①と同様に計画的な管路更新事業に取組む必要がある。
③については，平均値を下回っていることから、①、②と同様に引続き計画的な管路更新事業に取組む必要がある。</t>
    <rPh sb="207" eb="20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</si>
</sst>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c:v>
                </c:pt>
                <c:pt idx="1">
                  <c:v>0.04</c:v>
                </c:pt>
                <c:pt idx="2">
                  <c:v>0.03</c:v>
                </c:pt>
                <c:pt idx="3">
                  <c:v>0.39</c:v>
                </c:pt>
                <c:pt idx="4">
                  <c:v>0.2</c:v>
                </c:pt>
              </c:numCache>
            </c:numRef>
          </c:val>
          <c:extLst>
            <c:ext xmlns:c16="http://schemas.microsoft.com/office/drawing/2014/chart" uri="{C3380CC4-5D6E-409C-BE32-E72D297353CC}">
              <c16:uniqueId val="{00000000-E418-4927-AE83-70BFCEDCA9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0.53</c:v>
                </c:pt>
                <c:pt idx="3">
                  <c:v>0.48</c:v>
                </c:pt>
                <c:pt idx="4">
                  <c:v>0.5</c:v>
                </c:pt>
              </c:numCache>
            </c:numRef>
          </c:val>
          <c:smooth val="0"/>
          <c:extLst>
            <c:ext xmlns:c16="http://schemas.microsoft.com/office/drawing/2014/chart" uri="{C3380CC4-5D6E-409C-BE32-E72D297353CC}">
              <c16:uniqueId val="{00000001-E418-4927-AE83-70BFCEDCA9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63.04</c:v>
                </c:pt>
                <c:pt idx="1">
                  <c:v>62.17</c:v>
                </c:pt>
                <c:pt idx="2">
                  <c:v>70.569999999999993</c:v>
                </c:pt>
                <c:pt idx="3">
                  <c:v>72.459999999999994</c:v>
                </c:pt>
                <c:pt idx="4">
                  <c:v>70.16</c:v>
                </c:pt>
              </c:numCache>
            </c:numRef>
          </c:val>
          <c:extLst>
            <c:ext xmlns:c16="http://schemas.microsoft.com/office/drawing/2014/chart" uri="{C3380CC4-5D6E-409C-BE32-E72D297353CC}">
              <c16:uniqueId val="{00000000-3CA6-48F3-BB06-933EE0FF59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55.89</c:v>
                </c:pt>
                <c:pt idx="3">
                  <c:v>55.72</c:v>
                </c:pt>
                <c:pt idx="4">
                  <c:v>55.31</c:v>
                </c:pt>
              </c:numCache>
            </c:numRef>
          </c:val>
          <c:smooth val="0"/>
          <c:extLst>
            <c:ext xmlns:c16="http://schemas.microsoft.com/office/drawing/2014/chart" uri="{C3380CC4-5D6E-409C-BE32-E72D297353CC}">
              <c16:uniqueId val="{00000001-3CA6-48F3-BB06-933EE0FF59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79.37</c:v>
                </c:pt>
                <c:pt idx="1">
                  <c:v>78.510000000000005</c:v>
                </c:pt>
                <c:pt idx="2">
                  <c:v>78.64</c:v>
                </c:pt>
                <c:pt idx="3">
                  <c:v>77.55</c:v>
                </c:pt>
                <c:pt idx="4">
                  <c:v>77.97</c:v>
                </c:pt>
              </c:numCache>
            </c:numRef>
          </c:val>
          <c:extLst>
            <c:ext xmlns:c16="http://schemas.microsoft.com/office/drawing/2014/chart" uri="{C3380CC4-5D6E-409C-BE32-E72D297353CC}">
              <c16:uniqueId val="{00000000-D0BE-478E-8077-AF00861E503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81.27</c:v>
                </c:pt>
                <c:pt idx="3">
                  <c:v>81.260000000000005</c:v>
                </c:pt>
                <c:pt idx="4">
                  <c:v>80.36</c:v>
                </c:pt>
              </c:numCache>
            </c:numRef>
          </c:val>
          <c:smooth val="0"/>
          <c:extLst>
            <c:ext xmlns:c16="http://schemas.microsoft.com/office/drawing/2014/chart" uri="{C3380CC4-5D6E-409C-BE32-E72D297353CC}">
              <c16:uniqueId val="{00000001-D0BE-478E-8077-AF00861E503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128.49</c:v>
                </c:pt>
                <c:pt idx="1">
                  <c:v>121.37</c:v>
                </c:pt>
                <c:pt idx="2">
                  <c:v>131.22</c:v>
                </c:pt>
                <c:pt idx="3">
                  <c:v>126.85</c:v>
                </c:pt>
                <c:pt idx="4">
                  <c:v>126.63</c:v>
                </c:pt>
              </c:numCache>
            </c:numRef>
          </c:val>
          <c:extLst>
            <c:ext xmlns:c16="http://schemas.microsoft.com/office/drawing/2014/chart" uri="{C3380CC4-5D6E-409C-BE32-E72D297353CC}">
              <c16:uniqueId val="{00000000-53FE-4936-8C71-4F29BEDE72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108.35</c:v>
                </c:pt>
                <c:pt idx="3">
                  <c:v>108.84</c:v>
                </c:pt>
                <c:pt idx="4">
                  <c:v>105.92</c:v>
                </c:pt>
              </c:numCache>
            </c:numRef>
          </c:val>
          <c:smooth val="0"/>
          <c:extLst>
            <c:ext xmlns:c16="http://schemas.microsoft.com/office/drawing/2014/chart" uri="{C3380CC4-5D6E-409C-BE32-E72D297353CC}">
              <c16:uniqueId val="{00000001-53FE-4936-8C71-4F29BEDE72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57.55</c:v>
                </c:pt>
                <c:pt idx="1">
                  <c:v>59.78</c:v>
                </c:pt>
                <c:pt idx="2">
                  <c:v>39.299999999999997</c:v>
                </c:pt>
                <c:pt idx="3">
                  <c:v>41.31</c:v>
                </c:pt>
                <c:pt idx="4">
                  <c:v>43.47</c:v>
                </c:pt>
              </c:numCache>
            </c:numRef>
          </c:val>
          <c:extLst>
            <c:ext xmlns:c16="http://schemas.microsoft.com/office/drawing/2014/chart" uri="{C3380CC4-5D6E-409C-BE32-E72D297353CC}">
              <c16:uniqueId val="{00000000-9A90-46C5-AD92-0D374CC556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50.63</c:v>
                </c:pt>
                <c:pt idx="3">
                  <c:v>51.29</c:v>
                </c:pt>
                <c:pt idx="4">
                  <c:v>52.2</c:v>
                </c:pt>
              </c:numCache>
            </c:numRef>
          </c:val>
          <c:smooth val="0"/>
          <c:extLst>
            <c:ext xmlns:c16="http://schemas.microsoft.com/office/drawing/2014/chart" uri="{C3380CC4-5D6E-409C-BE32-E72D297353CC}">
              <c16:uniqueId val="{00000001-9A90-46C5-AD92-0D374CC556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formatCode="#,##0.00;&quot;△&quot;#,##0.00;&quot;-&quot;">
                  <c:v>1.24</c:v>
                </c:pt>
                <c:pt idx="3" formatCode="#,##0.00;&quot;△&quot;#,##0.00;&quot;-&quot;">
                  <c:v>5.3</c:v>
                </c:pt>
                <c:pt idx="4" formatCode="#,##0.00;&quot;△&quot;#,##0.00;&quot;-&quot;">
                  <c:v>6.64</c:v>
                </c:pt>
              </c:numCache>
            </c:numRef>
          </c:val>
          <c:extLst>
            <c:ext xmlns:c16="http://schemas.microsoft.com/office/drawing/2014/chart" uri="{C3380CC4-5D6E-409C-BE32-E72D297353CC}">
              <c16:uniqueId val="{00000000-739C-45D4-B201-22F9D42F68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18.28</c:v>
                </c:pt>
                <c:pt idx="3">
                  <c:v>19.61</c:v>
                </c:pt>
                <c:pt idx="4">
                  <c:v>20.73</c:v>
                </c:pt>
              </c:numCache>
            </c:numRef>
          </c:val>
          <c:smooth val="0"/>
          <c:extLst>
            <c:ext xmlns:c16="http://schemas.microsoft.com/office/drawing/2014/chart" uri="{C3380CC4-5D6E-409C-BE32-E72D297353CC}">
              <c16:uniqueId val="{00000001-739C-45D4-B201-22F9D42F68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69-4E0A-A2D6-30A545DB434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3.98</c:v>
                </c:pt>
                <c:pt idx="3">
                  <c:v>6.02</c:v>
                </c:pt>
                <c:pt idx="4">
                  <c:v>7.78</c:v>
                </c:pt>
              </c:numCache>
            </c:numRef>
          </c:val>
          <c:smooth val="0"/>
          <c:extLst>
            <c:ext xmlns:c16="http://schemas.microsoft.com/office/drawing/2014/chart" uri="{C3380CC4-5D6E-409C-BE32-E72D297353CC}">
              <c16:uniqueId val="{00000001-3969-4E0A-A2D6-30A545DB434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1605.49</c:v>
                </c:pt>
                <c:pt idx="1">
                  <c:v>670.88</c:v>
                </c:pt>
                <c:pt idx="2">
                  <c:v>530.41999999999996</c:v>
                </c:pt>
                <c:pt idx="3">
                  <c:v>453.31</c:v>
                </c:pt>
                <c:pt idx="4">
                  <c:v>581.27</c:v>
                </c:pt>
              </c:numCache>
            </c:numRef>
          </c:val>
          <c:extLst>
            <c:ext xmlns:c16="http://schemas.microsoft.com/office/drawing/2014/chart" uri="{C3380CC4-5D6E-409C-BE32-E72D297353CC}">
              <c16:uniqueId val="{00000000-3D0D-4D35-AFB0-967BE53464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367.55</c:v>
                </c:pt>
                <c:pt idx="3">
                  <c:v>378.56</c:v>
                </c:pt>
                <c:pt idx="4">
                  <c:v>364.46</c:v>
                </c:pt>
              </c:numCache>
            </c:numRef>
          </c:val>
          <c:smooth val="0"/>
          <c:extLst>
            <c:ext xmlns:c16="http://schemas.microsoft.com/office/drawing/2014/chart" uri="{C3380CC4-5D6E-409C-BE32-E72D297353CC}">
              <c16:uniqueId val="{00000001-3D0D-4D35-AFB0-967BE53464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162.6</c:v>
                </c:pt>
                <c:pt idx="1">
                  <c:v>149.1</c:v>
                </c:pt>
                <c:pt idx="2">
                  <c:v>549.92999999999995</c:v>
                </c:pt>
                <c:pt idx="3">
                  <c:v>501.26</c:v>
                </c:pt>
                <c:pt idx="4">
                  <c:v>468.56</c:v>
                </c:pt>
              </c:numCache>
            </c:numRef>
          </c:val>
          <c:extLst>
            <c:ext xmlns:c16="http://schemas.microsoft.com/office/drawing/2014/chart" uri="{C3380CC4-5D6E-409C-BE32-E72D297353CC}">
              <c16:uniqueId val="{00000000-304B-4094-8FCF-A1A340252F7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418.68</c:v>
                </c:pt>
                <c:pt idx="3">
                  <c:v>395.68</c:v>
                </c:pt>
                <c:pt idx="4">
                  <c:v>403.72</c:v>
                </c:pt>
              </c:numCache>
            </c:numRef>
          </c:val>
          <c:smooth val="0"/>
          <c:extLst>
            <c:ext xmlns:c16="http://schemas.microsoft.com/office/drawing/2014/chart" uri="{C3380CC4-5D6E-409C-BE32-E72D297353CC}">
              <c16:uniqueId val="{00000001-304B-4094-8FCF-A1A340252F7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127.9</c:v>
                </c:pt>
                <c:pt idx="1">
                  <c:v>120.6</c:v>
                </c:pt>
                <c:pt idx="2">
                  <c:v>97.57</c:v>
                </c:pt>
                <c:pt idx="3">
                  <c:v>99.77</c:v>
                </c:pt>
                <c:pt idx="4">
                  <c:v>100.16</c:v>
                </c:pt>
              </c:numCache>
            </c:numRef>
          </c:val>
          <c:extLst>
            <c:ext xmlns:c16="http://schemas.microsoft.com/office/drawing/2014/chart" uri="{C3380CC4-5D6E-409C-BE32-E72D297353CC}">
              <c16:uniqueId val="{00000000-BC5B-4ADD-B352-8EE4867539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94.78</c:v>
                </c:pt>
                <c:pt idx="3">
                  <c:v>97.59</c:v>
                </c:pt>
                <c:pt idx="4">
                  <c:v>92.17</c:v>
                </c:pt>
              </c:numCache>
            </c:numRef>
          </c:val>
          <c:smooth val="0"/>
          <c:extLst>
            <c:ext xmlns:c16="http://schemas.microsoft.com/office/drawing/2014/chart" uri="{C3380CC4-5D6E-409C-BE32-E72D297353CC}">
              <c16:uniqueId val="{00000001-BC5B-4ADD-B352-8EE4867539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113.24</c:v>
                </c:pt>
                <c:pt idx="1">
                  <c:v>119.81</c:v>
                </c:pt>
                <c:pt idx="2">
                  <c:v>148.56</c:v>
                </c:pt>
                <c:pt idx="3">
                  <c:v>144.86000000000001</c:v>
                </c:pt>
                <c:pt idx="4">
                  <c:v>145.06</c:v>
                </c:pt>
              </c:numCache>
            </c:numRef>
          </c:val>
          <c:extLst>
            <c:ext xmlns:c16="http://schemas.microsoft.com/office/drawing/2014/chart" uri="{C3380CC4-5D6E-409C-BE32-E72D297353CC}">
              <c16:uniqueId val="{00000000-C406-4A04-B0E7-808F3295A0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181.3</c:v>
                </c:pt>
                <c:pt idx="3">
                  <c:v>181.71</c:v>
                </c:pt>
                <c:pt idx="4">
                  <c:v>188.51</c:v>
                </c:pt>
              </c:numCache>
            </c:numRef>
          </c:val>
          <c:smooth val="0"/>
          <c:extLst>
            <c:ext xmlns:c16="http://schemas.microsoft.com/office/drawing/2014/chart" uri="{C3380CC4-5D6E-409C-BE32-E72D297353CC}">
              <c16:uniqueId val="{00000001-C406-4A04-B0E7-808F3295A0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阿久根市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自治体職員</v>
      </c>
      <c r="AE8" s="75"/>
      <c r="AF8" s="75"/>
      <c r="AG8" s="75"/>
      <c r="AH8" s="75"/>
      <c r="AI8" s="75"/>
      <c r="AJ8" s="75"/>
      <c r="AK8" s="2"/>
      <c r="AL8" s="66">
        <f>データ!$R$6</f>
        <v>18914</v>
      </c>
      <c r="AM8" s="66"/>
      <c r="AN8" s="66"/>
      <c r="AO8" s="66"/>
      <c r="AP8" s="66"/>
      <c r="AQ8" s="66"/>
      <c r="AR8" s="66"/>
      <c r="AS8" s="66"/>
      <c r="AT8" s="37">
        <f>データ!$S$6</f>
        <v>134.28</v>
      </c>
      <c r="AU8" s="38"/>
      <c r="AV8" s="38"/>
      <c r="AW8" s="38"/>
      <c r="AX8" s="38"/>
      <c r="AY8" s="38"/>
      <c r="AZ8" s="38"/>
      <c r="BA8" s="38"/>
      <c r="BB8" s="55">
        <f>データ!$T$6</f>
        <v>140.85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69</v>
      </c>
      <c r="J10" s="38"/>
      <c r="K10" s="38"/>
      <c r="L10" s="38"/>
      <c r="M10" s="38"/>
      <c r="N10" s="38"/>
      <c r="O10" s="65"/>
      <c r="P10" s="55">
        <f>データ!$P$6</f>
        <v>98.34</v>
      </c>
      <c r="Q10" s="55"/>
      <c r="R10" s="55"/>
      <c r="S10" s="55"/>
      <c r="T10" s="55"/>
      <c r="U10" s="55"/>
      <c r="V10" s="55"/>
      <c r="W10" s="66">
        <f>データ!$Q$6</f>
        <v>2640</v>
      </c>
      <c r="X10" s="66"/>
      <c r="Y10" s="66"/>
      <c r="Z10" s="66"/>
      <c r="AA10" s="66"/>
      <c r="AB10" s="66"/>
      <c r="AC10" s="66"/>
      <c r="AD10" s="2"/>
      <c r="AE10" s="2"/>
      <c r="AF10" s="2"/>
      <c r="AG10" s="2"/>
      <c r="AH10" s="2"/>
      <c r="AI10" s="2"/>
      <c r="AJ10" s="2"/>
      <c r="AK10" s="2"/>
      <c r="AL10" s="66">
        <f>データ!$U$6</f>
        <v>18431</v>
      </c>
      <c r="AM10" s="66"/>
      <c r="AN10" s="66"/>
      <c r="AO10" s="66"/>
      <c r="AP10" s="66"/>
      <c r="AQ10" s="66"/>
      <c r="AR10" s="66"/>
      <c r="AS10" s="66"/>
      <c r="AT10" s="37">
        <f>データ!$V$6</f>
        <v>48.63</v>
      </c>
      <c r="AU10" s="38"/>
      <c r="AV10" s="38"/>
      <c r="AW10" s="38"/>
      <c r="AX10" s="38"/>
      <c r="AY10" s="38"/>
      <c r="AZ10" s="38"/>
      <c r="BA10" s="38"/>
      <c r="BB10" s="55">
        <f>データ!$W$6</f>
        <v>379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ceSurJ2Q0nHH4SbERZ/nLsW4OfudgjEoHZOrEJ8dqJMxU4G1RF6OkiSR3/fMQooZiFpQMD9E1l7bGk+TIdYvw==" saltValue="azcORg1J1tBuY7uMcCLs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462063</v>
      </c>
      <c r="D6" s="20">
        <f t="shared" si="3"/>
        <v>46</v>
      </c>
      <c r="E6" s="20">
        <f t="shared" si="3"/>
        <v>1</v>
      </c>
      <c r="F6" s="20">
        <f t="shared" si="3"/>
        <v>0</v>
      </c>
      <c r="G6" s="20">
        <f t="shared" si="3"/>
        <v>1</v>
      </c>
      <c r="H6" s="20" t="str">
        <f t="shared" si="3"/>
        <v>鹿児島県　阿久根市</v>
      </c>
      <c r="I6" s="20" t="str">
        <f t="shared" si="3"/>
        <v>法適用</v>
      </c>
      <c r="J6" s="20" t="str">
        <f t="shared" si="3"/>
        <v>水道事業</v>
      </c>
      <c r="K6" s="20" t="str">
        <f t="shared" si="3"/>
        <v>末端給水事業</v>
      </c>
      <c r="L6" s="20" t="str">
        <f t="shared" si="3"/>
        <v>A6</v>
      </c>
      <c r="M6" s="20" t="str">
        <f t="shared" si="3"/>
        <v>自治体職員</v>
      </c>
      <c r="N6" s="21" t="str">
        <f t="shared" si="3"/>
        <v>-</v>
      </c>
      <c r="O6" s="21">
        <f t="shared" si="3"/>
        <v>69</v>
      </c>
      <c r="P6" s="21">
        <f t="shared" si="3"/>
        <v>98.34</v>
      </c>
      <c r="Q6" s="21">
        <f t="shared" si="3"/>
        <v>2640</v>
      </c>
      <c r="R6" s="21">
        <f t="shared" si="3"/>
        <v>18914</v>
      </c>
      <c r="S6" s="21">
        <f t="shared" si="3"/>
        <v>134.28</v>
      </c>
      <c r="T6" s="21">
        <f t="shared" si="3"/>
        <v>140.85</v>
      </c>
      <c r="U6" s="21">
        <f t="shared" si="3"/>
        <v>18431</v>
      </c>
      <c r="V6" s="21">
        <f t="shared" si="3"/>
        <v>48.63</v>
      </c>
      <c r="W6" s="21">
        <f t="shared" si="3"/>
        <v>379</v>
      </c>
      <c r="X6" s="22">
        <f>IF(X7="",NA(),X7)</f>
        <v>128.49</v>
      </c>
      <c r="Y6" s="22">
        <f t="shared" ref="Y6:AG6" si="4">IF(Y7="",NA(),Y7)</f>
        <v>121.37</v>
      </c>
      <c r="Z6" s="22">
        <f t="shared" si="4"/>
        <v>131.22</v>
      </c>
      <c r="AA6" s="22">
        <f t="shared" si="4"/>
        <v>126.85</v>
      </c>
      <c r="AB6" s="22">
        <f t="shared" si="4"/>
        <v>126.63</v>
      </c>
      <c r="AC6" s="22">
        <f t="shared" si="4"/>
        <v>108.76</v>
      </c>
      <c r="AD6" s="22">
        <f t="shared" si="4"/>
        <v>108.46</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3.98</v>
      </c>
      <c r="AQ6" s="22">
        <f t="shared" si="5"/>
        <v>6.02</v>
      </c>
      <c r="AR6" s="22">
        <f t="shared" si="5"/>
        <v>7.78</v>
      </c>
      <c r="AS6" s="21" t="str">
        <f>IF(AS7="","",IF(AS7="-","【-】","【"&amp;SUBSTITUTE(TEXT(AS7,"#,##0.00"),"-","△")&amp;"】"))</f>
        <v>【1.34】</v>
      </c>
      <c r="AT6" s="22">
        <f>IF(AT7="",NA(),AT7)</f>
        <v>1605.49</v>
      </c>
      <c r="AU6" s="22">
        <f t="shared" ref="AU6:BC6" si="6">IF(AU7="",NA(),AU7)</f>
        <v>670.88</v>
      </c>
      <c r="AV6" s="22">
        <f t="shared" si="6"/>
        <v>530.41999999999996</v>
      </c>
      <c r="AW6" s="22">
        <f t="shared" si="6"/>
        <v>453.31</v>
      </c>
      <c r="AX6" s="22">
        <f t="shared" si="6"/>
        <v>581.27</v>
      </c>
      <c r="AY6" s="22">
        <f t="shared" si="6"/>
        <v>359.7</v>
      </c>
      <c r="AZ6" s="22">
        <f t="shared" si="6"/>
        <v>362.93</v>
      </c>
      <c r="BA6" s="22">
        <f t="shared" si="6"/>
        <v>367.55</v>
      </c>
      <c r="BB6" s="22">
        <f t="shared" si="6"/>
        <v>378.56</v>
      </c>
      <c r="BC6" s="22">
        <f t="shared" si="6"/>
        <v>364.46</v>
      </c>
      <c r="BD6" s="21" t="str">
        <f>IF(BD7="","",IF(BD7="-","【-】","【"&amp;SUBSTITUTE(TEXT(BD7,"#,##0.00"),"-","△")&amp;"】"))</f>
        <v>【252.29】</v>
      </c>
      <c r="BE6" s="22">
        <f>IF(BE7="",NA(),BE7)</f>
        <v>162.6</v>
      </c>
      <c r="BF6" s="22">
        <f t="shared" ref="BF6:BN6" si="7">IF(BF7="",NA(),BF7)</f>
        <v>149.1</v>
      </c>
      <c r="BG6" s="22">
        <f t="shared" si="7"/>
        <v>549.92999999999995</v>
      </c>
      <c r="BH6" s="22">
        <f t="shared" si="7"/>
        <v>501.26</v>
      </c>
      <c r="BI6" s="22">
        <f t="shared" si="7"/>
        <v>468.56</v>
      </c>
      <c r="BJ6" s="22">
        <f t="shared" si="7"/>
        <v>447.01</v>
      </c>
      <c r="BK6" s="22">
        <f t="shared" si="7"/>
        <v>439.05</v>
      </c>
      <c r="BL6" s="22">
        <f t="shared" si="7"/>
        <v>418.68</v>
      </c>
      <c r="BM6" s="22">
        <f t="shared" si="7"/>
        <v>395.68</v>
      </c>
      <c r="BN6" s="22">
        <f t="shared" si="7"/>
        <v>403.72</v>
      </c>
      <c r="BO6" s="21" t="str">
        <f>IF(BO7="","",IF(BO7="-","【-】","【"&amp;SUBSTITUTE(TEXT(BO7,"#,##0.00"),"-","△")&amp;"】"))</f>
        <v>【268.07】</v>
      </c>
      <c r="BP6" s="22">
        <f>IF(BP7="",NA(),BP7)</f>
        <v>127.9</v>
      </c>
      <c r="BQ6" s="22">
        <f t="shared" ref="BQ6:BY6" si="8">IF(BQ7="",NA(),BQ7)</f>
        <v>120.6</v>
      </c>
      <c r="BR6" s="22">
        <f t="shared" si="8"/>
        <v>97.57</v>
      </c>
      <c r="BS6" s="22">
        <f t="shared" si="8"/>
        <v>99.77</v>
      </c>
      <c r="BT6" s="22">
        <f t="shared" si="8"/>
        <v>100.16</v>
      </c>
      <c r="BU6" s="22">
        <f t="shared" si="8"/>
        <v>95.81</v>
      </c>
      <c r="BV6" s="22">
        <f t="shared" si="8"/>
        <v>95.26</v>
      </c>
      <c r="BW6" s="22">
        <f t="shared" si="8"/>
        <v>94.78</v>
      </c>
      <c r="BX6" s="22">
        <f t="shared" si="8"/>
        <v>97.59</v>
      </c>
      <c r="BY6" s="22">
        <f t="shared" si="8"/>
        <v>92.17</v>
      </c>
      <c r="BZ6" s="21" t="str">
        <f>IF(BZ7="","",IF(BZ7="-","【-】","【"&amp;SUBSTITUTE(TEXT(BZ7,"#,##0.00"),"-","△")&amp;"】"))</f>
        <v>【97.47】</v>
      </c>
      <c r="CA6" s="22">
        <f>IF(CA7="",NA(),CA7)</f>
        <v>113.24</v>
      </c>
      <c r="CB6" s="22">
        <f t="shared" ref="CB6:CJ6" si="9">IF(CB7="",NA(),CB7)</f>
        <v>119.81</v>
      </c>
      <c r="CC6" s="22">
        <f t="shared" si="9"/>
        <v>148.56</v>
      </c>
      <c r="CD6" s="22">
        <f t="shared" si="9"/>
        <v>144.86000000000001</v>
      </c>
      <c r="CE6" s="22">
        <f t="shared" si="9"/>
        <v>145.06</v>
      </c>
      <c r="CF6" s="22">
        <f t="shared" si="9"/>
        <v>189.58</v>
      </c>
      <c r="CG6" s="22">
        <f t="shared" si="9"/>
        <v>192.82</v>
      </c>
      <c r="CH6" s="22">
        <f t="shared" si="9"/>
        <v>181.3</v>
      </c>
      <c r="CI6" s="22">
        <f t="shared" si="9"/>
        <v>181.71</v>
      </c>
      <c r="CJ6" s="22">
        <f t="shared" si="9"/>
        <v>188.51</v>
      </c>
      <c r="CK6" s="21" t="str">
        <f>IF(CK7="","",IF(CK7="-","【-】","【"&amp;SUBSTITUTE(TEXT(CK7,"#,##0.00"),"-","△")&amp;"】"))</f>
        <v>【174.75】</v>
      </c>
      <c r="CL6" s="22">
        <f>IF(CL7="",NA(),CL7)</f>
        <v>63.04</v>
      </c>
      <c r="CM6" s="22">
        <f t="shared" ref="CM6:CU6" si="10">IF(CM7="",NA(),CM7)</f>
        <v>62.17</v>
      </c>
      <c r="CN6" s="22">
        <f t="shared" si="10"/>
        <v>70.569999999999993</v>
      </c>
      <c r="CO6" s="22">
        <f t="shared" si="10"/>
        <v>72.459999999999994</v>
      </c>
      <c r="CP6" s="22">
        <f t="shared" si="10"/>
        <v>70.16</v>
      </c>
      <c r="CQ6" s="22">
        <f t="shared" si="10"/>
        <v>55.22</v>
      </c>
      <c r="CR6" s="22">
        <f t="shared" si="10"/>
        <v>54.05</v>
      </c>
      <c r="CS6" s="22">
        <f t="shared" si="10"/>
        <v>55.89</v>
      </c>
      <c r="CT6" s="22">
        <f t="shared" si="10"/>
        <v>55.72</v>
      </c>
      <c r="CU6" s="22">
        <f t="shared" si="10"/>
        <v>55.31</v>
      </c>
      <c r="CV6" s="21" t="str">
        <f>IF(CV7="","",IF(CV7="-","【-】","【"&amp;SUBSTITUTE(TEXT(CV7,"#,##0.00"),"-","△")&amp;"】"))</f>
        <v>【59.97】</v>
      </c>
      <c r="CW6" s="22">
        <f>IF(CW7="",NA(),CW7)</f>
        <v>79.37</v>
      </c>
      <c r="CX6" s="22">
        <f t="shared" ref="CX6:DF6" si="11">IF(CX7="",NA(),CX7)</f>
        <v>78.510000000000005</v>
      </c>
      <c r="CY6" s="22">
        <f t="shared" si="11"/>
        <v>78.64</v>
      </c>
      <c r="CZ6" s="22">
        <f t="shared" si="11"/>
        <v>77.55</v>
      </c>
      <c r="DA6" s="22">
        <f t="shared" si="11"/>
        <v>77.97</v>
      </c>
      <c r="DB6" s="22">
        <f t="shared" si="11"/>
        <v>80.930000000000007</v>
      </c>
      <c r="DC6" s="22">
        <f t="shared" si="11"/>
        <v>80.510000000000005</v>
      </c>
      <c r="DD6" s="22">
        <f t="shared" si="11"/>
        <v>81.27</v>
      </c>
      <c r="DE6" s="22">
        <f t="shared" si="11"/>
        <v>81.260000000000005</v>
      </c>
      <c r="DF6" s="22">
        <f t="shared" si="11"/>
        <v>80.36</v>
      </c>
      <c r="DG6" s="21" t="str">
        <f>IF(DG7="","",IF(DG7="-","【-】","【"&amp;SUBSTITUTE(TEXT(DG7,"#,##0.00"),"-","△")&amp;"】"))</f>
        <v>【89.76】</v>
      </c>
      <c r="DH6" s="22">
        <f>IF(DH7="",NA(),DH7)</f>
        <v>57.55</v>
      </c>
      <c r="DI6" s="22">
        <f t="shared" ref="DI6:DQ6" si="12">IF(DI7="",NA(),DI7)</f>
        <v>59.78</v>
      </c>
      <c r="DJ6" s="22">
        <f t="shared" si="12"/>
        <v>39.299999999999997</v>
      </c>
      <c r="DK6" s="22">
        <f t="shared" si="12"/>
        <v>41.31</v>
      </c>
      <c r="DL6" s="22">
        <f t="shared" si="12"/>
        <v>43.47</v>
      </c>
      <c r="DM6" s="22">
        <f t="shared" si="12"/>
        <v>47.97</v>
      </c>
      <c r="DN6" s="22">
        <f t="shared" si="12"/>
        <v>49.12</v>
      </c>
      <c r="DO6" s="22">
        <f t="shared" si="12"/>
        <v>50.63</v>
      </c>
      <c r="DP6" s="22">
        <f t="shared" si="12"/>
        <v>51.29</v>
      </c>
      <c r="DQ6" s="22">
        <f t="shared" si="12"/>
        <v>52.2</v>
      </c>
      <c r="DR6" s="21" t="str">
        <f>IF(DR7="","",IF(DR7="-","【-】","【"&amp;SUBSTITUTE(TEXT(DR7,"#,##0.00"),"-","△")&amp;"】"))</f>
        <v>【51.51】</v>
      </c>
      <c r="DS6" s="21">
        <f>IF(DS7="",NA(),DS7)</f>
        <v>0</v>
      </c>
      <c r="DT6" s="21">
        <f t="shared" ref="DT6:EB6" si="13">IF(DT7="",NA(),DT7)</f>
        <v>0</v>
      </c>
      <c r="DU6" s="22">
        <f t="shared" si="13"/>
        <v>1.24</v>
      </c>
      <c r="DV6" s="22">
        <f t="shared" si="13"/>
        <v>5.3</v>
      </c>
      <c r="DW6" s="22">
        <f t="shared" si="13"/>
        <v>6.64</v>
      </c>
      <c r="DX6" s="22">
        <f t="shared" si="13"/>
        <v>15.33</v>
      </c>
      <c r="DY6" s="22">
        <f t="shared" si="13"/>
        <v>16.760000000000002</v>
      </c>
      <c r="DZ6" s="22">
        <f t="shared" si="13"/>
        <v>18.28</v>
      </c>
      <c r="EA6" s="22">
        <f t="shared" si="13"/>
        <v>19.61</v>
      </c>
      <c r="EB6" s="22">
        <f t="shared" si="13"/>
        <v>20.73</v>
      </c>
      <c r="EC6" s="21" t="str">
        <f>IF(EC7="","",IF(EC7="-","【-】","【"&amp;SUBSTITUTE(TEXT(EC7,"#,##0.00"),"-","△")&amp;"】"))</f>
        <v>【23.75】</v>
      </c>
      <c r="ED6" s="22">
        <f>IF(ED7="",NA(),ED7)</f>
        <v>0.4</v>
      </c>
      <c r="EE6" s="22">
        <f t="shared" ref="EE6:EM6" si="14">IF(EE7="",NA(),EE7)</f>
        <v>0.04</v>
      </c>
      <c r="EF6" s="22">
        <f t="shared" si="14"/>
        <v>0.03</v>
      </c>
      <c r="EG6" s="22">
        <f t="shared" si="14"/>
        <v>0.39</v>
      </c>
      <c r="EH6" s="22">
        <f t="shared" si="14"/>
        <v>0.2</v>
      </c>
      <c r="EI6" s="22">
        <f t="shared" si="14"/>
        <v>0.43</v>
      </c>
      <c r="EJ6" s="22">
        <f t="shared" si="14"/>
        <v>0.42</v>
      </c>
      <c r="EK6" s="22">
        <f t="shared" si="14"/>
        <v>0.53</v>
      </c>
      <c r="EL6" s="22">
        <f t="shared" si="14"/>
        <v>0.48</v>
      </c>
      <c r="EM6" s="22">
        <f t="shared" si="14"/>
        <v>0.5</v>
      </c>
      <c r="EN6" s="21" t="str">
        <f>IF(EN7="","",IF(EN7="-","【-】","【"&amp;SUBSTITUTE(TEXT(EN7,"#,##0.00"),"-","△")&amp;"】"))</f>
        <v>【0.67】</v>
      </c>
    </row>
    <row r="7" spans="1:144" s="23" customFormat="1">
      <c r="A7" s="15"/>
      <c r="B7" s="24">
        <v>2022</v>
      </c>
      <c r="C7" s="24">
        <v>462063</v>
      </c>
      <c r="D7" s="24">
        <v>46</v>
      </c>
      <c r="E7" s="24">
        <v>1</v>
      </c>
      <c r="F7" s="24">
        <v>0</v>
      </c>
      <c r="G7" s="24">
        <v>1</v>
      </c>
      <c r="H7" s="24" t="s">
        <v>93</v>
      </c>
      <c r="I7" s="24" t="s">
        <v>94</v>
      </c>
      <c r="J7" s="24" t="s">
        <v>95</v>
      </c>
      <c r="K7" s="24" t="s">
        <v>96</v>
      </c>
      <c r="L7" s="24" t="s">
        <v>97</v>
      </c>
      <c r="M7" s="24" t="s">
        <v>98</v>
      </c>
      <c r="N7" s="25" t="s">
        <v>99</v>
      </c>
      <c r="O7" s="25">
        <v>69</v>
      </c>
      <c r="P7" s="25">
        <v>98.34</v>
      </c>
      <c r="Q7" s="25">
        <v>2640</v>
      </c>
      <c r="R7" s="25">
        <v>18914</v>
      </c>
      <c r="S7" s="25">
        <v>134.28</v>
      </c>
      <c r="T7" s="25">
        <v>140.85</v>
      </c>
      <c r="U7" s="25">
        <v>18431</v>
      </c>
      <c r="V7" s="25">
        <v>48.63</v>
      </c>
      <c r="W7" s="25">
        <v>379</v>
      </c>
      <c r="X7" s="25">
        <v>128.49</v>
      </c>
      <c r="Y7" s="25">
        <v>121.37</v>
      </c>
      <c r="Z7" s="25">
        <v>131.22</v>
      </c>
      <c r="AA7" s="25">
        <v>126.85</v>
      </c>
      <c r="AB7" s="25">
        <v>126.63</v>
      </c>
      <c r="AC7" s="25">
        <v>108.76</v>
      </c>
      <c r="AD7" s="25">
        <v>108.46</v>
      </c>
      <c r="AE7" s="25">
        <v>108.35</v>
      </c>
      <c r="AF7" s="25">
        <v>108.84</v>
      </c>
      <c r="AG7" s="25">
        <v>105.92</v>
      </c>
      <c r="AH7" s="25">
        <v>108.7</v>
      </c>
      <c r="AI7" s="25">
        <v>0</v>
      </c>
      <c r="AJ7" s="25">
        <v>0</v>
      </c>
      <c r="AK7" s="25">
        <v>0</v>
      </c>
      <c r="AL7" s="25">
        <v>0</v>
      </c>
      <c r="AM7" s="25">
        <v>0</v>
      </c>
      <c r="AN7" s="25">
        <v>7.48</v>
      </c>
      <c r="AO7" s="25">
        <v>11.94</v>
      </c>
      <c r="AP7" s="25">
        <v>3.98</v>
      </c>
      <c r="AQ7" s="25">
        <v>6.02</v>
      </c>
      <c r="AR7" s="25">
        <v>7.78</v>
      </c>
      <c r="AS7" s="25">
        <v>1.34</v>
      </c>
      <c r="AT7" s="25">
        <v>1605.49</v>
      </c>
      <c r="AU7" s="25">
        <v>670.88</v>
      </c>
      <c r="AV7" s="25">
        <v>530.41999999999996</v>
      </c>
      <c r="AW7" s="25">
        <v>453.31</v>
      </c>
      <c r="AX7" s="25">
        <v>581.27</v>
      </c>
      <c r="AY7" s="25">
        <v>359.7</v>
      </c>
      <c r="AZ7" s="25">
        <v>362.93</v>
      </c>
      <c r="BA7" s="25">
        <v>367.55</v>
      </c>
      <c r="BB7" s="25">
        <v>378.56</v>
      </c>
      <c r="BC7" s="25">
        <v>364.46</v>
      </c>
      <c r="BD7" s="25">
        <v>252.29</v>
      </c>
      <c r="BE7" s="25">
        <v>162.6</v>
      </c>
      <c r="BF7" s="25">
        <v>149.1</v>
      </c>
      <c r="BG7" s="25">
        <v>549.92999999999995</v>
      </c>
      <c r="BH7" s="25">
        <v>501.26</v>
      </c>
      <c r="BI7" s="25">
        <v>468.56</v>
      </c>
      <c r="BJ7" s="25">
        <v>447.01</v>
      </c>
      <c r="BK7" s="25">
        <v>439.05</v>
      </c>
      <c r="BL7" s="25">
        <v>418.68</v>
      </c>
      <c r="BM7" s="25">
        <v>395.68</v>
      </c>
      <c r="BN7" s="25">
        <v>403.72</v>
      </c>
      <c r="BO7" s="25">
        <v>268.07</v>
      </c>
      <c r="BP7" s="25">
        <v>127.9</v>
      </c>
      <c r="BQ7" s="25">
        <v>120.6</v>
      </c>
      <c r="BR7" s="25">
        <v>97.57</v>
      </c>
      <c r="BS7" s="25">
        <v>99.77</v>
      </c>
      <c r="BT7" s="25">
        <v>100.16</v>
      </c>
      <c r="BU7" s="25">
        <v>95.81</v>
      </c>
      <c r="BV7" s="25">
        <v>95.26</v>
      </c>
      <c r="BW7" s="25">
        <v>94.78</v>
      </c>
      <c r="BX7" s="25">
        <v>97.59</v>
      </c>
      <c r="BY7" s="25">
        <v>92.17</v>
      </c>
      <c r="BZ7" s="25">
        <v>97.47</v>
      </c>
      <c r="CA7" s="25">
        <v>113.24</v>
      </c>
      <c r="CB7" s="25">
        <v>119.81</v>
      </c>
      <c r="CC7" s="25">
        <v>148.56</v>
      </c>
      <c r="CD7" s="25">
        <v>144.86000000000001</v>
      </c>
      <c r="CE7" s="25">
        <v>145.06</v>
      </c>
      <c r="CF7" s="25">
        <v>189.58</v>
      </c>
      <c r="CG7" s="25">
        <v>192.82</v>
      </c>
      <c r="CH7" s="25">
        <v>181.3</v>
      </c>
      <c r="CI7" s="25">
        <v>181.71</v>
      </c>
      <c r="CJ7" s="25">
        <v>188.51</v>
      </c>
      <c r="CK7" s="25">
        <v>174.75</v>
      </c>
      <c r="CL7" s="25">
        <v>63.04</v>
      </c>
      <c r="CM7" s="25">
        <v>62.17</v>
      </c>
      <c r="CN7" s="25">
        <v>70.569999999999993</v>
      </c>
      <c r="CO7" s="25">
        <v>72.459999999999994</v>
      </c>
      <c r="CP7" s="25">
        <v>70.16</v>
      </c>
      <c r="CQ7" s="25">
        <v>55.22</v>
      </c>
      <c r="CR7" s="25">
        <v>54.05</v>
      </c>
      <c r="CS7" s="25">
        <v>55.89</v>
      </c>
      <c r="CT7" s="25">
        <v>55.72</v>
      </c>
      <c r="CU7" s="25">
        <v>55.31</v>
      </c>
      <c r="CV7" s="25">
        <v>59.97</v>
      </c>
      <c r="CW7" s="25">
        <v>79.37</v>
      </c>
      <c r="CX7" s="25">
        <v>78.510000000000005</v>
      </c>
      <c r="CY7" s="25">
        <v>78.64</v>
      </c>
      <c r="CZ7" s="25">
        <v>77.55</v>
      </c>
      <c r="DA7" s="25">
        <v>77.97</v>
      </c>
      <c r="DB7" s="25">
        <v>80.930000000000007</v>
      </c>
      <c r="DC7" s="25">
        <v>80.510000000000005</v>
      </c>
      <c r="DD7" s="25">
        <v>81.27</v>
      </c>
      <c r="DE7" s="25">
        <v>81.260000000000005</v>
      </c>
      <c r="DF7" s="25">
        <v>80.36</v>
      </c>
      <c r="DG7" s="25">
        <v>89.76</v>
      </c>
      <c r="DH7" s="25">
        <v>57.55</v>
      </c>
      <c r="DI7" s="25">
        <v>59.78</v>
      </c>
      <c r="DJ7" s="25">
        <v>39.299999999999997</v>
      </c>
      <c r="DK7" s="25">
        <v>41.31</v>
      </c>
      <c r="DL7" s="25">
        <v>43.47</v>
      </c>
      <c r="DM7" s="25">
        <v>47.97</v>
      </c>
      <c r="DN7" s="25">
        <v>49.12</v>
      </c>
      <c r="DO7" s="25">
        <v>50.63</v>
      </c>
      <c r="DP7" s="25">
        <v>51.29</v>
      </c>
      <c r="DQ7" s="25">
        <v>52.2</v>
      </c>
      <c r="DR7" s="25">
        <v>51.51</v>
      </c>
      <c r="DS7" s="25">
        <v>0</v>
      </c>
      <c r="DT7" s="25">
        <v>0</v>
      </c>
      <c r="DU7" s="25">
        <v>1.24</v>
      </c>
      <c r="DV7" s="25">
        <v>5.3</v>
      </c>
      <c r="DW7" s="25">
        <v>6.64</v>
      </c>
      <c r="DX7" s="25">
        <v>15.33</v>
      </c>
      <c r="DY7" s="25">
        <v>16.760000000000002</v>
      </c>
      <c r="DZ7" s="25">
        <v>18.28</v>
      </c>
      <c r="EA7" s="25">
        <v>19.61</v>
      </c>
      <c r="EB7" s="25">
        <v>20.73</v>
      </c>
      <c r="EC7" s="25">
        <v>23.75</v>
      </c>
      <c r="ED7" s="25">
        <v>0.4</v>
      </c>
      <c r="EE7" s="25">
        <v>0.04</v>
      </c>
      <c r="EF7" s="25">
        <v>0.03</v>
      </c>
      <c r="EG7" s="25">
        <v>0.39</v>
      </c>
      <c r="EH7" s="25">
        <v>0.2</v>
      </c>
      <c r="EI7" s="25">
        <v>0.43</v>
      </c>
      <c r="EJ7" s="25">
        <v>0.42</v>
      </c>
      <c r="EK7" s="25">
        <v>0.53</v>
      </c>
      <c r="EL7" s="25">
        <v>0.48</v>
      </c>
      <c r="EM7" s="25">
        <v>0.5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2024-02-14T02:53:58Z</cp:lastPrinted>
  <dcterms:created xsi:type="dcterms:W3CDTF">2023-12-05T01:02:40Z</dcterms:created>
  <dcterms:modified xsi:type="dcterms:W3CDTF">2024-02-14T02:58:52Z</dcterms:modified>
  <cp:category/>
</cp:coreProperties>
</file>