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完成版\12_霧島市(済，了)\"/>
    </mc:Choice>
  </mc:AlternateContent>
  <workbookProtection workbookAlgorithmName="SHA-512" workbookHashValue="ozAKyJ2ATNQnUTMSeEqNub/DVjLi2zfJTQkkYzID8xISsJFFnvHFyZNuSj7TbzKqrGbZWcW3OhRTDTocC7ppuA==" workbookSaltValue="WGyjRrsflhmU4MuDwqK0FA==" workbookSpinCount="100000" lockStructure="1"/>
  <bookViews>
    <workbookView xWindow="0" yWindow="0" windowWidth="28800" windowHeight="1246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I10" i="4" s="1"/>
  <c r="N6" i="5"/>
  <c r="M6" i="5"/>
  <c r="AD8" i="4" s="1"/>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E85" i="4"/>
  <c r="BB10" i="4"/>
  <c r="AT10" i="4"/>
  <c r="AL10" i="4"/>
  <c r="B10" i="4"/>
  <c r="BB8" i="4"/>
  <c r="AT8" i="4"/>
  <c r="AL8" i="4"/>
  <c r="W8" i="4"/>
  <c r="P8" i="4"/>
  <c r="I8"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<sst xmlns="http://schemas.openxmlformats.org/spreadsheetml/2006/main" count="228" uniqueCount="113">
  <si>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</si>
  <si>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</si>
  <si>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</si>
  <si>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</si>
  <si>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</si>
  <si>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</si>
  <si>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</si>
  <si>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</si>
  <si>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</si>
  <si>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</si>
  <si>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</si>
  <si>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</si>
  <si>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</si>
  <si>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</si>
  <si>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</si>
  <si>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</si>
  <si>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</si>
  <si>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</si>
  <si>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</si>
  <si>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</si>
  <si>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</si>
  <si>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</si>
  <si>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</si>
  <si>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</si>
  <si>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</si>
  <si>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</si>
  <si>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</si>
  <si>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</si>
  <si>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</si>
  <si>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</si>
  <si>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</si>
  <si>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</si>
  <si>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</si>
  <si>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</si>
  <si>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</si>
  <si>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</si>
  <si>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</si>
  <si>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</si>
  <si>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</si>
  <si>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</si>
  <si>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</si>
  <si>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</si>
  <si>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</si>
  <si>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</si>
  <si>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</si>
  <si>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</si>
  <si>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</si>
  <si>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</si>
  <si>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</si>
  <si>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</si>
  <si>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</si>
  <si>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</si>
  <si>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</si>
  <si>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</si>
  <si>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</si>
  <si>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</si>
  <si>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</si>
  <si>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</si>
  <si>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</si>
  <si>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</si>
  <si>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</si>
  <si>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</si>
  <si>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</si>
  <si>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</si>
  <si>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</si>
  <si>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</si>
  <si>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</si>
  <si>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</si>
  <si>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</si>
  <si>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</si>
  <si>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</si>
  <si>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</si>
  <si>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</si>
  <si>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</si>
  <si>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</si>
  <si>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</si>
  <si>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</si>
  <si>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</si>
  <si>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</si>
  <si>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</si>
  <si>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</si>
  <si>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</si>
  <si>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</si>
  <si>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</si>
  <si>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</si>
  <si>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</si>
  <si>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</si>
  <si>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</si>
  <si>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</si>
  <si>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</si>
  <si>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</si>
  <si>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</si>
  <si>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</si>
  <si>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霧島市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</si>
  <si>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</si>
  <si>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</si>
  <si>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</si>
  <si>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</si>
  <si>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</si>
  <si>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</si>
  <si>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</si>
  <si>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</si>
  <si>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</si>
  <si>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</si>
  <si>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</si>
  <si>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</si>
  <si>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</si>
  <si>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</si>
  <si>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</si>
  <si>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</si>
  <si>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事業は多くの項目で良好な水準であり、経営状態は安定しているといえる。しかし、有収率が類似団体や全国平均より低い状況であり、老朽管からの漏水対策など改善が必要である。有形固定資産減価償却率や管路の経年化率、更新化率を見ても老朽化が著しく、更新は行っているものの既存の施設の老朽化に追いつかない状況である。計画的な更新投資が必要である。</t>
    <rPh sb="1" eb="4">
      <t>ホンジギョウ</t>
    </rPh>
    <rPh sb="5" eb="6">
      <t>オオ</t>
    </rPh>
    <rPh sb="8" eb="10">
      <t>コウモク</t>
    </rPh>
    <rPh sb="11" eb="13">
      <t>リョウコウ</t>
    </rPh>
    <rPh sb="14" eb="16">
      <t>スイジュン</t>
    </rPh>
    <rPh sb="20" eb="24">
      <t>ケイエイジョウタイ</t>
    </rPh>
    <rPh sb="25" eb="27">
      <t>アンテイ</t>
    </rPh>
    <rPh sb="40" eb="43">
      <t>ユウシュウリツ</t>
    </rPh>
    <rPh sb="44" eb="48">
      <t>ルイジダンタイ</t>
    </rPh>
    <rPh sb="49" eb="53">
      <t>ゼンコクヘイキン</t>
    </rPh>
    <rPh sb="55" eb="56">
      <t>ヒク</t>
    </rPh>
    <rPh sb="57" eb="59">
      <t>ジョウキョウ</t>
    </rPh>
    <rPh sb="84" eb="90">
      <t>ユウケイコテイシサン</t>
    </rPh>
    <rPh sb="90" eb="95">
      <t>ゲンカショウキャクリツ</t>
    </rPh>
    <rPh sb="96" eb="98">
      <t>カンロ</t>
    </rPh>
    <rPh sb="99" eb="103">
      <t>ケイネンカリツ</t>
    </rPh>
    <rPh sb="104" eb="108">
      <t>コウシンカリツ</t>
    </rPh>
    <rPh sb="109" eb="110">
      <t>ミ</t>
    </rPh>
    <rPh sb="112" eb="115">
      <t>ロウキュウカ</t>
    </rPh>
    <rPh sb="116" eb="117">
      <t>イチジル</t>
    </rPh>
    <rPh sb="120" eb="122">
      <t>コウシン</t>
    </rPh>
    <rPh sb="123" eb="124">
      <t>オコナ</t>
    </rPh>
    <rPh sb="131" eb="133">
      <t>キゾン</t>
    </rPh>
    <rPh sb="134" eb="136">
      <t>シセツ</t>
    </rPh>
    <rPh sb="137" eb="140">
      <t>ロウキュウカ</t>
    </rPh>
    <rPh sb="141" eb="142">
      <t>オ</t>
    </rPh>
    <rPh sb="147" eb="149">
      <t>ジョウキョウ</t>
    </rPh>
    <rPh sb="153" eb="156">
      <t>ケイカクテキ</t>
    </rPh>
    <rPh sb="157" eb="161">
      <t>コウシントウシ</t>
    </rPh>
    <rPh sb="162" eb="164">
      <t>ヒツヨウ</t>
    </rPh>
    <phoneticPr fontId="4"/>
  </si>
  <si>
    <t xml:space="preserve">①,②は類似団体や全国平均よりも高い水準で推移しており、法定耐用年数に近い資産が多く、管路の老朽化が進行している。
③管路の更新率が低いことから、管路の更新投資を増やす必要がある。
</t>
    <rPh sb="4" eb="6">
      <t>ルイジ</t>
    </rPh>
    <rPh sb="6" eb="8">
      <t>ダンタイ</t>
    </rPh>
    <rPh sb="9" eb="13">
      <t>ゼンコクヘイキン</t>
    </rPh>
    <rPh sb="16" eb="17">
      <t>タカ</t>
    </rPh>
    <rPh sb="18" eb="20">
      <t>スイジュン</t>
    </rPh>
    <rPh sb="21" eb="23">
      <t>スイイ</t>
    </rPh>
    <rPh sb="28" eb="34">
      <t>ホウテイタイヨウネンスウ</t>
    </rPh>
    <rPh sb="35" eb="36">
      <t>チカ</t>
    </rPh>
    <rPh sb="37" eb="39">
      <t>シサン</t>
    </rPh>
    <rPh sb="40" eb="41">
      <t>オオ</t>
    </rPh>
    <rPh sb="43" eb="45">
      <t>カンロ</t>
    </rPh>
    <rPh sb="46" eb="49">
      <t>ロウキュウカ</t>
    </rPh>
    <rPh sb="50" eb="52">
      <t>シンコウ</t>
    </rPh>
    <rPh sb="59" eb="61">
      <t>カンロ</t>
    </rPh>
    <rPh sb="62" eb="65">
      <t>コウシンリツ</t>
    </rPh>
    <rPh sb="66" eb="67">
      <t>ヒク</t>
    </rPh>
    <rPh sb="73" eb="75">
      <t>カンロ</t>
    </rPh>
    <rPh sb="76" eb="80">
      <t>コウシントウシ</t>
    </rPh>
    <rPh sb="81" eb="82">
      <t>フ</t>
    </rPh>
    <rPh sb="84" eb="86">
      <t>ヒツヨウ</t>
    </rPh>
    <phoneticPr fontId="4"/>
  </si>
  <si>
    <r>
      <rPr>
        <sz val="11"/>
        <rFont val="ＭＳ ゴシック"/>
        <family val="3"/>
        <charset val="128"/>
      </rPr>
      <t>①当該値は100％以上となっており、類似団体平均よりも高い水準である。一般会計からの補助金の繰り入れも行っておらず良好な経営状態であるといえる。</t>
    </r>
    <r>
      <rPr>
        <sz val="11"/>
        <color rgb="FFFF0000"/>
        <rFont val="ＭＳ ゴシック"/>
        <family val="3"/>
        <charset val="128"/>
      </rPr>
      <t xml:space="preserve">
</t>
    </r>
    <r>
      <rPr>
        <sz val="11"/>
        <rFont val="ＭＳ ゴシック"/>
        <family val="3"/>
        <charset val="128"/>
      </rPr>
      <t>②累積欠損金は発生しておらず健全である。</t>
    </r>
    <r>
      <rPr>
        <sz val="11"/>
        <color rgb="FFFF0000"/>
        <rFont val="ＭＳ ゴシック"/>
        <family val="3"/>
        <charset val="128"/>
      </rPr>
      <t xml:space="preserve">
</t>
    </r>
    <r>
      <rPr>
        <sz val="11"/>
        <rFont val="ＭＳ ゴシック"/>
        <family val="3"/>
        <charset val="128"/>
      </rPr>
      <t>③当該値は100％以上で類似団体平均より高い水準で推移しており支払い能力に問題はない。</t>
    </r>
    <r>
      <rPr>
        <sz val="11"/>
        <color rgb="FFFF0000"/>
        <rFont val="ＭＳ ゴシック"/>
        <family val="3"/>
        <charset val="128"/>
      </rPr>
      <t xml:space="preserve">
</t>
    </r>
    <r>
      <rPr>
        <sz val="11"/>
        <rFont val="ＭＳ ゴシック"/>
        <family val="3"/>
        <charset val="128"/>
      </rPr>
      <t>④近年、借入を行っていないため起債残高は毎年減少している。そのため当該値も減少しており、類似団体と比較しても低い水準である。</t>
    </r>
    <r>
      <rPr>
        <sz val="11"/>
        <color rgb="FFFF0000"/>
        <rFont val="ＭＳ ゴシック"/>
        <family val="3"/>
        <charset val="128"/>
      </rPr>
      <t xml:space="preserve">
</t>
    </r>
    <r>
      <rPr>
        <sz val="11"/>
        <rFont val="ＭＳ ゴシック"/>
        <family val="3"/>
        <charset val="128"/>
      </rPr>
      <t>⑤当該値は100％を上回っており、類似団体平均よりも高い水準で推移しているが、給水原価が増加傾向にあるため費用削減に努める。</t>
    </r>
    <r>
      <rPr>
        <sz val="11"/>
        <color rgb="FFFF0000"/>
        <rFont val="ＭＳ ゴシック"/>
        <family val="3"/>
        <charset val="128"/>
      </rPr>
      <t xml:space="preserve">
</t>
    </r>
    <r>
      <rPr>
        <sz val="11"/>
        <rFont val="ＭＳ ゴシック"/>
        <family val="3"/>
        <charset val="128"/>
      </rPr>
      <t>⑥経常費用が増加、年間有収水量は減少したため、給水原価は増加したが、類似団体や全国平均と比較して低い水準であり良好である。</t>
    </r>
    <r>
      <rPr>
        <sz val="11"/>
        <color rgb="FFFF0000"/>
        <rFont val="ＭＳ ゴシック"/>
        <family val="3"/>
        <charset val="128"/>
      </rPr>
      <t xml:space="preserve">
</t>
    </r>
    <r>
      <rPr>
        <sz val="11"/>
        <rFont val="ＭＳ ゴシック"/>
        <family val="3"/>
        <charset val="128"/>
      </rPr>
      <t>⑦当該値は増加傾向。類似団体や全国平均と比べて高い水準で良好である。</t>
    </r>
    <r>
      <rPr>
        <sz val="11"/>
        <color rgb="FFFF0000"/>
        <rFont val="ＭＳ ゴシック"/>
        <family val="3"/>
        <charset val="128"/>
      </rPr>
      <t xml:space="preserve">
</t>
    </r>
    <r>
      <rPr>
        <sz val="11"/>
        <rFont val="ＭＳ ゴシック"/>
        <family val="3"/>
        <charset val="128"/>
      </rPr>
      <t>⑧有収水量が減少、総配水量が増加したため有収率は減少した。当該値は類似団体や全国平均以下で近年平均以下の数値が続いているため、老朽管からの漏水などに留意し、管の更新をするなどし</t>
    </r>
    <r>
      <rPr>
        <sz val="11"/>
        <color theme="1"/>
        <rFont val="ＭＳ ゴシック"/>
        <family val="3"/>
        <charset val="128"/>
      </rPr>
      <t>て有収率の増加に努める。</t>
    </r>
    <rPh sb="1" eb="3">
      <t>トウガイ</t>
    </rPh>
    <rPh sb="3" eb="4">
      <t>アタイ</t>
    </rPh>
    <rPh sb="9" eb="11">
      <t>イジョウ</t>
    </rPh>
    <rPh sb="18" eb="20">
      <t>ルイジ</t>
    </rPh>
    <rPh sb="20" eb="22">
      <t>ダンタイ</t>
    </rPh>
    <rPh sb="22" eb="24">
      <t>ヘイキン</t>
    </rPh>
    <rPh sb="27" eb="28">
      <t>タカ</t>
    </rPh>
    <rPh sb="29" eb="31">
      <t>スイジュン</t>
    </rPh>
    <rPh sb="35" eb="37">
      <t>イッパン</t>
    </rPh>
    <rPh sb="37" eb="39">
      <t>カイケイ</t>
    </rPh>
    <rPh sb="42" eb="45">
      <t>ホジョキン</t>
    </rPh>
    <rPh sb="46" eb="47">
      <t>ク</t>
    </rPh>
    <rPh sb="48" eb="49">
      <t>イ</t>
    </rPh>
    <rPh sb="51" eb="52">
      <t>オコナ</t>
    </rPh>
    <rPh sb="57" eb="59">
      <t>リョウコウ</t>
    </rPh>
    <rPh sb="60" eb="62">
      <t>ケイエイ</t>
    </rPh>
    <rPh sb="62" eb="64">
      <t>ジョウタイ</t>
    </rPh>
    <rPh sb="74" eb="76">
      <t>ルイセキ</t>
    </rPh>
    <rPh sb="76" eb="78">
      <t>ケッソン</t>
    </rPh>
    <rPh sb="78" eb="79">
      <t>キン</t>
    </rPh>
    <rPh sb="80" eb="82">
      <t>ハッセイ</t>
    </rPh>
    <rPh sb="87" eb="89">
      <t>ケンゼン</t>
    </rPh>
    <rPh sb="106" eb="112">
      <t>ルイジダンタイヘイキン</t>
    </rPh>
    <rPh sb="114" eb="115">
      <t>タカ</t>
    </rPh>
    <rPh sb="116" eb="118">
      <t>スイジュン</t>
    </rPh>
    <rPh sb="119" eb="121">
      <t>スイイ</t>
    </rPh>
    <rPh sb="127" eb="129">
      <t>シハラ</t>
    </rPh>
    <rPh sb="130" eb="132">
      <t>ノウリョク</t>
    </rPh>
    <rPh sb="133" eb="135">
      <t>モンダイ</t>
    </rPh>
    <rPh sb="141" eb="143">
      <t>キンネン</t>
    </rPh>
    <rPh sb="144" eb="146">
      <t>カリイレ</t>
    </rPh>
    <rPh sb="147" eb="148">
      <t>オコナ</t>
    </rPh>
    <rPh sb="155" eb="159">
      <t>キサイザンダカ</t>
    </rPh>
    <rPh sb="160" eb="162">
      <t>マイトシ</t>
    </rPh>
    <rPh sb="162" eb="164">
      <t>ゲンショウ</t>
    </rPh>
    <rPh sb="173" eb="175">
      <t>トウガイ</t>
    </rPh>
    <rPh sb="175" eb="176">
      <t>チ</t>
    </rPh>
    <rPh sb="184" eb="188">
      <t>ルイジダンタイ</t>
    </rPh>
    <rPh sb="189" eb="191">
      <t>ヒカク</t>
    </rPh>
    <rPh sb="194" eb="195">
      <t>ヒク</t>
    </rPh>
    <rPh sb="196" eb="198">
      <t>スイジュン</t>
    </rPh>
    <rPh sb="211" eb="213">
      <t>ウワマワ</t>
    </rPh>
    <rPh sb="240" eb="244">
      <t>キュウスイゲンカ</t>
    </rPh>
    <rPh sb="245" eb="247">
      <t>ゾウカ</t>
    </rPh>
    <rPh sb="247" eb="249">
      <t>ケイコウ</t>
    </rPh>
    <rPh sb="254" eb="258">
      <t>ヒヨウサクゲン</t>
    </rPh>
    <rPh sb="259" eb="260">
      <t>ツト</t>
    </rPh>
    <rPh sb="267" eb="269">
      <t>ケイジョウ</t>
    </rPh>
    <rPh sb="270" eb="272">
      <t>ゾウカ</t>
    </rPh>
    <rPh sb="280" eb="282">
      <t>ゲンショウ</t>
    </rPh>
    <rPh sb="292" eb="294">
      <t>ゾウカ</t>
    </rPh>
    <rPh sb="338" eb="342">
      <t>ルイジダンタイ</t>
    </rPh>
    <rPh sb="343" eb="345">
      <t>ゼンコク</t>
    </rPh>
    <rPh sb="346" eb="348">
      <t>ヘイキン</t>
    </rPh>
    <rPh sb="348" eb="349">
      <t>クラ</t>
    </rPh>
    <rPh sb="351" eb="352">
      <t>タカ</t>
    </rPh>
    <rPh sb="353" eb="355">
      <t>スイジュン</t>
    </rPh>
    <rPh sb="356" eb="358">
      <t>リョウコウ</t>
    </rPh>
    <rPh sb="364" eb="366">
      <t>ユウシュウ</t>
    </rPh>
    <rPh sb="367" eb="369">
      <t>ゲンショウ</t>
    </rPh>
    <rPh sb="387" eb="389">
      <t>ゾウカ</t>
    </rPh>
    <rPh sb="392" eb="395">
      <t>トウガイチ</t>
    </rPh>
    <rPh sb="396" eb="400">
      <t>ルイジダンタイ</t>
    </rPh>
    <rPh sb="401" eb="405">
      <t>ゼンコクヘイキン</t>
    </rPh>
    <rPh sb="405" eb="407">
      <t>イカ</t>
    </rPh>
    <rPh sb="408" eb="410">
      <t>キンネン</t>
    </rPh>
    <rPh sb="410" eb="414">
      <t>ヘイキンイカ</t>
    </rPh>
    <rPh sb="415" eb="417">
      <t>スウチ</t>
    </rPh>
    <rPh sb="418" eb="419">
      <t>ツヅ</t>
    </rPh>
    <rPh sb="426" eb="429">
      <t>ロウキュウカン</t>
    </rPh>
    <rPh sb="432" eb="434">
      <t>ロウスイ</t>
    </rPh>
    <rPh sb="437" eb="439">
      <t>リュウイ</t>
    </rPh>
    <rPh sb="441" eb="442">
      <t>カン</t>
    </rPh>
    <rPh sb="443" eb="445">
      <t>コウシン</t>
    </rPh>
    <rPh sb="452" eb="455">
      <t>ユウシュウリツ</t>
    </rPh>
    <rPh sb="456" eb="458">
      <t>ゾウカ</t>
    </rPh>
    <rPh sb="459" eb="46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</si>
</sst>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0.64</c:v>
                </c:pt>
                <c:pt idx="1">
                  <c:v>0.65</c:v>
                </c:pt>
                <c:pt idx="2">
                  <c:v>0.4</c:v>
                </c:pt>
                <c:pt idx="3">
                  <c:v>0.35</c:v>
                </c:pt>
                <c:pt idx="4">
                  <c:v>0.3</c:v>
                </c:pt>
              </c:numCache>
            </c:numRef>
          </c:val>
          <c:extLst>
            <c:ext xmlns:c16="http://schemas.microsoft.com/office/drawing/2014/chart" uri="{C3380CC4-5D6E-409C-BE32-E72D297353CC}">
              <c16:uniqueId val="{00000000-361B-4A0B-8D20-57CB5BF864F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0.66</c:v>
                </c:pt>
                <c:pt idx="2">
                  <c:v>0.67</c:v>
                </c:pt>
                <c:pt idx="3">
                  <c:v>0.62</c:v>
                </c:pt>
                <c:pt idx="4">
                  <c:v>0.6</c:v>
                </c:pt>
              </c:numCache>
            </c:numRef>
          </c:val>
          <c:smooth val="0"/>
          <c:extLst>
            <c:ext xmlns:c16="http://schemas.microsoft.com/office/drawing/2014/chart" uri="{C3380CC4-5D6E-409C-BE32-E72D297353CC}">
              <c16:uniqueId val="{00000001-361B-4A0B-8D20-57CB5BF864F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77.61</c:v>
                </c:pt>
                <c:pt idx="1">
                  <c:v>75.45</c:v>
                </c:pt>
                <c:pt idx="2">
                  <c:v>77.41</c:v>
                </c:pt>
                <c:pt idx="3">
                  <c:v>78.64</c:v>
                </c:pt>
                <c:pt idx="4">
                  <c:v>79.22</c:v>
                </c:pt>
              </c:numCache>
            </c:numRef>
          </c:val>
          <c:extLst>
            <c:ext xmlns:c16="http://schemas.microsoft.com/office/drawing/2014/chart" uri="{C3380CC4-5D6E-409C-BE32-E72D297353CC}">
              <c16:uniqueId val="{00000000-E88A-40D0-8798-1312DD5D975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62.83</c:v>
                </c:pt>
                <c:pt idx="1">
                  <c:v>62.05</c:v>
                </c:pt>
                <c:pt idx="2">
                  <c:v>63.23</c:v>
                </c:pt>
                <c:pt idx="3">
                  <c:v>62.59</c:v>
                </c:pt>
                <c:pt idx="4">
                  <c:v>61.81</c:v>
                </c:pt>
              </c:numCache>
            </c:numRef>
          </c:val>
          <c:smooth val="0"/>
          <c:extLst>
            <c:ext xmlns:c16="http://schemas.microsoft.com/office/drawing/2014/chart" uri="{C3380CC4-5D6E-409C-BE32-E72D297353CC}">
              <c16:uniqueId val="{00000001-E88A-40D0-8798-1312DD5D975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86.73</c:v>
                </c:pt>
                <c:pt idx="1">
                  <c:v>87.61</c:v>
                </c:pt>
                <c:pt idx="2">
                  <c:v>88.27</c:v>
                </c:pt>
                <c:pt idx="3">
                  <c:v>87.87</c:v>
                </c:pt>
                <c:pt idx="4">
                  <c:v>86.86</c:v>
                </c:pt>
              </c:numCache>
            </c:numRef>
          </c:val>
          <c:extLst>
            <c:ext xmlns:c16="http://schemas.microsoft.com/office/drawing/2014/chart" uri="{C3380CC4-5D6E-409C-BE32-E72D297353CC}">
              <c16:uniqueId val="{00000000-14BC-49C1-9F1A-092A022660A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88.86</c:v>
                </c:pt>
                <c:pt idx="1">
                  <c:v>89.11</c:v>
                </c:pt>
                <c:pt idx="2">
                  <c:v>89.35</c:v>
                </c:pt>
                <c:pt idx="3">
                  <c:v>89.7</c:v>
                </c:pt>
                <c:pt idx="4">
                  <c:v>89.24</c:v>
                </c:pt>
              </c:numCache>
            </c:numRef>
          </c:val>
          <c:smooth val="0"/>
          <c:extLst>
            <c:ext xmlns:c16="http://schemas.microsoft.com/office/drawing/2014/chart" uri="{C3380CC4-5D6E-409C-BE32-E72D297353CC}">
              <c16:uniqueId val="{00000001-14BC-49C1-9F1A-092A022660A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136.22999999999999</c:v>
                </c:pt>
                <c:pt idx="1">
                  <c:v>131.62</c:v>
                </c:pt>
                <c:pt idx="2">
                  <c:v>131.96</c:v>
                </c:pt>
                <c:pt idx="3">
                  <c:v>132.6</c:v>
                </c:pt>
                <c:pt idx="4">
                  <c:v>126.84</c:v>
                </c:pt>
              </c:numCache>
            </c:numRef>
          </c:val>
          <c:extLst>
            <c:ext xmlns:c16="http://schemas.microsoft.com/office/drawing/2014/chart" uri="{C3380CC4-5D6E-409C-BE32-E72D297353CC}">
              <c16:uniqueId val="{00000000-0F7D-4254-A177-7672EBCDEBE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113.82</c:v>
                </c:pt>
                <c:pt idx="1">
                  <c:v>112.82</c:v>
                </c:pt>
                <c:pt idx="2">
                  <c:v>111.21</c:v>
                </c:pt>
                <c:pt idx="3">
                  <c:v>111.89</c:v>
                </c:pt>
                <c:pt idx="4">
                  <c:v>109.99</c:v>
                </c:pt>
              </c:numCache>
            </c:numRef>
          </c:val>
          <c:smooth val="0"/>
          <c:extLst>
            <c:ext xmlns:c16="http://schemas.microsoft.com/office/drawing/2014/chart" uri="{C3380CC4-5D6E-409C-BE32-E72D297353CC}">
              <c16:uniqueId val="{00000001-0F7D-4254-A177-7672EBCDEBE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51.01</c:v>
                </c:pt>
                <c:pt idx="1">
                  <c:v>52.17</c:v>
                </c:pt>
                <c:pt idx="2">
                  <c:v>53.11</c:v>
                </c:pt>
                <c:pt idx="3">
                  <c:v>54.13</c:v>
                </c:pt>
                <c:pt idx="4">
                  <c:v>55.67</c:v>
                </c:pt>
              </c:numCache>
            </c:numRef>
          </c:val>
          <c:extLst>
            <c:ext xmlns:c16="http://schemas.microsoft.com/office/drawing/2014/chart" uri="{C3380CC4-5D6E-409C-BE32-E72D297353CC}">
              <c16:uniqueId val="{00000000-4FB0-4E71-B6B5-E72BEFEC37E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47.89</c:v>
                </c:pt>
                <c:pt idx="1">
                  <c:v>48.69</c:v>
                </c:pt>
                <c:pt idx="2">
                  <c:v>49.62</c:v>
                </c:pt>
                <c:pt idx="3">
                  <c:v>50.5</c:v>
                </c:pt>
                <c:pt idx="4">
                  <c:v>51.28</c:v>
                </c:pt>
              </c:numCache>
            </c:numRef>
          </c:val>
          <c:smooth val="0"/>
          <c:extLst>
            <c:ext xmlns:c16="http://schemas.microsoft.com/office/drawing/2014/chart" uri="{C3380CC4-5D6E-409C-BE32-E72D297353CC}">
              <c16:uniqueId val="{00000001-4FB0-4E71-B6B5-E72BEFEC37E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15.75</c:v>
                </c:pt>
                <c:pt idx="1">
                  <c:v>18.940000000000001</c:v>
                </c:pt>
                <c:pt idx="2">
                  <c:v>21.78</c:v>
                </c:pt>
                <c:pt idx="3">
                  <c:v>23.14</c:v>
                </c:pt>
                <c:pt idx="4">
                  <c:v>24.38</c:v>
                </c:pt>
              </c:numCache>
            </c:numRef>
          </c:val>
          <c:extLst>
            <c:ext xmlns:c16="http://schemas.microsoft.com/office/drawing/2014/chart" uri="{C3380CC4-5D6E-409C-BE32-E72D297353CC}">
              <c16:uniqueId val="{00000000-0DBD-416B-91CC-04C75420412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16.899999999999999</c:v>
                </c:pt>
                <c:pt idx="1">
                  <c:v>18.260000000000002</c:v>
                </c:pt>
                <c:pt idx="2">
                  <c:v>19.510000000000002</c:v>
                </c:pt>
                <c:pt idx="3">
                  <c:v>21.19</c:v>
                </c:pt>
                <c:pt idx="4">
                  <c:v>22.64</c:v>
                </c:pt>
              </c:numCache>
            </c:numRef>
          </c:val>
          <c:smooth val="0"/>
          <c:extLst>
            <c:ext xmlns:c16="http://schemas.microsoft.com/office/drawing/2014/chart" uri="{C3380CC4-5D6E-409C-BE32-E72D297353CC}">
              <c16:uniqueId val="{00000001-0DBD-416B-91CC-04C75420412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2D-4927-B842-E2333C78DDB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0.45</c:v>
                </c:pt>
                <c:pt idx="4">
                  <c:v>0</c:v>
                </c:pt>
              </c:numCache>
            </c:numRef>
          </c:val>
          <c:smooth val="0"/>
          <c:extLst>
            <c:ext xmlns:c16="http://schemas.microsoft.com/office/drawing/2014/chart" uri="{C3380CC4-5D6E-409C-BE32-E72D297353CC}">
              <c16:uniqueId val="{00000001-B92D-4927-B842-E2333C78DDB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935.16</c:v>
                </c:pt>
                <c:pt idx="1">
                  <c:v>1056.82</c:v>
                </c:pt>
                <c:pt idx="2">
                  <c:v>1033.67</c:v>
                </c:pt>
                <c:pt idx="3">
                  <c:v>1356.59</c:v>
                </c:pt>
                <c:pt idx="4">
                  <c:v>985.33</c:v>
                </c:pt>
              </c:numCache>
            </c:numRef>
          </c:val>
          <c:extLst>
            <c:ext xmlns:c16="http://schemas.microsoft.com/office/drawing/2014/chart" uri="{C3380CC4-5D6E-409C-BE32-E72D297353CC}">
              <c16:uniqueId val="{00000000-7019-4F40-AE4B-B1D86B7A960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335.6</c:v>
                </c:pt>
                <c:pt idx="1">
                  <c:v>358.91</c:v>
                </c:pt>
                <c:pt idx="2">
                  <c:v>360.96</c:v>
                </c:pt>
                <c:pt idx="3">
                  <c:v>351.29</c:v>
                </c:pt>
                <c:pt idx="4">
                  <c:v>364.24</c:v>
                </c:pt>
              </c:numCache>
            </c:numRef>
          </c:val>
          <c:smooth val="0"/>
          <c:extLst>
            <c:ext xmlns:c16="http://schemas.microsoft.com/office/drawing/2014/chart" uri="{C3380CC4-5D6E-409C-BE32-E72D297353CC}">
              <c16:uniqueId val="{00000001-7019-4F40-AE4B-B1D86B7A960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82.87</c:v>
                </c:pt>
                <c:pt idx="1">
                  <c:v>74.17</c:v>
                </c:pt>
                <c:pt idx="2">
                  <c:v>63.84</c:v>
                </c:pt>
                <c:pt idx="3">
                  <c:v>53.77</c:v>
                </c:pt>
                <c:pt idx="4">
                  <c:v>46.16</c:v>
                </c:pt>
              </c:numCache>
            </c:numRef>
          </c:val>
          <c:extLst>
            <c:ext xmlns:c16="http://schemas.microsoft.com/office/drawing/2014/chart" uri="{C3380CC4-5D6E-409C-BE32-E72D297353CC}">
              <c16:uniqueId val="{00000000-17C5-409A-A127-670AB473A00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258.26</c:v>
                </c:pt>
                <c:pt idx="1">
                  <c:v>247.27</c:v>
                </c:pt>
                <c:pt idx="2">
                  <c:v>239.18</c:v>
                </c:pt>
                <c:pt idx="3">
                  <c:v>236.29</c:v>
                </c:pt>
                <c:pt idx="4">
                  <c:v>238.77</c:v>
                </c:pt>
              </c:numCache>
            </c:numRef>
          </c:val>
          <c:smooth val="0"/>
          <c:extLst>
            <c:ext xmlns:c16="http://schemas.microsoft.com/office/drawing/2014/chart" uri="{C3380CC4-5D6E-409C-BE32-E72D297353CC}">
              <c16:uniqueId val="{00000001-17C5-409A-A127-670AB473A00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128.69</c:v>
                </c:pt>
                <c:pt idx="1">
                  <c:v>124.37</c:v>
                </c:pt>
                <c:pt idx="2">
                  <c:v>125.16</c:v>
                </c:pt>
                <c:pt idx="3">
                  <c:v>124.43</c:v>
                </c:pt>
                <c:pt idx="4">
                  <c:v>118.25</c:v>
                </c:pt>
              </c:numCache>
            </c:numRef>
          </c:val>
          <c:extLst>
            <c:ext xmlns:c16="http://schemas.microsoft.com/office/drawing/2014/chart" uri="{C3380CC4-5D6E-409C-BE32-E72D297353CC}">
              <c16:uniqueId val="{00000000-71AE-464D-9CDF-3E0851804B2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106.07</c:v>
                </c:pt>
                <c:pt idx="1">
                  <c:v>105.34</c:v>
                </c:pt>
                <c:pt idx="2">
                  <c:v>101.89</c:v>
                </c:pt>
                <c:pt idx="3">
                  <c:v>104.33</c:v>
                </c:pt>
                <c:pt idx="4">
                  <c:v>98.85</c:v>
                </c:pt>
              </c:numCache>
            </c:numRef>
          </c:val>
          <c:smooth val="0"/>
          <c:extLst>
            <c:ext xmlns:c16="http://schemas.microsoft.com/office/drawing/2014/chart" uri="{C3380CC4-5D6E-409C-BE32-E72D297353CC}">
              <c16:uniqueId val="{00000001-71AE-464D-9CDF-3E0851804B2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102.47</c:v>
                </c:pt>
                <c:pt idx="1">
                  <c:v>106.52</c:v>
                </c:pt>
                <c:pt idx="2">
                  <c:v>105.67</c:v>
                </c:pt>
                <c:pt idx="3">
                  <c:v>106.4</c:v>
                </c:pt>
                <c:pt idx="4">
                  <c:v>112.31</c:v>
                </c:pt>
              </c:numCache>
            </c:numRef>
          </c:val>
          <c:extLst>
            <c:ext xmlns:c16="http://schemas.microsoft.com/office/drawing/2014/chart" uri="{C3380CC4-5D6E-409C-BE32-E72D297353CC}">
              <c16:uniqueId val="{00000000-2F50-4679-AFA3-AC1959EEC1C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159.22</c:v>
                </c:pt>
                <c:pt idx="1">
                  <c:v>159.6</c:v>
                </c:pt>
                <c:pt idx="2">
                  <c:v>156.32</c:v>
                </c:pt>
                <c:pt idx="3">
                  <c:v>157.4</c:v>
                </c:pt>
                <c:pt idx="4">
                  <c:v>162.61000000000001</c:v>
                </c:pt>
              </c:numCache>
            </c:numRef>
          </c:val>
          <c:smooth val="0"/>
          <c:extLst>
            <c:ext xmlns:c16="http://schemas.microsoft.com/office/drawing/2014/chart" uri="{C3380CC4-5D6E-409C-BE32-E72D297353CC}">
              <c16:uniqueId val="{00000001-2F50-4679-AFA3-AC1959EEC1C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鹿児島県　霧島市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A3</v>
      </c>
      <c r="X8" s="44"/>
      <c r="Y8" s="44"/>
      <c r="Z8" s="44"/>
      <c r="AA8" s="44"/>
      <c r="AB8" s="44"/>
      <c r="AC8" s="44"/>
      <c r="AD8" s="44" t="str">
        <f>データ!$M$6</f>
        <v>非設置</v>
      </c>
      <c r="AE8" s="44"/>
      <c r="AF8" s="44"/>
      <c r="AG8" s="44"/>
      <c r="AH8" s="44"/>
      <c r="AI8" s="44"/>
      <c r="AJ8" s="44"/>
      <c r="AK8" s="2"/>
      <c r="AL8" s="45">
        <f>データ!$R$6</f>
        <v>124751</v>
      </c>
      <c r="AM8" s="45"/>
      <c r="AN8" s="45"/>
      <c r="AO8" s="45"/>
      <c r="AP8" s="45"/>
      <c r="AQ8" s="45"/>
      <c r="AR8" s="45"/>
      <c r="AS8" s="45"/>
      <c r="AT8" s="46">
        <f>データ!$S$6</f>
        <v>603.16999999999996</v>
      </c>
      <c r="AU8" s="47"/>
      <c r="AV8" s="47"/>
      <c r="AW8" s="47"/>
      <c r="AX8" s="47"/>
      <c r="AY8" s="47"/>
      <c r="AZ8" s="47"/>
      <c r="BA8" s="47"/>
      <c r="BB8" s="48">
        <f>データ!$T$6</f>
        <v>206.83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94.8</v>
      </c>
      <c r="J10" s="47"/>
      <c r="K10" s="47"/>
      <c r="L10" s="47"/>
      <c r="M10" s="47"/>
      <c r="N10" s="47"/>
      <c r="O10" s="81"/>
      <c r="P10" s="48">
        <f>データ!$P$6</f>
        <v>97.27</v>
      </c>
      <c r="Q10" s="48"/>
      <c r="R10" s="48"/>
      <c r="S10" s="48"/>
      <c r="T10" s="48"/>
      <c r="U10" s="48"/>
      <c r="V10" s="48"/>
      <c r="W10" s="45">
        <f>データ!$Q$6</f>
        <v>2629</v>
      </c>
      <c r="X10" s="45"/>
      <c r="Y10" s="45"/>
      <c r="Z10" s="45"/>
      <c r="AA10" s="45"/>
      <c r="AB10" s="45"/>
      <c r="AC10" s="45"/>
      <c r="AD10" s="2"/>
      <c r="AE10" s="2"/>
      <c r="AF10" s="2"/>
      <c r="AG10" s="2"/>
      <c r="AH10" s="2"/>
      <c r="AI10" s="2"/>
      <c r="AJ10" s="2"/>
      <c r="AK10" s="2"/>
      <c r="AL10" s="45">
        <f>データ!$U$6</f>
        <v>120723</v>
      </c>
      <c r="AM10" s="45"/>
      <c r="AN10" s="45"/>
      <c r="AO10" s="45"/>
      <c r="AP10" s="45"/>
      <c r="AQ10" s="45"/>
      <c r="AR10" s="45"/>
      <c r="AS10" s="45"/>
      <c r="AT10" s="46">
        <f>データ!$V$6</f>
        <v>179.22</v>
      </c>
      <c r="AU10" s="47"/>
      <c r="AV10" s="47"/>
      <c r="AW10" s="47"/>
      <c r="AX10" s="47"/>
      <c r="AY10" s="47"/>
      <c r="AZ10" s="47"/>
      <c r="BA10" s="47"/>
      <c r="BB10" s="48">
        <f>データ!$W$6</f>
        <v>673.6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jJMzvQN26+Ah1C3JK1OoKc+BblrJXY9Z9nTtWijjnsbENo/v8tZJyzwxdSswwcVV/BmzY9tl06ftt1CeNXT0bQ==" saltValue="85onOo2qNjT2fc0ka8Q0q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462187</v>
      </c>
      <c r="D6" s="20">
        <f t="shared" si="3"/>
        <v>46</v>
      </c>
      <c r="E6" s="20">
        <f t="shared" si="3"/>
        <v>1</v>
      </c>
      <c r="F6" s="20">
        <f t="shared" si="3"/>
        <v>0</v>
      </c>
      <c r="G6" s="20">
        <f t="shared" si="3"/>
        <v>1</v>
      </c>
      <c r="H6" s="20" t="str">
        <f t="shared" si="3"/>
        <v>鹿児島県　霧島市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94.8</v>
      </c>
      <c r="P6" s="21">
        <f t="shared" si="3"/>
        <v>97.27</v>
      </c>
      <c r="Q6" s="21">
        <f t="shared" si="3"/>
        <v>2629</v>
      </c>
      <c r="R6" s="21">
        <f t="shared" si="3"/>
        <v>124751</v>
      </c>
      <c r="S6" s="21">
        <f t="shared" si="3"/>
        <v>603.16999999999996</v>
      </c>
      <c r="T6" s="21">
        <f t="shared" si="3"/>
        <v>206.83</v>
      </c>
      <c r="U6" s="21">
        <f t="shared" si="3"/>
        <v>120723</v>
      </c>
      <c r="V6" s="21">
        <f t="shared" si="3"/>
        <v>179.22</v>
      </c>
      <c r="W6" s="21">
        <f t="shared" si="3"/>
        <v>673.6</v>
      </c>
      <c r="X6" s="22">
        <f>IF(X7="",NA(),X7)</f>
        <v>136.22999999999999</v>
      </c>
      <c r="Y6" s="22">
        <f t="shared" ref="Y6:AG6" si="4">IF(Y7="",NA(),Y7)</f>
        <v>131.62</v>
      </c>
      <c r="Z6" s="22">
        <f t="shared" si="4"/>
        <v>131.96</v>
      </c>
      <c r="AA6" s="22">
        <f t="shared" si="4"/>
        <v>132.6</v>
      </c>
      <c r="AB6" s="22">
        <f t="shared" si="4"/>
        <v>126.84</v>
      </c>
      <c r="AC6" s="22">
        <f t="shared" si="4"/>
        <v>113.82</v>
      </c>
      <c r="AD6" s="22">
        <f t="shared" si="4"/>
        <v>112.82</v>
      </c>
      <c r="AE6" s="22">
        <f t="shared" si="4"/>
        <v>111.21</v>
      </c>
      <c r="AF6" s="22">
        <f t="shared" si="4"/>
        <v>111.89</v>
      </c>
      <c r="AG6" s="22">
        <f t="shared" si="4"/>
        <v>109.99</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2">
        <f t="shared" si="5"/>
        <v>0.45</v>
      </c>
      <c r="AR6" s="21">
        <f t="shared" si="5"/>
        <v>0</v>
      </c>
      <c r="AS6" s="21" t="str">
        <f>IF(AS7="","",IF(AS7="-","【-】","【"&amp;SUBSTITUTE(TEXT(AS7,"#,##0.00"),"-","△")&amp;"】"))</f>
        <v>【1.34】</v>
      </c>
      <c r="AT6" s="22">
        <f>IF(AT7="",NA(),AT7)</f>
        <v>935.16</v>
      </c>
      <c r="AU6" s="22">
        <f t="shared" ref="AU6:BC6" si="6">IF(AU7="",NA(),AU7)</f>
        <v>1056.82</v>
      </c>
      <c r="AV6" s="22">
        <f t="shared" si="6"/>
        <v>1033.67</v>
      </c>
      <c r="AW6" s="22">
        <f t="shared" si="6"/>
        <v>1356.59</v>
      </c>
      <c r="AX6" s="22">
        <f t="shared" si="6"/>
        <v>985.33</v>
      </c>
      <c r="AY6" s="22">
        <f t="shared" si="6"/>
        <v>335.6</v>
      </c>
      <c r="AZ6" s="22">
        <f t="shared" si="6"/>
        <v>358.91</v>
      </c>
      <c r="BA6" s="22">
        <f t="shared" si="6"/>
        <v>360.96</v>
      </c>
      <c r="BB6" s="22">
        <f t="shared" si="6"/>
        <v>351.29</v>
      </c>
      <c r="BC6" s="22">
        <f t="shared" si="6"/>
        <v>364.24</v>
      </c>
      <c r="BD6" s="21" t="str">
        <f>IF(BD7="","",IF(BD7="-","【-】","【"&amp;SUBSTITUTE(TEXT(BD7,"#,##0.00"),"-","△")&amp;"】"))</f>
        <v>【252.29】</v>
      </c>
      <c r="BE6" s="22">
        <f>IF(BE7="",NA(),BE7)</f>
        <v>82.87</v>
      </c>
      <c r="BF6" s="22">
        <f t="shared" ref="BF6:BN6" si="7">IF(BF7="",NA(),BF7)</f>
        <v>74.17</v>
      </c>
      <c r="BG6" s="22">
        <f t="shared" si="7"/>
        <v>63.84</v>
      </c>
      <c r="BH6" s="22">
        <f t="shared" si="7"/>
        <v>53.77</v>
      </c>
      <c r="BI6" s="22">
        <f t="shared" si="7"/>
        <v>46.16</v>
      </c>
      <c r="BJ6" s="22">
        <f t="shared" si="7"/>
        <v>258.26</v>
      </c>
      <c r="BK6" s="22">
        <f t="shared" si="7"/>
        <v>247.27</v>
      </c>
      <c r="BL6" s="22">
        <f t="shared" si="7"/>
        <v>239.18</v>
      </c>
      <c r="BM6" s="22">
        <f t="shared" si="7"/>
        <v>236.29</v>
      </c>
      <c r="BN6" s="22">
        <f t="shared" si="7"/>
        <v>238.77</v>
      </c>
      <c r="BO6" s="21" t="str">
        <f>IF(BO7="","",IF(BO7="-","【-】","【"&amp;SUBSTITUTE(TEXT(BO7,"#,##0.00"),"-","△")&amp;"】"))</f>
        <v>【268.07】</v>
      </c>
      <c r="BP6" s="22">
        <f>IF(BP7="",NA(),BP7)</f>
        <v>128.69</v>
      </c>
      <c r="BQ6" s="22">
        <f t="shared" ref="BQ6:BY6" si="8">IF(BQ7="",NA(),BQ7)</f>
        <v>124.37</v>
      </c>
      <c r="BR6" s="22">
        <f t="shared" si="8"/>
        <v>125.16</v>
      </c>
      <c r="BS6" s="22">
        <f t="shared" si="8"/>
        <v>124.43</v>
      </c>
      <c r="BT6" s="22">
        <f t="shared" si="8"/>
        <v>118.25</v>
      </c>
      <c r="BU6" s="22">
        <f t="shared" si="8"/>
        <v>106.07</v>
      </c>
      <c r="BV6" s="22">
        <f t="shared" si="8"/>
        <v>105.34</v>
      </c>
      <c r="BW6" s="22">
        <f t="shared" si="8"/>
        <v>101.89</v>
      </c>
      <c r="BX6" s="22">
        <f t="shared" si="8"/>
        <v>104.33</v>
      </c>
      <c r="BY6" s="22">
        <f t="shared" si="8"/>
        <v>98.85</v>
      </c>
      <c r="BZ6" s="21" t="str">
        <f>IF(BZ7="","",IF(BZ7="-","【-】","【"&amp;SUBSTITUTE(TEXT(BZ7,"#,##0.00"),"-","△")&amp;"】"))</f>
        <v>【97.47】</v>
      </c>
      <c r="CA6" s="22">
        <f>IF(CA7="",NA(),CA7)</f>
        <v>102.47</v>
      </c>
      <c r="CB6" s="22">
        <f t="shared" ref="CB6:CJ6" si="9">IF(CB7="",NA(),CB7)</f>
        <v>106.52</v>
      </c>
      <c r="CC6" s="22">
        <f t="shared" si="9"/>
        <v>105.67</v>
      </c>
      <c r="CD6" s="22">
        <f t="shared" si="9"/>
        <v>106.4</v>
      </c>
      <c r="CE6" s="22">
        <f t="shared" si="9"/>
        <v>112.31</v>
      </c>
      <c r="CF6" s="22">
        <f t="shared" si="9"/>
        <v>159.22</v>
      </c>
      <c r="CG6" s="22">
        <f t="shared" si="9"/>
        <v>159.6</v>
      </c>
      <c r="CH6" s="22">
        <f t="shared" si="9"/>
        <v>156.32</v>
      </c>
      <c r="CI6" s="22">
        <f t="shared" si="9"/>
        <v>157.4</v>
      </c>
      <c r="CJ6" s="22">
        <f t="shared" si="9"/>
        <v>162.61000000000001</v>
      </c>
      <c r="CK6" s="21" t="str">
        <f>IF(CK7="","",IF(CK7="-","【-】","【"&amp;SUBSTITUTE(TEXT(CK7,"#,##0.00"),"-","△")&amp;"】"))</f>
        <v>【174.75】</v>
      </c>
      <c r="CL6" s="22">
        <f>IF(CL7="",NA(),CL7)</f>
        <v>77.61</v>
      </c>
      <c r="CM6" s="22">
        <f t="shared" ref="CM6:CU6" si="10">IF(CM7="",NA(),CM7)</f>
        <v>75.45</v>
      </c>
      <c r="CN6" s="22">
        <f t="shared" si="10"/>
        <v>77.41</v>
      </c>
      <c r="CO6" s="22">
        <f t="shared" si="10"/>
        <v>78.64</v>
      </c>
      <c r="CP6" s="22">
        <f t="shared" si="10"/>
        <v>79.22</v>
      </c>
      <c r="CQ6" s="22">
        <f t="shared" si="10"/>
        <v>62.83</v>
      </c>
      <c r="CR6" s="22">
        <f t="shared" si="10"/>
        <v>62.05</v>
      </c>
      <c r="CS6" s="22">
        <f t="shared" si="10"/>
        <v>63.23</v>
      </c>
      <c r="CT6" s="22">
        <f t="shared" si="10"/>
        <v>62.59</v>
      </c>
      <c r="CU6" s="22">
        <f t="shared" si="10"/>
        <v>61.81</v>
      </c>
      <c r="CV6" s="21" t="str">
        <f>IF(CV7="","",IF(CV7="-","【-】","【"&amp;SUBSTITUTE(TEXT(CV7,"#,##0.00"),"-","△")&amp;"】"))</f>
        <v>【59.97】</v>
      </c>
      <c r="CW6" s="22">
        <f>IF(CW7="",NA(),CW7)</f>
        <v>86.73</v>
      </c>
      <c r="CX6" s="22">
        <f t="shared" ref="CX6:DF6" si="11">IF(CX7="",NA(),CX7)</f>
        <v>87.61</v>
      </c>
      <c r="CY6" s="22">
        <f t="shared" si="11"/>
        <v>88.27</v>
      </c>
      <c r="CZ6" s="22">
        <f t="shared" si="11"/>
        <v>87.87</v>
      </c>
      <c r="DA6" s="22">
        <f t="shared" si="11"/>
        <v>86.86</v>
      </c>
      <c r="DB6" s="22">
        <f t="shared" si="11"/>
        <v>88.86</v>
      </c>
      <c r="DC6" s="22">
        <f t="shared" si="11"/>
        <v>89.11</v>
      </c>
      <c r="DD6" s="22">
        <f t="shared" si="11"/>
        <v>89.35</v>
      </c>
      <c r="DE6" s="22">
        <f t="shared" si="11"/>
        <v>89.7</v>
      </c>
      <c r="DF6" s="22">
        <f t="shared" si="11"/>
        <v>89.24</v>
      </c>
      <c r="DG6" s="21" t="str">
        <f>IF(DG7="","",IF(DG7="-","【-】","【"&amp;SUBSTITUTE(TEXT(DG7,"#,##0.00"),"-","△")&amp;"】"))</f>
        <v>【89.76】</v>
      </c>
      <c r="DH6" s="22">
        <f>IF(DH7="",NA(),DH7)</f>
        <v>51.01</v>
      </c>
      <c r="DI6" s="22">
        <f t="shared" ref="DI6:DQ6" si="12">IF(DI7="",NA(),DI7)</f>
        <v>52.17</v>
      </c>
      <c r="DJ6" s="22">
        <f t="shared" si="12"/>
        <v>53.11</v>
      </c>
      <c r="DK6" s="22">
        <f t="shared" si="12"/>
        <v>54.13</v>
      </c>
      <c r="DL6" s="22">
        <f t="shared" si="12"/>
        <v>55.67</v>
      </c>
      <c r="DM6" s="22">
        <f t="shared" si="12"/>
        <v>47.89</v>
      </c>
      <c r="DN6" s="22">
        <f t="shared" si="12"/>
        <v>48.69</v>
      </c>
      <c r="DO6" s="22">
        <f t="shared" si="12"/>
        <v>49.62</v>
      </c>
      <c r="DP6" s="22">
        <f t="shared" si="12"/>
        <v>50.5</v>
      </c>
      <c r="DQ6" s="22">
        <f t="shared" si="12"/>
        <v>51.28</v>
      </c>
      <c r="DR6" s="21" t="str">
        <f>IF(DR7="","",IF(DR7="-","【-】","【"&amp;SUBSTITUTE(TEXT(DR7,"#,##0.00"),"-","△")&amp;"】"))</f>
        <v>【51.51】</v>
      </c>
      <c r="DS6" s="22">
        <f>IF(DS7="",NA(),DS7)</f>
        <v>15.75</v>
      </c>
      <c r="DT6" s="22">
        <f t="shared" ref="DT6:EB6" si="13">IF(DT7="",NA(),DT7)</f>
        <v>18.940000000000001</v>
      </c>
      <c r="DU6" s="22">
        <f t="shared" si="13"/>
        <v>21.78</v>
      </c>
      <c r="DV6" s="22">
        <f t="shared" si="13"/>
        <v>23.14</v>
      </c>
      <c r="DW6" s="22">
        <f t="shared" si="13"/>
        <v>24.38</v>
      </c>
      <c r="DX6" s="22">
        <f t="shared" si="13"/>
        <v>16.899999999999999</v>
      </c>
      <c r="DY6" s="22">
        <f t="shared" si="13"/>
        <v>18.260000000000002</v>
      </c>
      <c r="DZ6" s="22">
        <f t="shared" si="13"/>
        <v>19.510000000000002</v>
      </c>
      <c r="EA6" s="22">
        <f t="shared" si="13"/>
        <v>21.19</v>
      </c>
      <c r="EB6" s="22">
        <f t="shared" si="13"/>
        <v>22.64</v>
      </c>
      <c r="EC6" s="21" t="str">
        <f>IF(EC7="","",IF(EC7="-","【-】","【"&amp;SUBSTITUTE(TEXT(EC7,"#,##0.00"),"-","△")&amp;"】"))</f>
        <v>【23.75】</v>
      </c>
      <c r="ED6" s="22">
        <f>IF(ED7="",NA(),ED7)</f>
        <v>0.64</v>
      </c>
      <c r="EE6" s="22">
        <f t="shared" ref="EE6:EM6" si="14">IF(EE7="",NA(),EE7)</f>
        <v>0.65</v>
      </c>
      <c r="EF6" s="22">
        <f t="shared" si="14"/>
        <v>0.4</v>
      </c>
      <c r="EG6" s="22">
        <f t="shared" si="14"/>
        <v>0.35</v>
      </c>
      <c r="EH6" s="22">
        <f t="shared" si="14"/>
        <v>0.3</v>
      </c>
      <c r="EI6" s="22">
        <f t="shared" si="14"/>
        <v>0.72</v>
      </c>
      <c r="EJ6" s="22">
        <f t="shared" si="14"/>
        <v>0.66</v>
      </c>
      <c r="EK6" s="22">
        <f t="shared" si="14"/>
        <v>0.67</v>
      </c>
      <c r="EL6" s="22">
        <f t="shared" si="14"/>
        <v>0.62</v>
      </c>
      <c r="EM6" s="22">
        <f t="shared" si="14"/>
        <v>0.6</v>
      </c>
      <c r="EN6" s="21" t="str">
        <f>IF(EN7="","",IF(EN7="-","【-】","【"&amp;SUBSTITUTE(TEXT(EN7,"#,##0.00"),"-","△")&amp;"】"))</f>
        <v>【0.67】</v>
      </c>
    </row>
    <row r="7" spans="1:144" s="23" customFormat="1" x14ac:dyDescent="0.15">
      <c r="A7" s="15"/>
      <c r="B7" s="24">
        <v>2022</v>
      </c>
      <c r="C7" s="24">
        <v>462187</v>
      </c>
      <c r="D7" s="24">
        <v>46</v>
      </c>
      <c r="E7" s="24">
        <v>1</v>
      </c>
      <c r="F7" s="24">
        <v>0</v>
      </c>
      <c r="G7" s="24">
        <v>1</v>
      </c>
      <c r="H7" s="24" t="s">
        <v>93</v>
      </c>
      <c r="I7" s="24" t="s">
        <v>94</v>
      </c>
      <c r="J7" s="24" t="s">
        <v>95</v>
      </c>
      <c r="K7" s="24" t="s">
        <v>96</v>
      </c>
      <c r="L7" s="24" t="s">
        <v>97</v>
      </c>
      <c r="M7" s="24" t="s">
        <v>98</v>
      </c>
      <c r="N7" s="25" t="s">
        <v>99</v>
      </c>
      <c r="O7" s="25">
        <v>94.8</v>
      </c>
      <c r="P7" s="25">
        <v>97.27</v>
      </c>
      <c r="Q7" s="25">
        <v>2629</v>
      </c>
      <c r="R7" s="25">
        <v>124751</v>
      </c>
      <c r="S7" s="25">
        <v>603.16999999999996</v>
      </c>
      <c r="T7" s="25">
        <v>206.83</v>
      </c>
      <c r="U7" s="25">
        <v>120723</v>
      </c>
      <c r="V7" s="25">
        <v>179.22</v>
      </c>
      <c r="W7" s="25">
        <v>673.6</v>
      </c>
      <c r="X7" s="25">
        <v>136.22999999999999</v>
      </c>
      <c r="Y7" s="25">
        <v>131.62</v>
      </c>
      <c r="Z7" s="25">
        <v>131.96</v>
      </c>
      <c r="AA7" s="25">
        <v>132.6</v>
      </c>
      <c r="AB7" s="25">
        <v>126.84</v>
      </c>
      <c r="AC7" s="25">
        <v>113.82</v>
      </c>
      <c r="AD7" s="25">
        <v>112.82</v>
      </c>
      <c r="AE7" s="25">
        <v>111.21</v>
      </c>
      <c r="AF7" s="25">
        <v>111.89</v>
      </c>
      <c r="AG7" s="25">
        <v>109.99</v>
      </c>
      <c r="AH7" s="25">
        <v>108.7</v>
      </c>
      <c r="AI7" s="25">
        <v>0</v>
      </c>
      <c r="AJ7" s="25">
        <v>0</v>
      </c>
      <c r="AK7" s="25">
        <v>0</v>
      </c>
      <c r="AL7" s="25">
        <v>0</v>
      </c>
      <c r="AM7" s="25">
        <v>0</v>
      </c>
      <c r="AN7" s="25">
        <v>0</v>
      </c>
      <c r="AO7" s="25">
        <v>0</v>
      </c>
      <c r="AP7" s="25">
        <v>0</v>
      </c>
      <c r="AQ7" s="25">
        <v>0.45</v>
      </c>
      <c r="AR7" s="25">
        <v>0</v>
      </c>
      <c r="AS7" s="25">
        <v>1.34</v>
      </c>
      <c r="AT7" s="25">
        <v>935.16</v>
      </c>
      <c r="AU7" s="25">
        <v>1056.82</v>
      </c>
      <c r="AV7" s="25">
        <v>1033.67</v>
      </c>
      <c r="AW7" s="25">
        <v>1356.59</v>
      </c>
      <c r="AX7" s="25">
        <v>985.33</v>
      </c>
      <c r="AY7" s="25">
        <v>335.6</v>
      </c>
      <c r="AZ7" s="25">
        <v>358.91</v>
      </c>
      <c r="BA7" s="25">
        <v>360.96</v>
      </c>
      <c r="BB7" s="25">
        <v>351.29</v>
      </c>
      <c r="BC7" s="25">
        <v>364.24</v>
      </c>
      <c r="BD7" s="25">
        <v>252.29</v>
      </c>
      <c r="BE7" s="25">
        <v>82.87</v>
      </c>
      <c r="BF7" s="25">
        <v>74.17</v>
      </c>
      <c r="BG7" s="25">
        <v>63.84</v>
      </c>
      <c r="BH7" s="25">
        <v>53.77</v>
      </c>
      <c r="BI7" s="25">
        <v>46.16</v>
      </c>
      <c r="BJ7" s="25">
        <v>258.26</v>
      </c>
      <c r="BK7" s="25">
        <v>247.27</v>
      </c>
      <c r="BL7" s="25">
        <v>239.18</v>
      </c>
      <c r="BM7" s="25">
        <v>236.29</v>
      </c>
      <c r="BN7" s="25">
        <v>238.77</v>
      </c>
      <c r="BO7" s="25">
        <v>268.07</v>
      </c>
      <c r="BP7" s="25">
        <v>128.69</v>
      </c>
      <c r="BQ7" s="25">
        <v>124.37</v>
      </c>
      <c r="BR7" s="25">
        <v>125.16</v>
      </c>
      <c r="BS7" s="25">
        <v>124.43</v>
      </c>
      <c r="BT7" s="25">
        <v>118.25</v>
      </c>
      <c r="BU7" s="25">
        <v>106.07</v>
      </c>
      <c r="BV7" s="25">
        <v>105.34</v>
      </c>
      <c r="BW7" s="25">
        <v>101.89</v>
      </c>
      <c r="BX7" s="25">
        <v>104.33</v>
      </c>
      <c r="BY7" s="25">
        <v>98.85</v>
      </c>
      <c r="BZ7" s="25">
        <v>97.47</v>
      </c>
      <c r="CA7" s="25">
        <v>102.47</v>
      </c>
      <c r="CB7" s="25">
        <v>106.52</v>
      </c>
      <c r="CC7" s="25">
        <v>105.67</v>
      </c>
      <c r="CD7" s="25">
        <v>106.4</v>
      </c>
      <c r="CE7" s="25">
        <v>112.31</v>
      </c>
      <c r="CF7" s="25">
        <v>159.22</v>
      </c>
      <c r="CG7" s="25">
        <v>159.6</v>
      </c>
      <c r="CH7" s="25">
        <v>156.32</v>
      </c>
      <c r="CI7" s="25">
        <v>157.4</v>
      </c>
      <c r="CJ7" s="25">
        <v>162.61000000000001</v>
      </c>
      <c r="CK7" s="25">
        <v>174.75</v>
      </c>
      <c r="CL7" s="25">
        <v>77.61</v>
      </c>
      <c r="CM7" s="25">
        <v>75.45</v>
      </c>
      <c r="CN7" s="25">
        <v>77.41</v>
      </c>
      <c r="CO7" s="25">
        <v>78.64</v>
      </c>
      <c r="CP7" s="25">
        <v>79.22</v>
      </c>
      <c r="CQ7" s="25">
        <v>62.83</v>
      </c>
      <c r="CR7" s="25">
        <v>62.05</v>
      </c>
      <c r="CS7" s="25">
        <v>63.23</v>
      </c>
      <c r="CT7" s="25">
        <v>62.59</v>
      </c>
      <c r="CU7" s="25">
        <v>61.81</v>
      </c>
      <c r="CV7" s="25">
        <v>59.97</v>
      </c>
      <c r="CW7" s="25">
        <v>86.73</v>
      </c>
      <c r="CX7" s="25">
        <v>87.61</v>
      </c>
      <c r="CY7" s="25">
        <v>88.27</v>
      </c>
      <c r="CZ7" s="25">
        <v>87.87</v>
      </c>
      <c r="DA7" s="25">
        <v>86.86</v>
      </c>
      <c r="DB7" s="25">
        <v>88.86</v>
      </c>
      <c r="DC7" s="25">
        <v>89.11</v>
      </c>
      <c r="DD7" s="25">
        <v>89.35</v>
      </c>
      <c r="DE7" s="25">
        <v>89.7</v>
      </c>
      <c r="DF7" s="25">
        <v>89.24</v>
      </c>
      <c r="DG7" s="25">
        <v>89.76</v>
      </c>
      <c r="DH7" s="25">
        <v>51.01</v>
      </c>
      <c r="DI7" s="25">
        <v>52.17</v>
      </c>
      <c r="DJ7" s="25">
        <v>53.11</v>
      </c>
      <c r="DK7" s="25">
        <v>54.13</v>
      </c>
      <c r="DL7" s="25">
        <v>55.67</v>
      </c>
      <c r="DM7" s="25">
        <v>47.89</v>
      </c>
      <c r="DN7" s="25">
        <v>48.69</v>
      </c>
      <c r="DO7" s="25">
        <v>49.62</v>
      </c>
      <c r="DP7" s="25">
        <v>50.5</v>
      </c>
      <c r="DQ7" s="25">
        <v>51.28</v>
      </c>
      <c r="DR7" s="25">
        <v>51.51</v>
      </c>
      <c r="DS7" s="25">
        <v>15.75</v>
      </c>
      <c r="DT7" s="25">
        <v>18.940000000000001</v>
      </c>
      <c r="DU7" s="25">
        <v>21.78</v>
      </c>
      <c r="DV7" s="25">
        <v>23.14</v>
      </c>
      <c r="DW7" s="25">
        <v>24.38</v>
      </c>
      <c r="DX7" s="25">
        <v>16.899999999999999</v>
      </c>
      <c r="DY7" s="25">
        <v>18.260000000000002</v>
      </c>
      <c r="DZ7" s="25">
        <v>19.510000000000002</v>
      </c>
      <c r="EA7" s="25">
        <v>21.19</v>
      </c>
      <c r="EB7" s="25">
        <v>22.64</v>
      </c>
      <c r="EC7" s="25">
        <v>23.75</v>
      </c>
      <c r="ED7" s="25">
        <v>0.64</v>
      </c>
      <c r="EE7" s="25">
        <v>0.65</v>
      </c>
      <c r="EF7" s="25">
        <v>0.4</v>
      </c>
      <c r="EG7" s="25">
        <v>0.35</v>
      </c>
      <c r="EH7" s="25">
        <v>0.3</v>
      </c>
      <c r="EI7" s="25">
        <v>0.72</v>
      </c>
      <c r="EJ7" s="25">
        <v>0.66</v>
      </c>
      <c r="EK7" s="25">
        <v>0.67</v>
      </c>
      <c r="EL7" s="25">
        <v>0.62</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dcterms:created xsi:type="dcterms:W3CDTF">2023-12-05T01:02:47Z</dcterms:created>
  <dcterms:modified xsi:type="dcterms:W3CDTF">2024-02-21T23:58:51Z</dcterms:modified>
  <cp:category/>
</cp:coreProperties>
</file>