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2_霧島市(済，了)\"/>
    </mc:Choice>
  </mc:AlternateContent>
  <workbookProtection workbookAlgorithmName="SHA-512" workbookHashValue="t7BY5o0LG0EtXRCSvpz2bUws2ISsHkR6nwEDtHrohUL+qT2XgF/eUdvPe+AcFUw44/aZ5+2Hhy6bS/qupY5ZXA==" workbookSaltValue="wezVLg2OOAG0AC1saeAxBA==" workbookSpinCount="100000" lockStructure="1"/>
  <bookViews>
    <workbookView xWindow="0" yWindow="0" windowWidth="28800" windowHeight="1246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BO10" i="5" l="1"/>
  <c r="BY10" i="5"/>
  <c r="CI10" i="5"/>
  <c r="CM10" i="5"/>
  <c r="W10" i="5"/>
  <c r="DG10" i="5"/>
  <c r="AG10" i="5"/>
  <c r="DQ10" i="5"/>
  <c r="AQ10" i="5"/>
  <c r="EA10" i="5"/>
  <c r="AU10" i="5"/>
  <c r="EE10" i="5"/>
  <c r="CF31" i="4"/>
  <c r="CF32" i="4"/>
  <c r="GZ31" i="4"/>
  <c r="LT31" i="4"/>
  <c r="ER32" i="4"/>
  <c r="HT32" i="4"/>
  <c r="PT32" i="4"/>
  <c r="LT54" i="4"/>
  <c r="ER55" i="4"/>
  <c r="HT55" i="4"/>
  <c r="PT55" i="4"/>
  <c r="PZ79" i="4"/>
  <c r="V10" i="5"/>
  <c r="AF10" i="5"/>
  <c r="AJ10" i="5"/>
  <c r="AT10" i="5"/>
  <c r="BD10" i="5"/>
  <c r="BN10" i="5"/>
  <c r="BX10" i="5"/>
  <c r="CB10" i="5"/>
  <c r="CL10" i="5"/>
  <c r="CV10" i="5"/>
  <c r="DF10" i="5"/>
  <c r="DP10" i="5"/>
  <c r="DT10" i="5"/>
  <c r="ED10" i="5"/>
  <c r="BE10" i="5"/>
  <c r="CW10" i="5"/>
  <c r="AR11" i="5"/>
  <c r="BP11" i="5"/>
  <c r="CJ11" i="5"/>
  <c r="AI12" i="5"/>
  <c r="BC12" i="5"/>
  <c r="CA12" i="5"/>
  <c r="CU12" i="5"/>
  <c r="CF54" i="4"/>
  <c r="DB79" i="4"/>
  <c r="X10" i="5"/>
  <c r="AH10" i="5"/>
  <c r="AR10" i="5"/>
  <c r="BB10" i="5"/>
  <c r="BF10" i="5"/>
  <c r="BP10" i="5"/>
  <c r="BZ10" i="5"/>
  <c r="CJ10" i="5"/>
  <c r="CT10" i="5"/>
  <c r="CX10" i="5"/>
  <c r="DH10" i="5"/>
  <c r="DR10" i="5"/>
  <c r="EB10" i="5"/>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<sst xmlns="http://schemas.openxmlformats.org/spreadsheetml/2006/main" count="262" uniqueCount="107">
  <si>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</si>
  <si>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</si>
  <si>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</si>
  <si>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</si>
  <si>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</si>
  <si>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</si>
  <si>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</si>
  <si>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</si>
  <si>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</si>
  <si>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</si>
  <si>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</si>
  <si>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</si>
  <si>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</si>
  <si>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</si>
  <si>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</si>
  <si>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</si>
  <si>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</si>
  <si>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</si>
  <si>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</si>
  <si>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</si>
  <si>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</si>
  <si>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</si>
  <si>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</si>
  <si>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</si>
  <si>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</si>
  <si>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</si>
  <si>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</si>
  <si>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</si>
  <si>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</si>
  <si>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</si>
  <si>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</si>
  <si>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</si>
  <si>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</si>
  <si>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</si>
  <si>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</si>
  <si>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</si>
  <si>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</si>
  <si>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</si>
  <si>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</si>
  <si>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</si>
  <si>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</si>
  <si>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</si>
  <si>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</si>
  <si>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</si>
  <si>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</si>
  <si>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</si>
  <si>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</si>
  <si>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</si>
  <si>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</si>
  <si>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</si>
  <si>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</si>
  <si>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</si>
  <si>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</si>
  <si>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</si>
  <si>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</si>
  <si>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</si>
  <si>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</si>
  <si>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</si>
  <si>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</si>
  <si>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</si>
  <si>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</si>
  <si>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</si>
  <si>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</si>
  <si>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</si>
  <si>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</si>
  <si>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</si>
  <si>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</si>
  <si>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</si>
  <si>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</si>
  <si>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</si>
  <si>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</si>
  <si>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</si>
  <si>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</si>
  <si>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</si>
  <si>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</si>
  <si>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</si>
  <si>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</si>
  <si>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</si>
  <si>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</si>
  <si>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</si>
  <si>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</si>
  <si>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</si>
  <si>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</si>
  <si>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</si>
  <si>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</si>
  <si>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</si>
  <si>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</si>
  <si>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</si>
  <si>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462187</t>
  </si>
  <si>
    <t>46</t>
  </si>
  <si>
    <t>02</t>
  </si>
  <si>
    <t>0</t>
  </si>
  <si>
    <t>000</t>
  </si>
  <si>
    <t>鹿児島県　霧島市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</si>
  <si>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</si>
  <si>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</si>
  <si>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</si>
  <si>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</si>
  <si>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</si>
  <si>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</si>
  <si>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</si>
  <si>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</si>
  <si>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</si>
  <si>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</si>
  <si>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①当該値は100％以上となっているものの、給水収益のみでは費用を賄えておらず、毎年、一般会計からの補助金を繰り入れている状況である。工業団地への企業誘致はほぼ完了しており、水需要が今後増加する見込みはなく、厳しい経営環境となっている。</t>
    </r>
    <r>
      <rPr>
        <sz val="11"/>
        <color rgb="FFFF0000"/>
        <rFont val="ＭＳ ゴシック"/>
        <family val="3"/>
        <charset val="128"/>
      </rPr>
      <t xml:space="preserve">
</t>
    </r>
    <r>
      <rPr>
        <sz val="11"/>
        <rFont val="ＭＳ ゴシック"/>
        <family val="3"/>
        <charset val="128"/>
      </rPr>
      <t>②累積欠損金はない。</t>
    </r>
    <r>
      <rPr>
        <sz val="11"/>
        <color rgb="FFFF0000"/>
        <rFont val="ＭＳ ゴシック"/>
        <family val="3"/>
        <charset val="128"/>
      </rPr>
      <t xml:space="preserve">
</t>
    </r>
    <r>
      <rPr>
        <sz val="11"/>
        <rFont val="ＭＳ ゴシック"/>
        <family val="3"/>
        <charset val="128"/>
      </rPr>
      <t>③近年は類似団体平均を上回る水準となっているが、これは決算時における流動負債残高（未払金）が少額であるためである。R1は決算時に工事に係る未払金が発生していたため低い数値となっている。</t>
    </r>
    <r>
      <rPr>
        <sz val="11"/>
        <color rgb="FFFF0000"/>
        <rFont val="ＭＳ ゴシック"/>
        <family val="3"/>
        <charset val="128"/>
      </rPr>
      <t xml:space="preserve">
</t>
    </r>
    <r>
      <rPr>
        <sz val="11"/>
        <rFont val="ＭＳ ゴシック"/>
        <family val="3"/>
        <charset val="128"/>
      </rPr>
      <t>④企業債残高はない。</t>
    </r>
    <r>
      <rPr>
        <sz val="11"/>
        <color rgb="FFFF0000"/>
        <rFont val="ＭＳ ゴシック"/>
        <family val="3"/>
        <charset val="128"/>
      </rPr>
      <t xml:space="preserve">
</t>
    </r>
    <r>
      <rPr>
        <sz val="11"/>
        <rFont val="ＭＳ ゴシック"/>
        <family val="3"/>
        <charset val="128"/>
      </rPr>
      <t>⑤一般会計からの補助金を繰り入れてもなお給水原価が供給単価を上回っている状況である。</t>
    </r>
    <r>
      <rPr>
        <sz val="11"/>
        <color rgb="FFFF0000"/>
        <rFont val="ＭＳ ゴシック"/>
        <family val="3"/>
        <charset val="128"/>
      </rPr>
      <t xml:space="preserve">
</t>
    </r>
    <r>
      <rPr>
        <sz val="11"/>
        <rFont val="ＭＳ ゴシック"/>
        <family val="3"/>
        <charset val="128"/>
      </rPr>
      <t>⑥費用に対して有収水量が少ないことから、当該値が高くなる傾向があり、類似団体平均を上回っている。今後費用抑制に努め改善を図る。</t>
    </r>
    <r>
      <rPr>
        <sz val="11"/>
        <color rgb="FFFF0000"/>
        <rFont val="ＭＳ ゴシック"/>
        <family val="3"/>
        <charset val="128"/>
      </rPr>
      <t xml:space="preserve">
</t>
    </r>
    <r>
      <rPr>
        <sz val="11"/>
        <rFont val="ＭＳ ゴシック"/>
        <family val="3"/>
        <charset val="128"/>
      </rPr>
      <t>⑦水をあまり使用しないユーザー企業が多いため、配水量も少なく、施設能力が過大となっている。</t>
    </r>
    <r>
      <rPr>
        <sz val="11"/>
        <color rgb="FFFF0000"/>
        <rFont val="ＭＳ ゴシック"/>
        <family val="3"/>
        <charset val="128"/>
      </rPr>
      <t xml:space="preserve">
</t>
    </r>
    <r>
      <rPr>
        <sz val="11"/>
        <rFont val="ＭＳ ゴシック"/>
        <family val="3"/>
        <charset val="128"/>
      </rPr>
      <t>⑧1日の最大給水量は900㎥であるが、R4決算時契約水量は1日あたり291㎥で未売水が多く発生している。工業団地への企業誘致はほぼ完了しており、契約企業の水需要も今後増加する見込みはほぼないことから、当該値は今後も同水準で推移していく見通しである。</t>
    </r>
    <rPh sb="119" eb="121">
      <t>ルイセキ</t>
    </rPh>
    <rPh sb="121" eb="124">
      <t>ケッソンキン</t>
    </rPh>
    <rPh sb="130" eb="132">
      <t>キンネン</t>
    </rPh>
    <rPh sb="133" eb="137">
      <t>ルイジダンタイ</t>
    </rPh>
    <rPh sb="137" eb="139">
      <t>ヘイキン</t>
    </rPh>
    <rPh sb="140" eb="142">
      <t>ウワマワ</t>
    </rPh>
    <rPh sb="143" eb="145">
      <t>スイジュン</t>
    </rPh>
    <rPh sb="156" eb="159">
      <t>ケッサンジ</t>
    </rPh>
    <rPh sb="163" eb="167">
      <t>リュウドウフサイ</t>
    </rPh>
    <rPh sb="167" eb="169">
      <t>ザンダカ</t>
    </rPh>
    <rPh sb="170" eb="172">
      <t>ミバライ</t>
    </rPh>
    <rPh sb="172" eb="173">
      <t>キン</t>
    </rPh>
    <rPh sb="175" eb="177">
      <t>ショウガク</t>
    </rPh>
    <rPh sb="189" eb="192">
      <t>ケッサンジ</t>
    </rPh>
    <rPh sb="193" eb="195">
      <t>コウジ</t>
    </rPh>
    <rPh sb="196" eb="197">
      <t>カカ</t>
    </rPh>
    <rPh sb="198" eb="201">
      <t>ミバライキン</t>
    </rPh>
    <rPh sb="202" eb="204">
      <t>ハッセイ</t>
    </rPh>
    <rPh sb="210" eb="211">
      <t>ヒク</t>
    </rPh>
    <rPh sb="212" eb="214">
      <t>スウチ</t>
    </rPh>
    <rPh sb="223" eb="226">
      <t>キギョウサイ</t>
    </rPh>
    <rPh sb="226" eb="228">
      <t>ザンダカ</t>
    </rPh>
    <rPh sb="240" eb="243">
      <t>ホジョキン</t>
    </rPh>
    <rPh sb="244" eb="245">
      <t>ク</t>
    </rPh>
    <rPh sb="246" eb="247">
      <t>イ</t>
    </rPh>
    <rPh sb="268" eb="270">
      <t>ジョウキョウ</t>
    </rPh>
    <rPh sb="279" eb="280">
      <t>タイ</t>
    </rPh>
    <rPh sb="282" eb="286">
      <t>ユウシュウスイリョウ</t>
    </rPh>
    <rPh sb="287" eb="288">
      <t>スク</t>
    </rPh>
    <rPh sb="295" eb="297">
      <t>トウガイ</t>
    </rPh>
    <rPh sb="297" eb="298">
      <t>チ</t>
    </rPh>
    <rPh sb="299" eb="300">
      <t>タカ</t>
    </rPh>
    <rPh sb="303" eb="305">
      <t>ケイコウ</t>
    </rPh>
    <rPh sb="309" eb="315">
      <t>ルイジダンタイヘイキン</t>
    </rPh>
    <rPh sb="316" eb="318">
      <t>ウワマワ</t>
    </rPh>
    <rPh sb="324" eb="326">
      <t>コンゴ</t>
    </rPh>
    <rPh sb="326" eb="330">
      <t>ヒヨウヨクセイ</t>
    </rPh>
    <rPh sb="331" eb="332">
      <t>ツト</t>
    </rPh>
    <rPh sb="333" eb="335">
      <t>カイゼン</t>
    </rPh>
    <rPh sb="336" eb="337">
      <t>ハカ</t>
    </rPh>
    <rPh sb="345" eb="347">
      <t>シヨウ</t>
    </rPh>
    <rPh sb="354" eb="356">
      <t>キギョウ</t>
    </rPh>
    <rPh sb="357" eb="358">
      <t>オオ</t>
    </rPh>
    <rPh sb="362" eb="365">
      <t>ハイスイリョウ</t>
    </rPh>
    <rPh sb="366" eb="367">
      <t>スク</t>
    </rPh>
    <rPh sb="389" eb="394">
      <t>サイダイキュウスイリョウ</t>
    </rPh>
    <rPh sb="415" eb="416">
      <t>ニチ</t>
    </rPh>
    <rPh sb="427" eb="428">
      <t>オオ</t>
    </rPh>
    <rPh sb="429" eb="431">
      <t>ハッセイ</t>
    </rPh>
    <rPh sb="436" eb="438">
      <t>コウギョウ</t>
    </rPh>
    <rPh sb="438" eb="440">
      <t>ダンチ</t>
    </rPh>
    <rPh sb="442" eb="446">
      <t>キギョウユウチ</t>
    </rPh>
    <rPh sb="449" eb="451">
      <t>カンリョウ</t>
    </rPh>
    <rPh sb="456" eb="460">
      <t>ケイヤクキギョウ</t>
    </rPh>
    <rPh sb="461" eb="464">
      <t>ミズジュヨウ</t>
    </rPh>
    <rPh sb="465" eb="469">
      <t>コンゴゾウカ</t>
    </rPh>
    <rPh sb="471" eb="473">
      <t>ミコ</t>
    </rPh>
    <phoneticPr fontId="5"/>
  </si>
  <si>
    <t xml:space="preserve">①当該値は増加傾向にあるため施設更新等の必要性が高くなっている。
②,③
　平成元年に供用開始をしており、法定耐用年数を経過した管路はなく、管路の更新も行っていない。
</t>
    <rPh sb="1" eb="4">
      <t>トウガイチ</t>
    </rPh>
    <rPh sb="5" eb="9">
      <t>ゾウカケイコウ</t>
    </rPh>
    <rPh sb="14" eb="19">
      <t>シセツコウシントウ</t>
    </rPh>
    <rPh sb="20" eb="23">
      <t>ヒツヨウセイ</t>
    </rPh>
    <rPh sb="24" eb="25">
      <t>タカ</t>
    </rPh>
    <phoneticPr fontId="5"/>
  </si>
  <si>
    <t>　本事業は、旧鹿児島県開発公社が整備した工業団地に工業用水を供給するために創設されたが、計画敷地から大規模な遺跡が発見されたことによる敷地面積の縮小や、企業数及び使用水量の伸び悩み等により、現在は当初計画の給水能力を大幅に縮小し事業を行っている。
　企業が使用する水量は少なく、施設の規模縮小等経営の見直しは行っているものの、給水収益のみで費用を賄うことはできず、一般会計からの補助金を毎年繰り入れている状況である。また、将来の管路更新時期には多額の資金が必要であるため事業を廃止し水道事業へ統合する方針である。</t>
    <rPh sb="1" eb="4">
      <t>ホンジギョウ</t>
    </rPh>
    <rPh sb="6" eb="11">
      <t>キュウカゴシマケン</t>
    </rPh>
    <rPh sb="11" eb="15">
      <t>カイハツコウシャ</t>
    </rPh>
    <rPh sb="16" eb="18">
      <t>セイビ</t>
    </rPh>
    <rPh sb="20" eb="24">
      <t>コウギョウダンチ</t>
    </rPh>
    <rPh sb="25" eb="29">
      <t>コウギョウヨウスイ</t>
    </rPh>
    <rPh sb="30" eb="32">
      <t>キョウキュウ</t>
    </rPh>
    <rPh sb="37" eb="39">
      <t>ソウセツ</t>
    </rPh>
    <rPh sb="44" eb="48">
      <t>ケイカクシキチ</t>
    </rPh>
    <rPh sb="50" eb="53">
      <t>ダイキボ</t>
    </rPh>
    <rPh sb="54" eb="56">
      <t>イセキ</t>
    </rPh>
    <rPh sb="57" eb="59">
      <t>ハッケン</t>
    </rPh>
    <rPh sb="67" eb="71">
      <t>シキチメンセキ</t>
    </rPh>
    <rPh sb="72" eb="74">
      <t>シュクショウ</t>
    </rPh>
    <rPh sb="76" eb="78">
      <t>キギョウ</t>
    </rPh>
    <rPh sb="78" eb="79">
      <t>スウ</t>
    </rPh>
    <rPh sb="79" eb="80">
      <t>オヨ</t>
    </rPh>
    <rPh sb="81" eb="85">
      <t>シヨウスイリョウ</t>
    </rPh>
    <rPh sb="86" eb="87">
      <t>ノ</t>
    </rPh>
    <rPh sb="88" eb="89">
      <t>ナヤ</t>
    </rPh>
    <rPh sb="90" eb="91">
      <t>トウ</t>
    </rPh>
    <rPh sb="95" eb="97">
      <t>ゲンザイ</t>
    </rPh>
    <rPh sb="98" eb="102">
      <t>トウショケイカク</t>
    </rPh>
    <rPh sb="103" eb="105">
      <t>キュウスイ</t>
    </rPh>
    <rPh sb="105" eb="107">
      <t>ノウリョク</t>
    </rPh>
    <rPh sb="108" eb="110">
      <t>オオハバ</t>
    </rPh>
    <rPh sb="111" eb="113">
      <t>シュクショウ</t>
    </rPh>
    <rPh sb="114" eb="116">
      <t>ジギョウ</t>
    </rPh>
    <rPh sb="117" eb="118">
      <t>オコナ</t>
    </rPh>
    <rPh sb="125" eb="127">
      <t>キギョウ</t>
    </rPh>
    <rPh sb="128" eb="130">
      <t>シヨウ</t>
    </rPh>
    <rPh sb="132" eb="134">
      <t>スイリョウ</t>
    </rPh>
    <rPh sb="135" eb="136">
      <t>スク</t>
    </rPh>
    <rPh sb="139" eb="141">
      <t>シセツ</t>
    </rPh>
    <rPh sb="142" eb="146">
      <t>キボシュクショウ</t>
    </rPh>
    <rPh sb="146" eb="147">
      <t>トウ</t>
    </rPh>
    <rPh sb="147" eb="149">
      <t>ケイエイ</t>
    </rPh>
    <rPh sb="150" eb="152">
      <t>ミナオ</t>
    </rPh>
    <rPh sb="154" eb="155">
      <t>オコナ</t>
    </rPh>
    <rPh sb="163" eb="167">
      <t>キュウスイシュウエキ</t>
    </rPh>
    <rPh sb="170" eb="172">
      <t>ヒヨウ</t>
    </rPh>
    <rPh sb="173" eb="174">
      <t>マカナ</t>
    </rPh>
    <rPh sb="182" eb="186">
      <t>イッパンカイケイ</t>
    </rPh>
    <rPh sb="189" eb="192">
      <t>ホジョキン</t>
    </rPh>
    <rPh sb="193" eb="195">
      <t>マイトシ</t>
    </rPh>
    <rPh sb="195" eb="196">
      <t>ク</t>
    </rPh>
    <rPh sb="197" eb="198">
      <t>イ</t>
    </rPh>
    <rPh sb="202" eb="204">
      <t>ジョウキョウ</t>
    </rPh>
    <rPh sb="214" eb="218">
      <t>カンロコウシン</t>
    </rPh>
    <rPh sb="218" eb="220">
      <t>ジキ</t>
    </rPh>
    <rPh sb="222" eb="224">
      <t>タガク</t>
    </rPh>
    <rPh sb="225" eb="227">
      <t>シキン</t>
    </rPh>
    <rPh sb="228" eb="230">
      <t>ヒツヨウ</t>
    </rPh>
    <rPh sb="235" eb="237">
      <t>ジギョウ</t>
    </rPh>
    <rPh sb="238" eb="240">
      <t>ハイシ</t>
    </rPh>
    <rPh sb="241" eb="245">
      <t>スイドウジギョウ</t>
    </rPh>
    <rPh sb="246" eb="248">
      <t>トウゴウ</t>
    </rPh>
    <rPh sb="250" eb="252">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</si>
</sst>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51.42</c:v>
                </c:pt>
                <c:pt idx="1">
                  <c:v>50.92</c:v>
                </c:pt>
                <c:pt idx="2">
                  <c:v>52.84</c:v>
                </c:pt>
                <c:pt idx="3">
                  <c:v>56.09</c:v>
                </c:pt>
                <c:pt idx="4">
                  <c:v>59.33</c:v>
                </c:pt>
              </c:numCache>
            </c:numRef>
          </c:val>
          <c:extLst>
            <c:ext xmlns:c16="http://schemas.microsoft.com/office/drawing/2014/chart" uri="{C3380CC4-5D6E-409C-BE32-E72D297353CC}">
              <c16:uniqueId val="{00000000-BCCD-4FC1-9FB9-6F08E1F92F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BCCD-4FC1-9FB9-6F08E1F92F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6-4617-B9BF-6C70DFE565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61D6-4617-B9BF-6C70DFE565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110.79</c:v>
                </c:pt>
                <c:pt idx="1">
                  <c:v>110.13</c:v>
                </c:pt>
                <c:pt idx="2">
                  <c:v>107.82</c:v>
                </c:pt>
                <c:pt idx="3">
                  <c:v>104.13</c:v>
                </c:pt>
                <c:pt idx="4">
                  <c:v>110.44</c:v>
                </c:pt>
              </c:numCache>
            </c:numRef>
          </c:val>
          <c:extLst>
            <c:ext xmlns:c16="http://schemas.microsoft.com/office/drawing/2014/chart" uri="{C3380CC4-5D6E-409C-BE32-E72D297353CC}">
              <c16:uniqueId val="{00000000-778B-4360-838F-B459205FE4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778B-4360-838F-B459205FE4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4-49E6-92DE-A175D6DFF1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2DC4-49E6-92DE-A175D6DFF1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22-4D1C-9CF2-7DB43AD287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EE22-4D1C-9CF2-7DB43AD287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6971.25</c:v>
                </c:pt>
                <c:pt idx="1">
                  <c:v>354.15</c:v>
                </c:pt>
                <c:pt idx="2">
                  <c:v>7918.36</c:v>
                </c:pt>
                <c:pt idx="3">
                  <c:v>6380.3</c:v>
                </c:pt>
                <c:pt idx="4">
                  <c:v>6875</c:v>
                </c:pt>
              </c:numCache>
            </c:numRef>
          </c:val>
          <c:extLst>
            <c:ext xmlns:c16="http://schemas.microsoft.com/office/drawing/2014/chart" uri="{C3380CC4-5D6E-409C-BE32-E72D297353CC}">
              <c16:uniqueId val="{00000000-0306-4732-ABC5-6410E8CFD7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0306-4732-ABC5-6410E8CFD7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7-466C-8538-DE43694FF9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C2B7-466C-8538-DE43694FF9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91.86</c:v>
                </c:pt>
                <c:pt idx="1">
                  <c:v>92.98</c:v>
                </c:pt>
                <c:pt idx="2">
                  <c:v>80.989999999999995</c:v>
                </c:pt>
                <c:pt idx="3">
                  <c:v>74.260000000000005</c:v>
                </c:pt>
                <c:pt idx="4">
                  <c:v>92.79</c:v>
                </c:pt>
              </c:numCache>
            </c:numRef>
          </c:val>
          <c:extLst>
            <c:ext xmlns:c16="http://schemas.microsoft.com/office/drawing/2014/chart" uri="{C3380CC4-5D6E-409C-BE32-E72D297353CC}">
              <c16:uniqueId val="{00000000-BDC3-4ADF-9330-089B7D875C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BDC3-4ADF-9330-089B7D875C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52.48</c:v>
                </c:pt>
                <c:pt idx="1">
                  <c:v>54.03</c:v>
                </c:pt>
                <c:pt idx="2">
                  <c:v>64.13</c:v>
                </c:pt>
                <c:pt idx="3">
                  <c:v>66.77</c:v>
                </c:pt>
                <c:pt idx="4">
                  <c:v>53.42</c:v>
                </c:pt>
              </c:numCache>
            </c:numRef>
          </c:val>
          <c:extLst>
            <c:ext xmlns:c16="http://schemas.microsoft.com/office/drawing/2014/chart" uri="{C3380CC4-5D6E-409C-BE32-E72D297353CC}">
              <c16:uniqueId val="{00000000-7AA6-475E-B090-31DC4BE093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7AA6-475E-B090-31DC4BE093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19</c:v>
                </c:pt>
                <c:pt idx="1">
                  <c:v>20.78</c:v>
                </c:pt>
                <c:pt idx="2">
                  <c:v>19.89</c:v>
                </c:pt>
                <c:pt idx="3">
                  <c:v>19.22</c:v>
                </c:pt>
                <c:pt idx="4">
                  <c:v>19.89</c:v>
                </c:pt>
              </c:numCache>
            </c:numRef>
          </c:val>
          <c:extLst>
            <c:ext xmlns:c16="http://schemas.microsoft.com/office/drawing/2014/chart" uri="{C3380CC4-5D6E-409C-BE32-E72D297353CC}">
              <c16:uniqueId val="{00000000-AFFA-49B6-915F-2BF986E674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AFFA-49B6-915F-2BF986E674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32.33</c:v>
                </c:pt>
                <c:pt idx="1">
                  <c:v>32.33</c:v>
                </c:pt>
                <c:pt idx="2">
                  <c:v>30.11</c:v>
                </c:pt>
                <c:pt idx="3">
                  <c:v>30.22</c:v>
                </c:pt>
                <c:pt idx="4">
                  <c:v>32.33</c:v>
                </c:pt>
              </c:numCache>
            </c:numRef>
          </c:val>
          <c:extLst>
            <c:ext xmlns:c16="http://schemas.microsoft.com/office/drawing/2014/chart" uri="{C3380CC4-5D6E-409C-BE32-E72D297353CC}">
              <c16:uniqueId val="{00000000-4FFD-476A-A30B-29C760C7A2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4FFD-476A-A30B-29C760C7A2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52" zoomScaleNormal="52"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15">
      <c r="A5" s="2"/>
      <c r="B5" s="145" t="str">
        <f>データ!H7</f>
        <v>鹿児島県　霧島市</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15">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900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極小規模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179</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15">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15">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93</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23</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291</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非設置</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104</v>
      </c>
      <c r="SN16" s="112"/>
      <c r="SO16" s="112"/>
      <c r="SP16" s="112"/>
      <c r="SQ16" s="112"/>
      <c r="SR16" s="112"/>
      <c r="SS16" s="112"/>
      <c r="ST16" s="112"/>
      <c r="SU16" s="112"/>
      <c r="SV16" s="112"/>
      <c r="SW16" s="112"/>
      <c r="SX16" s="112"/>
      <c r="SY16" s="112"/>
      <c r="SZ16" s="112"/>
      <c r="TA16" s="113"/>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110.79</v>
      </c>
      <c r="Y32" s="90"/>
      <c r="Z32" s="90"/>
      <c r="AA32" s="90"/>
      <c r="AB32" s="90"/>
      <c r="AC32" s="90"/>
      <c r="AD32" s="90"/>
      <c r="AE32" s="90"/>
      <c r="AF32" s="90"/>
      <c r="AG32" s="90"/>
      <c r="AH32" s="90"/>
      <c r="AI32" s="90"/>
      <c r="AJ32" s="90"/>
      <c r="AK32" s="90"/>
      <c r="AL32" s="90"/>
      <c r="AM32" s="90"/>
      <c r="AN32" s="90"/>
      <c r="AO32" s="90"/>
      <c r="AP32" s="90"/>
      <c r="AQ32" s="91"/>
      <c r="AR32" s="89">
        <f>データ!U6</f>
        <v>110.13</v>
      </c>
      <c r="AS32" s="90"/>
      <c r="AT32" s="90"/>
      <c r="AU32" s="90"/>
      <c r="AV32" s="90"/>
      <c r="AW32" s="90"/>
      <c r="AX32" s="90"/>
      <c r="AY32" s="90"/>
      <c r="AZ32" s="90"/>
      <c r="BA32" s="90"/>
      <c r="BB32" s="90"/>
      <c r="BC32" s="90"/>
      <c r="BD32" s="90"/>
      <c r="BE32" s="90"/>
      <c r="BF32" s="90"/>
      <c r="BG32" s="90"/>
      <c r="BH32" s="90"/>
      <c r="BI32" s="90"/>
      <c r="BJ32" s="90"/>
      <c r="BK32" s="91"/>
      <c r="BL32" s="89">
        <f>データ!V6</f>
        <v>107.82</v>
      </c>
      <c r="BM32" s="90"/>
      <c r="BN32" s="90"/>
      <c r="BO32" s="90"/>
      <c r="BP32" s="90"/>
      <c r="BQ32" s="90"/>
      <c r="BR32" s="90"/>
      <c r="BS32" s="90"/>
      <c r="BT32" s="90"/>
      <c r="BU32" s="90"/>
      <c r="BV32" s="90"/>
      <c r="BW32" s="90"/>
      <c r="BX32" s="90"/>
      <c r="BY32" s="90"/>
      <c r="BZ32" s="90"/>
      <c r="CA32" s="90"/>
      <c r="CB32" s="90"/>
      <c r="CC32" s="90"/>
      <c r="CD32" s="90"/>
      <c r="CE32" s="91"/>
      <c r="CF32" s="89">
        <f>データ!W6</f>
        <v>104.13</v>
      </c>
      <c r="CG32" s="90"/>
      <c r="CH32" s="90"/>
      <c r="CI32" s="90"/>
      <c r="CJ32" s="90"/>
      <c r="CK32" s="90"/>
      <c r="CL32" s="90"/>
      <c r="CM32" s="90"/>
      <c r="CN32" s="90"/>
      <c r="CO32" s="90"/>
      <c r="CP32" s="90"/>
      <c r="CQ32" s="90"/>
      <c r="CR32" s="90"/>
      <c r="CS32" s="90"/>
      <c r="CT32" s="90"/>
      <c r="CU32" s="90"/>
      <c r="CV32" s="90"/>
      <c r="CW32" s="90"/>
      <c r="CX32" s="90"/>
      <c r="CY32" s="91"/>
      <c r="CZ32" s="89">
        <f>データ!X6</f>
        <v>110.44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6971.25</v>
      </c>
      <c r="JM32" s="90"/>
      <c r="JN32" s="90"/>
      <c r="JO32" s="90"/>
      <c r="JP32" s="90"/>
      <c r="JQ32" s="90"/>
      <c r="JR32" s="90"/>
      <c r="JS32" s="90"/>
      <c r="JT32" s="90"/>
      <c r="JU32" s="90"/>
      <c r="JV32" s="90"/>
      <c r="JW32" s="90"/>
      <c r="JX32" s="90"/>
      <c r="JY32" s="90"/>
      <c r="JZ32" s="90"/>
      <c r="KA32" s="90"/>
      <c r="KB32" s="90"/>
      <c r="KC32" s="90"/>
      <c r="KD32" s="90"/>
      <c r="KE32" s="91"/>
      <c r="KF32" s="89">
        <f>データ!AQ6</f>
        <v>354.15</v>
      </c>
      <c r="KG32" s="90"/>
      <c r="KH32" s="90"/>
      <c r="KI32" s="90"/>
      <c r="KJ32" s="90"/>
      <c r="KK32" s="90"/>
      <c r="KL32" s="90"/>
      <c r="KM32" s="90"/>
      <c r="KN32" s="90"/>
      <c r="KO32" s="90"/>
      <c r="KP32" s="90"/>
      <c r="KQ32" s="90"/>
      <c r="KR32" s="90"/>
      <c r="KS32" s="90"/>
      <c r="KT32" s="90"/>
      <c r="KU32" s="90"/>
      <c r="KV32" s="90"/>
      <c r="KW32" s="90"/>
      <c r="KX32" s="90"/>
      <c r="KY32" s="91"/>
      <c r="KZ32" s="89">
        <f>データ!AR6</f>
        <v>7918.36</v>
      </c>
      <c r="LA32" s="90"/>
      <c r="LB32" s="90"/>
      <c r="LC32" s="90"/>
      <c r="LD32" s="90"/>
      <c r="LE32" s="90"/>
      <c r="LF32" s="90"/>
      <c r="LG32" s="90"/>
      <c r="LH32" s="90"/>
      <c r="LI32" s="90"/>
      <c r="LJ32" s="90"/>
      <c r="LK32" s="90"/>
      <c r="LL32" s="90"/>
      <c r="LM32" s="90"/>
      <c r="LN32" s="90"/>
      <c r="LO32" s="90"/>
      <c r="LP32" s="90"/>
      <c r="LQ32" s="90"/>
      <c r="LR32" s="90"/>
      <c r="LS32" s="91"/>
      <c r="LT32" s="89">
        <f>データ!AS6</f>
        <v>6380.3</v>
      </c>
      <c r="LU32" s="90"/>
      <c r="LV32" s="90"/>
      <c r="LW32" s="90"/>
      <c r="LX32" s="90"/>
      <c r="LY32" s="90"/>
      <c r="LZ32" s="90"/>
      <c r="MA32" s="90"/>
      <c r="MB32" s="90"/>
      <c r="MC32" s="90"/>
      <c r="MD32" s="90"/>
      <c r="ME32" s="90"/>
      <c r="MF32" s="90"/>
      <c r="MG32" s="90"/>
      <c r="MH32" s="90"/>
      <c r="MI32" s="90"/>
      <c r="MJ32" s="90"/>
      <c r="MK32" s="90"/>
      <c r="ML32" s="90"/>
      <c r="MM32" s="91"/>
      <c r="MN32" s="89">
        <f>データ!AT6</f>
        <v>6875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115.42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133.63999999999999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1011.55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413.6</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91.86</v>
      </c>
      <c r="Y55" s="90"/>
      <c r="Z55" s="90"/>
      <c r="AA55" s="90"/>
      <c r="AB55" s="90"/>
      <c r="AC55" s="90"/>
      <c r="AD55" s="90"/>
      <c r="AE55" s="90"/>
      <c r="AF55" s="90"/>
      <c r="AG55" s="90"/>
      <c r="AH55" s="90"/>
      <c r="AI55" s="90"/>
      <c r="AJ55" s="90"/>
      <c r="AK55" s="90"/>
      <c r="AL55" s="90"/>
      <c r="AM55" s="90"/>
      <c r="AN55" s="90"/>
      <c r="AO55" s="90"/>
      <c r="AP55" s="90"/>
      <c r="AQ55" s="91"/>
      <c r="AR55" s="89">
        <f>データ!BM6</f>
        <v>92.98</v>
      </c>
      <c r="AS55" s="90"/>
      <c r="AT55" s="90"/>
      <c r="AU55" s="90"/>
      <c r="AV55" s="90"/>
      <c r="AW55" s="90"/>
      <c r="AX55" s="90"/>
      <c r="AY55" s="90"/>
      <c r="AZ55" s="90"/>
      <c r="BA55" s="90"/>
      <c r="BB55" s="90"/>
      <c r="BC55" s="90"/>
      <c r="BD55" s="90"/>
      <c r="BE55" s="90"/>
      <c r="BF55" s="90"/>
      <c r="BG55" s="90"/>
      <c r="BH55" s="90"/>
      <c r="BI55" s="90"/>
      <c r="BJ55" s="90"/>
      <c r="BK55" s="91"/>
      <c r="BL55" s="89">
        <f>データ!BN6</f>
        <v>80.989999999999995</v>
      </c>
      <c r="BM55" s="90"/>
      <c r="BN55" s="90"/>
      <c r="BO55" s="90"/>
      <c r="BP55" s="90"/>
      <c r="BQ55" s="90"/>
      <c r="BR55" s="90"/>
      <c r="BS55" s="90"/>
      <c r="BT55" s="90"/>
      <c r="BU55" s="90"/>
      <c r="BV55" s="90"/>
      <c r="BW55" s="90"/>
      <c r="BX55" s="90"/>
      <c r="BY55" s="90"/>
      <c r="BZ55" s="90"/>
      <c r="CA55" s="90"/>
      <c r="CB55" s="90"/>
      <c r="CC55" s="90"/>
      <c r="CD55" s="90"/>
      <c r="CE55" s="91"/>
      <c r="CF55" s="89">
        <f>データ!BO6</f>
        <v>74.260000000000005</v>
      </c>
      <c r="CG55" s="90"/>
      <c r="CH55" s="90"/>
      <c r="CI55" s="90"/>
      <c r="CJ55" s="90"/>
      <c r="CK55" s="90"/>
      <c r="CL55" s="90"/>
      <c r="CM55" s="90"/>
      <c r="CN55" s="90"/>
      <c r="CO55" s="90"/>
      <c r="CP55" s="90"/>
      <c r="CQ55" s="90"/>
      <c r="CR55" s="90"/>
      <c r="CS55" s="90"/>
      <c r="CT55" s="90"/>
      <c r="CU55" s="90"/>
      <c r="CV55" s="90"/>
      <c r="CW55" s="90"/>
      <c r="CX55" s="90"/>
      <c r="CY55" s="91"/>
      <c r="CZ55" s="89">
        <f>データ!BP6</f>
        <v>92.79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52.48</v>
      </c>
      <c r="ES55" s="90"/>
      <c r="ET55" s="90"/>
      <c r="EU55" s="90"/>
      <c r="EV55" s="90"/>
      <c r="EW55" s="90"/>
      <c r="EX55" s="90"/>
      <c r="EY55" s="90"/>
      <c r="EZ55" s="90"/>
      <c r="FA55" s="90"/>
      <c r="FB55" s="90"/>
      <c r="FC55" s="90"/>
      <c r="FD55" s="90"/>
      <c r="FE55" s="90"/>
      <c r="FF55" s="90"/>
      <c r="FG55" s="90"/>
      <c r="FH55" s="90"/>
      <c r="FI55" s="90"/>
      <c r="FJ55" s="90"/>
      <c r="FK55" s="91"/>
      <c r="FL55" s="89">
        <f>データ!BX6</f>
        <v>54.03</v>
      </c>
      <c r="FM55" s="90"/>
      <c r="FN55" s="90"/>
      <c r="FO55" s="90"/>
      <c r="FP55" s="90"/>
      <c r="FQ55" s="90"/>
      <c r="FR55" s="90"/>
      <c r="FS55" s="90"/>
      <c r="FT55" s="90"/>
      <c r="FU55" s="90"/>
      <c r="FV55" s="90"/>
      <c r="FW55" s="90"/>
      <c r="FX55" s="90"/>
      <c r="FY55" s="90"/>
      <c r="FZ55" s="90"/>
      <c r="GA55" s="90"/>
      <c r="GB55" s="90"/>
      <c r="GC55" s="90"/>
      <c r="GD55" s="90"/>
      <c r="GE55" s="91"/>
      <c r="GF55" s="89">
        <f>データ!BY6</f>
        <v>64.13</v>
      </c>
      <c r="GG55" s="90"/>
      <c r="GH55" s="90"/>
      <c r="GI55" s="90"/>
      <c r="GJ55" s="90"/>
      <c r="GK55" s="90"/>
      <c r="GL55" s="90"/>
      <c r="GM55" s="90"/>
      <c r="GN55" s="90"/>
      <c r="GO55" s="90"/>
      <c r="GP55" s="90"/>
      <c r="GQ55" s="90"/>
      <c r="GR55" s="90"/>
      <c r="GS55" s="90"/>
      <c r="GT55" s="90"/>
      <c r="GU55" s="90"/>
      <c r="GV55" s="90"/>
      <c r="GW55" s="90"/>
      <c r="GX55" s="90"/>
      <c r="GY55" s="91"/>
      <c r="GZ55" s="89">
        <f>データ!BZ6</f>
        <v>66.77</v>
      </c>
      <c r="HA55" s="90"/>
      <c r="HB55" s="90"/>
      <c r="HC55" s="90"/>
      <c r="HD55" s="90"/>
      <c r="HE55" s="90"/>
      <c r="HF55" s="90"/>
      <c r="HG55" s="90"/>
      <c r="HH55" s="90"/>
      <c r="HI55" s="90"/>
      <c r="HJ55" s="90"/>
      <c r="HK55" s="90"/>
      <c r="HL55" s="90"/>
      <c r="HM55" s="90"/>
      <c r="HN55" s="90"/>
      <c r="HO55" s="90"/>
      <c r="HP55" s="90"/>
      <c r="HQ55" s="90"/>
      <c r="HR55" s="90"/>
      <c r="HS55" s="91"/>
      <c r="HT55" s="89">
        <f>データ!CA6</f>
        <v>53.42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19</v>
      </c>
      <c r="JM55" s="90"/>
      <c r="JN55" s="90"/>
      <c r="JO55" s="90"/>
      <c r="JP55" s="90"/>
      <c r="JQ55" s="90"/>
      <c r="JR55" s="90"/>
      <c r="JS55" s="90"/>
      <c r="JT55" s="90"/>
      <c r="JU55" s="90"/>
      <c r="JV55" s="90"/>
      <c r="JW55" s="90"/>
      <c r="JX55" s="90"/>
      <c r="JY55" s="90"/>
      <c r="JZ55" s="90"/>
      <c r="KA55" s="90"/>
      <c r="KB55" s="90"/>
      <c r="KC55" s="90"/>
      <c r="KD55" s="90"/>
      <c r="KE55" s="91"/>
      <c r="KF55" s="89">
        <f>データ!CI6</f>
        <v>20.78</v>
      </c>
      <c r="KG55" s="90"/>
      <c r="KH55" s="90"/>
      <c r="KI55" s="90"/>
      <c r="KJ55" s="90"/>
      <c r="KK55" s="90"/>
      <c r="KL55" s="90"/>
      <c r="KM55" s="90"/>
      <c r="KN55" s="90"/>
      <c r="KO55" s="90"/>
      <c r="KP55" s="90"/>
      <c r="KQ55" s="90"/>
      <c r="KR55" s="90"/>
      <c r="KS55" s="90"/>
      <c r="KT55" s="90"/>
      <c r="KU55" s="90"/>
      <c r="KV55" s="90"/>
      <c r="KW55" s="90"/>
      <c r="KX55" s="90"/>
      <c r="KY55" s="91"/>
      <c r="KZ55" s="89">
        <f>データ!CJ6</f>
        <v>19.89</v>
      </c>
      <c r="LA55" s="90"/>
      <c r="LB55" s="90"/>
      <c r="LC55" s="90"/>
      <c r="LD55" s="90"/>
      <c r="LE55" s="90"/>
      <c r="LF55" s="90"/>
      <c r="LG55" s="90"/>
      <c r="LH55" s="90"/>
      <c r="LI55" s="90"/>
      <c r="LJ55" s="90"/>
      <c r="LK55" s="90"/>
      <c r="LL55" s="90"/>
      <c r="LM55" s="90"/>
      <c r="LN55" s="90"/>
      <c r="LO55" s="90"/>
      <c r="LP55" s="90"/>
      <c r="LQ55" s="90"/>
      <c r="LR55" s="90"/>
      <c r="LS55" s="91"/>
      <c r="LT55" s="89">
        <f>データ!CK6</f>
        <v>19.22</v>
      </c>
      <c r="LU55" s="90"/>
      <c r="LV55" s="90"/>
      <c r="LW55" s="90"/>
      <c r="LX55" s="90"/>
      <c r="LY55" s="90"/>
      <c r="LZ55" s="90"/>
      <c r="MA55" s="90"/>
      <c r="MB55" s="90"/>
      <c r="MC55" s="90"/>
      <c r="MD55" s="90"/>
      <c r="ME55" s="90"/>
      <c r="MF55" s="90"/>
      <c r="MG55" s="90"/>
      <c r="MH55" s="90"/>
      <c r="MI55" s="90"/>
      <c r="MJ55" s="90"/>
      <c r="MK55" s="90"/>
      <c r="ML55" s="90"/>
      <c r="MM55" s="91"/>
      <c r="MN55" s="89">
        <f>データ!CL6</f>
        <v>19.89</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32.33</v>
      </c>
      <c r="OG55" s="90"/>
      <c r="OH55" s="90"/>
      <c r="OI55" s="90"/>
      <c r="OJ55" s="90"/>
      <c r="OK55" s="90"/>
      <c r="OL55" s="90"/>
      <c r="OM55" s="90"/>
      <c r="ON55" s="90"/>
      <c r="OO55" s="90"/>
      <c r="OP55" s="90"/>
      <c r="OQ55" s="90"/>
      <c r="OR55" s="90"/>
      <c r="OS55" s="90"/>
      <c r="OT55" s="90"/>
      <c r="OU55" s="90"/>
      <c r="OV55" s="90"/>
      <c r="OW55" s="90"/>
      <c r="OX55" s="90"/>
      <c r="OY55" s="91"/>
      <c r="OZ55" s="89">
        <f>データ!CT6</f>
        <v>32.33</v>
      </c>
      <c r="PA55" s="90"/>
      <c r="PB55" s="90"/>
      <c r="PC55" s="90"/>
      <c r="PD55" s="90"/>
      <c r="PE55" s="90"/>
      <c r="PF55" s="90"/>
      <c r="PG55" s="90"/>
      <c r="PH55" s="90"/>
      <c r="PI55" s="90"/>
      <c r="PJ55" s="90"/>
      <c r="PK55" s="90"/>
      <c r="PL55" s="90"/>
      <c r="PM55" s="90"/>
      <c r="PN55" s="90"/>
      <c r="PO55" s="90"/>
      <c r="PP55" s="90"/>
      <c r="PQ55" s="90"/>
      <c r="PR55" s="90"/>
      <c r="PS55" s="91"/>
      <c r="PT55" s="89">
        <f>データ!CU6</f>
        <v>30.11</v>
      </c>
      <c r="PU55" s="90"/>
      <c r="PV55" s="90"/>
      <c r="PW55" s="90"/>
      <c r="PX55" s="90"/>
      <c r="PY55" s="90"/>
      <c r="PZ55" s="90"/>
      <c r="QA55" s="90"/>
      <c r="QB55" s="90"/>
      <c r="QC55" s="90"/>
      <c r="QD55" s="90"/>
      <c r="QE55" s="90"/>
      <c r="QF55" s="90"/>
      <c r="QG55" s="90"/>
      <c r="QH55" s="90"/>
      <c r="QI55" s="90"/>
      <c r="QJ55" s="90"/>
      <c r="QK55" s="90"/>
      <c r="QL55" s="90"/>
      <c r="QM55" s="91"/>
      <c r="QN55" s="89">
        <f>データ!CV6</f>
        <v>30.22</v>
      </c>
      <c r="QO55" s="90"/>
      <c r="QP55" s="90"/>
      <c r="QQ55" s="90"/>
      <c r="QR55" s="90"/>
      <c r="QS55" s="90"/>
      <c r="QT55" s="90"/>
      <c r="QU55" s="90"/>
      <c r="QV55" s="90"/>
      <c r="QW55" s="90"/>
      <c r="QX55" s="90"/>
      <c r="QY55" s="90"/>
      <c r="QZ55" s="90"/>
      <c r="RA55" s="90"/>
      <c r="RB55" s="90"/>
      <c r="RC55" s="90"/>
      <c r="RD55" s="90"/>
      <c r="RE55" s="90"/>
      <c r="RF55" s="90"/>
      <c r="RG55" s="91"/>
      <c r="RH55" s="89">
        <f>データ!CW6</f>
        <v>32.33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94.77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49.51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33.29</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49.76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51.42</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50.92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52.84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56.09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59.33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55.32</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55.08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56.95</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4.66</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0.09</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0.14000000000000001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hltIVdnifuYEDZaH978RJiwtfISSNRdHvsoTVluv8o81J+vgcQFjwApknmApWjvYS1Jks7bcNujDWLEm7R1Xg==" saltValue="9f3yDcaGRQ+6+b36WNUl3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110.79</v>
      </c>
      <c r="U6" s="35">
        <f>U7</f>
        <v>110.13</v>
      </c>
      <c r="V6" s="35">
        <f>V7</f>
        <v>107.82</v>
      </c>
      <c r="W6" s="35">
        <f>W7</f>
        <v>104.13</v>
      </c>
      <c r="X6" s="35">
        <f t="shared" si="3"/>
        <v>110.44</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6971.25</v>
      </c>
      <c r="AQ6" s="35">
        <f>AQ7</f>
        <v>354.15</v>
      </c>
      <c r="AR6" s="35">
        <f>AR7</f>
        <v>7918.36</v>
      </c>
      <c r="AS6" s="35">
        <f>AS7</f>
        <v>6380.3</v>
      </c>
      <c r="AT6" s="35">
        <f t="shared" si="3"/>
        <v>6875</v>
      </c>
      <c r="AU6" s="35">
        <f t="shared" si="3"/>
        <v>868.31</v>
      </c>
      <c r="AV6" s="35">
        <f t="shared" si="3"/>
        <v>732.52</v>
      </c>
      <c r="AW6" s="35">
        <f t="shared" si="3"/>
        <v>819.73</v>
      </c>
      <c r="AX6" s="35">
        <f t="shared" si="3"/>
        <v>834.05</v>
      </c>
      <c r="AY6" s="35">
        <f t="shared" si="3"/>
        <v>1011.55</v>
      </c>
      <c r="AZ6" s="33" t="str">
        <f>IF(AZ7="-","【-】","【"&amp;SUBSTITUTE(TEXT(AZ7,"#,##0.00"),"-","△")&amp;"】")</f>
        <v>【473.00】</v>
      </c>
      <c r="BA6" s="35">
        <f t="shared" si="3"/>
        <v>0</v>
      </c>
      <c r="BB6" s="35">
        <f>BB7</f>
        <v>0</v>
      </c>
      <c r="BC6" s="35">
        <f>BC7</f>
        <v>0</v>
      </c>
      <c r="BD6" s="35">
        <f>BD7</f>
        <v>0</v>
      </c>
      <c r="BE6" s="35">
        <f t="shared" si="3"/>
        <v>0</v>
      </c>
      <c r="BF6" s="35">
        <f t="shared" si="3"/>
        <v>504.81</v>
      </c>
      <c r="BG6" s="35">
        <f t="shared" si="3"/>
        <v>498.01</v>
      </c>
      <c r="BH6" s="35">
        <f t="shared" si="3"/>
        <v>490.39</v>
      </c>
      <c r="BI6" s="35">
        <f t="shared" si="3"/>
        <v>475.44</v>
      </c>
      <c r="BJ6" s="35">
        <f t="shared" si="3"/>
        <v>413.6</v>
      </c>
      <c r="BK6" s="33" t="str">
        <f>IF(BK7="-","【-】","【"&amp;SUBSTITUTE(TEXT(BK7,"#,##0.00"),"-","△")&amp;"】")</f>
        <v>【233.74】</v>
      </c>
      <c r="BL6" s="35">
        <f t="shared" si="3"/>
        <v>91.86</v>
      </c>
      <c r="BM6" s="35">
        <f>BM7</f>
        <v>92.98</v>
      </c>
      <c r="BN6" s="35">
        <f>BN7</f>
        <v>80.989999999999995</v>
      </c>
      <c r="BO6" s="35">
        <f>BO7</f>
        <v>74.260000000000005</v>
      </c>
      <c r="BP6" s="35">
        <f t="shared" si="3"/>
        <v>92.79</v>
      </c>
      <c r="BQ6" s="35">
        <f t="shared" si="3"/>
        <v>94.91</v>
      </c>
      <c r="BR6" s="35">
        <f t="shared" si="3"/>
        <v>90.22</v>
      </c>
      <c r="BS6" s="35">
        <f t="shared" si="3"/>
        <v>90.8</v>
      </c>
      <c r="BT6" s="35">
        <f t="shared" si="3"/>
        <v>93.49</v>
      </c>
      <c r="BU6" s="35">
        <f t="shared" si="3"/>
        <v>94.77</v>
      </c>
      <c r="BV6" s="33" t="str">
        <f>IF(BV7="-","【-】","【"&amp;SUBSTITUTE(TEXT(BV7,"#,##0.00"),"-","△")&amp;"】")</f>
        <v>【106.87】</v>
      </c>
      <c r="BW6" s="35">
        <f t="shared" si="3"/>
        <v>52.48</v>
      </c>
      <c r="BX6" s="35">
        <f>BX7</f>
        <v>54.03</v>
      </c>
      <c r="BY6" s="35">
        <f>BY7</f>
        <v>64.13</v>
      </c>
      <c r="BZ6" s="35">
        <f>BZ7</f>
        <v>66.77</v>
      </c>
      <c r="CA6" s="35">
        <f t="shared" si="3"/>
        <v>53.42</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19</v>
      </c>
      <c r="CI6" s="35">
        <f>CI7</f>
        <v>20.78</v>
      </c>
      <c r="CJ6" s="35">
        <f>CJ7</f>
        <v>19.89</v>
      </c>
      <c r="CK6" s="35">
        <f>CK7</f>
        <v>19.22</v>
      </c>
      <c r="CL6" s="35">
        <f t="shared" si="5"/>
        <v>19.89</v>
      </c>
      <c r="CM6" s="35">
        <f t="shared" si="5"/>
        <v>35.22</v>
      </c>
      <c r="CN6" s="35">
        <f t="shared" si="5"/>
        <v>34.92</v>
      </c>
      <c r="CO6" s="35">
        <f t="shared" si="5"/>
        <v>34.19</v>
      </c>
      <c r="CP6" s="35">
        <f t="shared" si="5"/>
        <v>36.65</v>
      </c>
      <c r="CQ6" s="35">
        <f t="shared" si="5"/>
        <v>33.29</v>
      </c>
      <c r="CR6" s="33" t="str">
        <f>IF(CR7="-","【-】","【"&amp;SUBSTITUTE(TEXT(CR7,"#,##0.00"),"-","△")&amp;"】")</f>
        <v>【53.19】</v>
      </c>
      <c r="CS6" s="35">
        <f t="shared" ref="CS6:DB6" si="6">CS7</f>
        <v>32.33</v>
      </c>
      <c r="CT6" s="35">
        <f>CT7</f>
        <v>32.33</v>
      </c>
      <c r="CU6" s="35">
        <f>CU7</f>
        <v>30.11</v>
      </c>
      <c r="CV6" s="35">
        <f>CV7</f>
        <v>30.22</v>
      </c>
      <c r="CW6" s="35">
        <f t="shared" si="6"/>
        <v>32.33</v>
      </c>
      <c r="CX6" s="35">
        <f t="shared" si="6"/>
        <v>51.42</v>
      </c>
      <c r="CY6" s="35">
        <f t="shared" si="6"/>
        <v>50.9</v>
      </c>
      <c r="CZ6" s="35">
        <f t="shared" si="6"/>
        <v>49.05</v>
      </c>
      <c r="DA6" s="35">
        <f t="shared" si="6"/>
        <v>50.94</v>
      </c>
      <c r="DB6" s="35">
        <f t="shared" si="6"/>
        <v>49.76</v>
      </c>
      <c r="DC6" s="33" t="str">
        <f>IF(DC7="-","【-】","【"&amp;SUBSTITUTE(TEXT(DC7,"#,##0.00"),"-","△")&amp;"】")</f>
        <v>【75.85】</v>
      </c>
      <c r="DD6" s="35">
        <f t="shared" ref="DD6:DM6" si="7">DD7</f>
        <v>51.42</v>
      </c>
      <c r="DE6" s="35">
        <f>DE7</f>
        <v>50.92</v>
      </c>
      <c r="DF6" s="35">
        <f>DF7</f>
        <v>52.84</v>
      </c>
      <c r="DG6" s="35">
        <f>DG7</f>
        <v>56.09</v>
      </c>
      <c r="DH6" s="35">
        <f t="shared" si="7"/>
        <v>59.33</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900</v>
      </c>
      <c r="L7" s="37" t="s">
        <v>96</v>
      </c>
      <c r="M7" s="38">
        <v>1</v>
      </c>
      <c r="N7" s="38">
        <v>179</v>
      </c>
      <c r="O7" s="39" t="s">
        <v>97</v>
      </c>
      <c r="P7" s="39">
        <v>93</v>
      </c>
      <c r="Q7" s="38">
        <v>23</v>
      </c>
      <c r="R7" s="38">
        <v>291</v>
      </c>
      <c r="S7" s="37" t="s">
        <v>98</v>
      </c>
      <c r="T7" s="40">
        <v>110.79</v>
      </c>
      <c r="U7" s="40">
        <v>110.13</v>
      </c>
      <c r="V7" s="40">
        <v>107.82</v>
      </c>
      <c r="W7" s="40">
        <v>104.13</v>
      </c>
      <c r="X7" s="40">
        <v>110.44</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6971.25</v>
      </c>
      <c r="AQ7" s="40">
        <v>354.15</v>
      </c>
      <c r="AR7" s="40">
        <v>7918.36</v>
      </c>
      <c r="AS7" s="40">
        <v>6380.3</v>
      </c>
      <c r="AT7" s="40">
        <v>6875</v>
      </c>
      <c r="AU7" s="40">
        <v>868.31</v>
      </c>
      <c r="AV7" s="40">
        <v>732.52</v>
      </c>
      <c r="AW7" s="40">
        <v>819.73</v>
      </c>
      <c r="AX7" s="40">
        <v>834.05</v>
      </c>
      <c r="AY7" s="40">
        <v>1011.55</v>
      </c>
      <c r="AZ7" s="40">
        <v>473</v>
      </c>
      <c r="BA7" s="40">
        <v>0</v>
      </c>
      <c r="BB7" s="40">
        <v>0</v>
      </c>
      <c r="BC7" s="40">
        <v>0</v>
      </c>
      <c r="BD7" s="40">
        <v>0</v>
      </c>
      <c r="BE7" s="40">
        <v>0</v>
      </c>
      <c r="BF7" s="40">
        <v>504.81</v>
      </c>
      <c r="BG7" s="40">
        <v>498.01</v>
      </c>
      <c r="BH7" s="40">
        <v>490.39</v>
      </c>
      <c r="BI7" s="40">
        <v>475.44</v>
      </c>
      <c r="BJ7" s="40">
        <v>413.6</v>
      </c>
      <c r="BK7" s="40">
        <v>233.74</v>
      </c>
      <c r="BL7" s="40">
        <v>91.86</v>
      </c>
      <c r="BM7" s="40">
        <v>92.98</v>
      </c>
      <c r="BN7" s="40">
        <v>80.989999999999995</v>
      </c>
      <c r="BO7" s="40">
        <v>74.260000000000005</v>
      </c>
      <c r="BP7" s="40">
        <v>92.79</v>
      </c>
      <c r="BQ7" s="40">
        <v>94.91</v>
      </c>
      <c r="BR7" s="40">
        <v>90.22</v>
      </c>
      <c r="BS7" s="40">
        <v>90.8</v>
      </c>
      <c r="BT7" s="40">
        <v>93.49</v>
      </c>
      <c r="BU7" s="40">
        <v>94.77</v>
      </c>
      <c r="BV7" s="40">
        <v>106.87</v>
      </c>
      <c r="BW7" s="40">
        <v>52.48</v>
      </c>
      <c r="BX7" s="40">
        <v>54.03</v>
      </c>
      <c r="BY7" s="40">
        <v>64.13</v>
      </c>
      <c r="BZ7" s="40">
        <v>66.77</v>
      </c>
      <c r="CA7" s="40">
        <v>53.42</v>
      </c>
      <c r="CB7" s="40">
        <v>47.36</v>
      </c>
      <c r="CC7" s="40">
        <v>49.94</v>
      </c>
      <c r="CD7" s="40">
        <v>50.56</v>
      </c>
      <c r="CE7" s="40">
        <v>49.4</v>
      </c>
      <c r="CF7" s="40">
        <v>49.51</v>
      </c>
      <c r="CG7" s="40">
        <v>20.260000000000002</v>
      </c>
      <c r="CH7" s="40">
        <v>19</v>
      </c>
      <c r="CI7" s="40">
        <v>20.78</v>
      </c>
      <c r="CJ7" s="40">
        <v>19.89</v>
      </c>
      <c r="CK7" s="40">
        <v>19.22</v>
      </c>
      <c r="CL7" s="40">
        <v>19.89</v>
      </c>
      <c r="CM7" s="40">
        <v>35.22</v>
      </c>
      <c r="CN7" s="40">
        <v>34.92</v>
      </c>
      <c r="CO7" s="40">
        <v>34.19</v>
      </c>
      <c r="CP7" s="40">
        <v>36.65</v>
      </c>
      <c r="CQ7" s="40">
        <v>33.29</v>
      </c>
      <c r="CR7" s="40">
        <v>53.19</v>
      </c>
      <c r="CS7" s="40">
        <v>32.33</v>
      </c>
      <c r="CT7" s="40">
        <v>32.33</v>
      </c>
      <c r="CU7" s="40">
        <v>30.11</v>
      </c>
      <c r="CV7" s="40">
        <v>30.22</v>
      </c>
      <c r="CW7" s="40">
        <v>32.33</v>
      </c>
      <c r="CX7" s="40">
        <v>51.42</v>
      </c>
      <c r="CY7" s="40">
        <v>50.9</v>
      </c>
      <c r="CZ7" s="40">
        <v>49.05</v>
      </c>
      <c r="DA7" s="40">
        <v>50.94</v>
      </c>
      <c r="DB7" s="40">
        <v>49.76</v>
      </c>
      <c r="DC7" s="40">
        <v>75.849999999999994</v>
      </c>
      <c r="DD7" s="40">
        <v>51.42</v>
      </c>
      <c r="DE7" s="40">
        <v>50.92</v>
      </c>
      <c r="DF7" s="40">
        <v>52.84</v>
      </c>
      <c r="DG7" s="40">
        <v>56.09</v>
      </c>
      <c r="DH7" s="40">
        <v>59.33</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110.79</v>
      </c>
      <c r="V11" s="48">
        <f>IF(U6="-",NA(),U6)</f>
        <v>110.13</v>
      </c>
      <c r="W11" s="48">
        <f>IF(V6="-",NA(),V6)</f>
        <v>107.82</v>
      </c>
      <c r="X11" s="48">
        <f>IF(W6="-",NA(),W6)</f>
        <v>104.13</v>
      </c>
      <c r="Y11" s="48">
        <f>IF(X6="-",NA(),X6)</f>
        <v>110.44</v>
      </c>
      <c r="AE11" s="47" t="s">
        <v>23</v>
      </c>
      <c r="AF11" s="48">
        <f>IF(AE6="-",NA(),AE6)</f>
        <v>0</v>
      </c>
      <c r="AG11" s="48">
        <f>IF(AF6="-",NA(),AF6)</f>
        <v>0</v>
      </c>
      <c r="AH11" s="48">
        <f>IF(AG6="-",NA(),AG6)</f>
        <v>0</v>
      </c>
      <c r="AI11" s="48">
        <f>IF(AH6="-",NA(),AH6)</f>
        <v>0</v>
      </c>
      <c r="AJ11" s="48">
        <f>IF(AI6="-",NA(),AI6)</f>
        <v>0</v>
      </c>
      <c r="AP11" s="47" t="s">
        <v>23</v>
      </c>
      <c r="AQ11" s="48">
        <f>IF(AP6="-",NA(),AP6)</f>
        <v>6971.25</v>
      </c>
      <c r="AR11" s="48">
        <f>IF(AQ6="-",NA(),AQ6)</f>
        <v>354.15</v>
      </c>
      <c r="AS11" s="48">
        <f>IF(AR6="-",NA(),AR6)</f>
        <v>7918.36</v>
      </c>
      <c r="AT11" s="48">
        <f>IF(AS6="-",NA(),AS6)</f>
        <v>6380.3</v>
      </c>
      <c r="AU11" s="48">
        <f>IF(AT6="-",NA(),AT6)</f>
        <v>6875</v>
      </c>
      <c r="BA11" s="47" t="s">
        <v>23</v>
      </c>
      <c r="BB11" s="48">
        <f>IF(BA6="-",NA(),BA6)</f>
        <v>0</v>
      </c>
      <c r="BC11" s="48">
        <f>IF(BB6="-",NA(),BB6)</f>
        <v>0</v>
      </c>
      <c r="BD11" s="48">
        <f>IF(BC6="-",NA(),BC6)</f>
        <v>0</v>
      </c>
      <c r="BE11" s="48">
        <f>IF(BD6="-",NA(),BD6)</f>
        <v>0</v>
      </c>
      <c r="BF11" s="48">
        <f>IF(BE6="-",NA(),BE6)</f>
        <v>0</v>
      </c>
      <c r="BL11" s="47" t="s">
        <v>23</v>
      </c>
      <c r="BM11" s="48">
        <f>IF(BL6="-",NA(),BL6)</f>
        <v>91.86</v>
      </c>
      <c r="BN11" s="48">
        <f>IF(BM6="-",NA(),BM6)</f>
        <v>92.98</v>
      </c>
      <c r="BO11" s="48">
        <f>IF(BN6="-",NA(),BN6)</f>
        <v>80.989999999999995</v>
      </c>
      <c r="BP11" s="48">
        <f>IF(BO6="-",NA(),BO6)</f>
        <v>74.260000000000005</v>
      </c>
      <c r="BQ11" s="48">
        <f>IF(BP6="-",NA(),BP6)</f>
        <v>92.79</v>
      </c>
      <c r="BW11" s="47" t="s">
        <v>23</v>
      </c>
      <c r="BX11" s="48">
        <f>IF(BW6="-",NA(),BW6)</f>
        <v>52.48</v>
      </c>
      <c r="BY11" s="48">
        <f>IF(BX6="-",NA(),BX6)</f>
        <v>54.03</v>
      </c>
      <c r="BZ11" s="48">
        <f>IF(BY6="-",NA(),BY6)</f>
        <v>64.13</v>
      </c>
      <c r="CA11" s="48">
        <f>IF(BZ6="-",NA(),BZ6)</f>
        <v>66.77</v>
      </c>
      <c r="CB11" s="48">
        <f>IF(CA6="-",NA(),CA6)</f>
        <v>53.42</v>
      </c>
      <c r="CH11" s="47" t="s">
        <v>23</v>
      </c>
      <c r="CI11" s="48">
        <f>IF(CH6="-",NA(),CH6)</f>
        <v>19</v>
      </c>
      <c r="CJ11" s="48">
        <f>IF(CI6="-",NA(),CI6)</f>
        <v>20.78</v>
      </c>
      <c r="CK11" s="48">
        <f>IF(CJ6="-",NA(),CJ6)</f>
        <v>19.89</v>
      </c>
      <c r="CL11" s="48">
        <f>IF(CK6="-",NA(),CK6)</f>
        <v>19.22</v>
      </c>
      <c r="CM11" s="48">
        <f>IF(CL6="-",NA(),CL6)</f>
        <v>19.89</v>
      </c>
      <c r="CS11" s="47" t="s">
        <v>23</v>
      </c>
      <c r="CT11" s="48">
        <f>IF(CS6="-",NA(),CS6)</f>
        <v>32.33</v>
      </c>
      <c r="CU11" s="48">
        <f>IF(CT6="-",NA(),CT6)</f>
        <v>32.33</v>
      </c>
      <c r="CV11" s="48">
        <f>IF(CU6="-",NA(),CU6)</f>
        <v>30.11</v>
      </c>
      <c r="CW11" s="48">
        <f>IF(CV6="-",NA(),CV6)</f>
        <v>30.22</v>
      </c>
      <c r="CX11" s="48">
        <f>IF(CW6="-",NA(),CW6)</f>
        <v>32.33</v>
      </c>
      <c r="DD11" s="47" t="s">
        <v>23</v>
      </c>
      <c r="DE11" s="48">
        <f>IF(DD6="-",NA(),DD6)</f>
        <v>51.42</v>
      </c>
      <c r="DF11" s="48">
        <f>IF(DE6="-",NA(),DE6)</f>
        <v>50.92</v>
      </c>
      <c r="DG11" s="48">
        <f>IF(DF6="-",NA(),DF6)</f>
        <v>52.84</v>
      </c>
      <c r="DH11" s="48">
        <f>IF(DG6="-",NA(),DG6)</f>
        <v>56.09</v>
      </c>
      <c r="DI11" s="48">
        <f>IF(DH6="-",NA(),DH6)</f>
        <v>59.33</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2023-12-05T01:33:09Z</dcterms:created>
  <dcterms:modified xsi:type="dcterms:W3CDTF">2024-02-21T23:57:42Z</dcterms:modified>
  <cp:category/>
</cp:coreProperties>
</file>