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5\02　決算統計関連調査\060116　公営企業に係る経営比較分析表（令和４年度決算）の分析等について\★完成版\17_南九州市(済，了)\"/>
    </mc:Choice>
  </mc:AlternateContent>
  <workbookProtection workbookAlgorithmName="SHA-512" workbookHashValue="dHfXugQNjH01zj/Vp78L+9leBeeztVlfR7V59w/SBEuYYvvzJV6JH1ywXAT/mHWaU4Ux/urQwOENNfETHL4UNA==" workbookSaltValue="cH97PhOqgV3wT5+WCzmqUg==" workbookSpinCount="100000" lockStructure="1"/>
  <bookViews>
    <workbookView xWindow="0" yWindow="0" windowWidth="28800" windowHeight="1246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R6" i="5"/>
  <c r="AD10" i="4" s="1"/>
  <c r="Q6" i="5"/>
  <c r="P6" i="5"/>
  <c r="O6" i="5"/>
  <c r="N6" i="5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J85" i="4"/>
  <c r="I85" i="4"/>
  <c r="H85" i="4"/>
  <c r="G85" i="4"/>
  <c r="BB10" i="4"/>
  <c r="W10" i="4"/>
  <c r="P10" i="4"/>
  <c r="I10" i="4"/>
  <c r="B10" i="4"/>
  <c r="BB8" i="4"/>
  <c r="AT8" i="4"/>
  <c r="AL8" i="4"/>
  <c r="AD8" i="4"/>
  <c r="W8" i="4"/>
  <c r="B8" i="4"/>
</calcChain>
</file>

<file path=xl/sharedStrings.xml><?xml version="1.0" encoding="utf-8"?>
<sst xmlns="http://schemas.openxmlformats.org/spreadsheetml/2006/main" count="275" uniqueCount="117">
  <si>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</si>
  <si>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</si>
  <si>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</si>
  <si>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</si>
  <si>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</si>
  <si>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</si>
  <si>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</si>
  <si>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</si>
  <si>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</si>
  <si>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</si>
  <si>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</si>
  <si>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</si>
  <si>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</si>
  <si>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</si>
  <si>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</si>
  <si>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</si>
  <si>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</si>
  <si>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</si>
  <si>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</si>
  <si>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</si>
  <si>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</si>
  <si>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</si>
  <si>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</si>
  <si>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</si>
  <si>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</si>
  <si>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</si>
  <si>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</si>
  <si>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</si>
  <si>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</si>
  <si>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</si>
  <si>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</si>
  <si>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</si>
  <si>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</si>
  <si>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</si>
  <si>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</si>
  <si>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</si>
  <si>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</si>
  <si>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</si>
  <si>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</si>
  <si>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</si>
  <si>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</si>
  <si>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</si>
  <si>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</si>
  <si>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</si>
  <si>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</si>
  <si>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</si>
  <si>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</si>
  <si>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</si>
  <si>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</si>
  <si>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</si>
  <si>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</si>
  <si>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</si>
  <si>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</si>
  <si>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</si>
  <si>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</si>
  <si>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</si>
  <si>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</si>
  <si>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</si>
  <si>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</si>
  <si>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</si>
  <si>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</si>
  <si>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</si>
  <si>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</si>
  <si>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</si>
  <si>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</si>
  <si>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</si>
  <si>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</si>
  <si>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</si>
  <si>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</si>
  <si>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</si>
  <si>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</si>
  <si>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</si>
  <si>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</si>
  <si>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</si>
  <si>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</si>
  <si>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</si>
  <si>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</si>
  <si>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</si>
  <si>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</si>
  <si>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</si>
  <si>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</si>
  <si>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</si>
  <si>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</si>
  <si>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</si>
  <si>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</si>
  <si>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</si>
  <si>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</si>
  <si>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</si>
  <si>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</si>
  <si>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</si>
  <si>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</si>
  <si>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</si>
  <si>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</si>
  <si>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</si>
  <si>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</si>
  <si>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</si>
  <si>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南九州市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</si>
  <si>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</si>
  <si>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</si>
  <si>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</si>
  <si>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</si>
  <si>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</si>
  <si>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</si>
  <si>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</si>
  <si>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</si>
  <si>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</si>
  <si>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</si>
  <si>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</si>
  <si>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</si>
  <si>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</si>
  <si>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</si>
  <si>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</si>
  <si>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</si>
  <si>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</si>
  <si>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
　類似団体よりも低く，現状は問題ないと考えれらる。
②管渠老朽化率
　法定耐用年数を超えた管渠はない。
③管渠改善率
　圧送管の閉塞に伴う仮設工事を行った。耐用年数に満たない管路であったが，このような突発的な事故が発生する可能性もあるため，今後も必要に応じて更新していく。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ルイジ</t>
    </rPh>
    <rPh sb="16" eb="18">
      <t>ダンタイ</t>
    </rPh>
    <rPh sb="21" eb="22">
      <t>ヒク</t>
    </rPh>
    <rPh sb="24" eb="26">
      <t>ゲンジョウ</t>
    </rPh>
    <rPh sb="27" eb="29">
      <t>モンダイ</t>
    </rPh>
    <rPh sb="32" eb="33">
      <t>カンガ</t>
    </rPh>
    <rPh sb="66" eb="68">
      <t>カンキョ</t>
    </rPh>
    <rPh sb="68" eb="70">
      <t>カイゼン</t>
    </rPh>
    <rPh sb="70" eb="71">
      <t>リツ</t>
    </rPh>
    <rPh sb="73" eb="76">
      <t>アッソウカン</t>
    </rPh>
    <rPh sb="77" eb="79">
      <t>ヘイソク</t>
    </rPh>
    <rPh sb="80" eb="81">
      <t>トモナ</t>
    </rPh>
    <rPh sb="82" eb="84">
      <t>カセツ</t>
    </rPh>
    <rPh sb="84" eb="86">
      <t>コウジ</t>
    </rPh>
    <rPh sb="87" eb="88">
      <t>オコナ</t>
    </rPh>
    <rPh sb="91" eb="95">
      <t>タイヨウネンスウ</t>
    </rPh>
    <rPh sb="96" eb="97">
      <t>ミ</t>
    </rPh>
    <rPh sb="100" eb="102">
      <t>カンロ</t>
    </rPh>
    <rPh sb="113" eb="116">
      <t>トッパツテキ</t>
    </rPh>
    <rPh sb="117" eb="119">
      <t>ジコ</t>
    </rPh>
    <rPh sb="120" eb="122">
      <t>ハッセイ</t>
    </rPh>
    <rPh sb="124" eb="127">
      <t>カノウセイ</t>
    </rPh>
    <phoneticPr fontId="4"/>
  </si>
  <si>
    <t>　指標を見る限り，経営状況は健全であり，概ね類似団体とも近い数値となっているが，一般会計に依存した事業運営となっている。令和4年度に料金改定を行ったが，経営状況が大きく改善されているわけではないため，今後も経費の削減に努め，経営基盤の安定を図っていく必要がある
　管路の老朽化は，現在はそれほど進んでいないが，徐々に施設設備の故障が増加しているほか，圧送管の閉塞など，突発的な事故等が発生する可能性もあるため，今後の更新需要についても備えておかなければならない。</t>
    <rPh sb="1" eb="3">
      <t>シヒョウ</t>
    </rPh>
    <rPh sb="4" eb="5">
      <t>ミ</t>
    </rPh>
    <rPh sb="6" eb="7">
      <t>カギ</t>
    </rPh>
    <rPh sb="9" eb="11">
      <t>ケイエイ</t>
    </rPh>
    <rPh sb="11" eb="13">
      <t>ジョウキョウ</t>
    </rPh>
    <rPh sb="14" eb="16">
      <t>ケンゼン</t>
    </rPh>
    <rPh sb="20" eb="21">
      <t>オオム</t>
    </rPh>
    <rPh sb="22" eb="24">
      <t>ルイジ</t>
    </rPh>
    <rPh sb="24" eb="26">
      <t>ダンタイ</t>
    </rPh>
    <rPh sb="28" eb="29">
      <t>チカ</t>
    </rPh>
    <rPh sb="30" eb="32">
      <t>スウチ</t>
    </rPh>
    <rPh sb="40" eb="42">
      <t>イッパン</t>
    </rPh>
    <rPh sb="42" eb="44">
      <t>カイケイ</t>
    </rPh>
    <rPh sb="45" eb="47">
      <t>イゾン</t>
    </rPh>
    <rPh sb="49" eb="51">
      <t>ジギョウ</t>
    </rPh>
    <rPh sb="51" eb="53">
      <t>ウンエイ</t>
    </rPh>
    <rPh sb="132" eb="134">
      <t>カンロ</t>
    </rPh>
    <rPh sb="135" eb="138">
      <t>ロウキュウカ</t>
    </rPh>
    <rPh sb="140" eb="142">
      <t>ゲンザイ</t>
    </rPh>
    <rPh sb="147" eb="148">
      <t>スス</t>
    </rPh>
    <rPh sb="155" eb="157">
      <t>ジョジョ</t>
    </rPh>
    <rPh sb="158" eb="160">
      <t>シセツ</t>
    </rPh>
    <rPh sb="160" eb="162">
      <t>セツビ</t>
    </rPh>
    <rPh sb="163" eb="165">
      <t>コショウ</t>
    </rPh>
    <rPh sb="166" eb="168">
      <t>ゾウカ</t>
    </rPh>
    <rPh sb="205" eb="207">
      <t>コンゴ</t>
    </rPh>
    <rPh sb="208" eb="210">
      <t>コウシン</t>
    </rPh>
    <rPh sb="210" eb="212">
      <t>ジュヨウ</t>
    </rPh>
    <rPh sb="217" eb="218">
      <t>ソナ</t>
    </rPh>
    <phoneticPr fontId="4"/>
  </si>
  <si>
    <t>①経常収支比率
　令和4年度に料金改定を実施したが，費用の増加があり，数値の改善には至っていない。単年度収支が黒字であることを示す100%は上回っているものの，一般会計からの繰入金に依存しており，営業収益の確保を図っていく必要がある。
②累積欠損金比率　
　欠損金は発生していない。
③流動比率
　類似団体より高く，問題はないと考える。
④企業債残高対給水収益比率
　公費負担のため，0となっている。
⑤経費回収率
　料金改定を行ったが，費用の増加により改善されていない。類似団体は上回っているものの，さらなる経費削減を図る必要がある。
⑦施設利用率
　今後も人口減少に伴い処理水量が減少することが予想されるが，施設の統廃合は難しい状況である。
⑧水洗化率
　97％以上あり，類似団体より高くなっているが，今後も水洗化率の向上に努めていく。</t>
    <rPh sb="26" eb="28">
      <t>ヒヨウ</t>
    </rPh>
    <rPh sb="29" eb="31">
      <t>ゾウカ</t>
    </rPh>
    <rPh sb="35" eb="37">
      <t>スウチ</t>
    </rPh>
    <rPh sb="184" eb="186">
      <t>コウヒ</t>
    </rPh>
    <rPh sb="186" eb="188">
      <t>フタン</t>
    </rPh>
    <rPh sb="202" eb="204">
      <t>ケイヒ</t>
    </rPh>
    <rPh sb="214" eb="215">
      <t>オコナ</t>
    </rPh>
    <rPh sb="219" eb="221">
      <t>ヒヨウ</t>
    </rPh>
    <rPh sb="222" eb="224">
      <t>ゾウカ</t>
    </rPh>
    <rPh sb="241" eb="243">
      <t>ウワマワ</t>
    </rPh>
    <rPh sb="307" eb="309">
      <t>ルイジ</t>
    </rPh>
    <rPh sb="309" eb="311">
      <t>ダンタイ</t>
    </rPh>
    <rPh sb="313" eb="314">
      <t>ヒク</t>
    </rPh>
    <rPh sb="321" eb="323">
      <t>コンゴ</t>
    </rPh>
    <rPh sb="324" eb="326">
      <t>ジンコウ</t>
    </rPh>
    <rPh sb="326" eb="328">
      <t>ゲンショウ</t>
    </rPh>
    <rPh sb="329" eb="330">
      <t>トモナ</t>
    </rPh>
    <rPh sb="333" eb="335">
      <t>スイリョウ</t>
    </rPh>
    <rPh sb="336" eb="338">
      <t>ゲンショウ</t>
    </rPh>
    <rPh sb="343" eb="345">
      <t>ヨソウ</t>
    </rPh>
    <rPh sb="350" eb="352">
      <t>シセツ</t>
    </rPh>
    <rPh sb="353" eb="356">
      <t>トウハイゴウ</t>
    </rPh>
    <rPh sb="357" eb="358">
      <t>ムズカ</t>
    </rPh>
    <rPh sb="360" eb="362">
      <t>ジョウキョウスイセンカ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</si>
</sst>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3.11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FA-4CBF-A35E-51B3CB77B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FA-4CBF-A35E-51B3CB77B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54.9</c:v>
                </c:pt>
                <c:pt idx="3">
                  <c:v>51.39</c:v>
                </c:pt>
                <c:pt idx="4">
                  <c:v>49.91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D-45F6-BEC0-618BC0A54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D-45F6-BEC0-618BC0A54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95.67</c:v>
                </c:pt>
                <c:pt idx="3">
                  <c:v>95.22</c:v>
                </c:pt>
                <c:pt idx="4">
                  <c:v>97.01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67-4DB6-B6CB-ED3EA1D48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67-4DB6-B6CB-ED3EA1D48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103.76</c:v>
                </c:pt>
                <c:pt idx="3">
                  <c:v>109.8</c:v>
                </c:pt>
                <c:pt idx="4">
                  <c:v>108.18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46-4E88-9A33-F9DAABAE4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106.37</c:v>
                </c:pt>
                <c:pt idx="3">
                  <c:v>106.07</c:v>
                </c:pt>
                <c:pt idx="4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46-4E88-9A33-F9DAABAE4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3.27</c:v>
                </c:pt>
                <c:pt idx="3">
                  <c:v>6.46</c:v>
                </c:pt>
                <c:pt idx="4">
                  <c:v>9.66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6-446B-BAD4-A5A1133B9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20.34</c:v>
                </c:pt>
                <c:pt idx="3">
                  <c:v>21.85</c:v>
                </c:pt>
                <c:pt idx="4">
                  <c:v>25.19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E6-446B-BAD4-A5A1133B9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4-4461-B54C-856779CAC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A4-4461-B54C-856779CAC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69-4110-995C-0F876632E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139.02000000000001</c:v>
                </c:pt>
                <c:pt idx="3">
                  <c:v>132.04</c:v>
                </c:pt>
                <c:pt idx="4">
                  <c:v>145.43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69-4110-995C-0F876632E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21.79</c:v>
                </c:pt>
                <c:pt idx="3">
                  <c:v>61.79</c:v>
                </c:pt>
                <c:pt idx="4">
                  <c:v>108.6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87-48A3-B1FD-ECDE113F0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29.13</c:v>
                </c:pt>
                <c:pt idx="3">
                  <c:v>35.69</c:v>
                </c:pt>
                <c:pt idx="4">
                  <c:v>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87-48A3-B1FD-ECDE113F0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B-4553-BAB1-80B3C6462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AB-4553-BAB1-80B3C6462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63.4</c:v>
                </c:pt>
                <c:pt idx="3">
                  <c:v>60.68</c:v>
                </c:pt>
                <c:pt idx="4">
                  <c:v>57.85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3-4D1E-9CA0-80DBEEF32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73-4D1E-9CA0-80DBEEF32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149.69</c:v>
                </c:pt>
                <c:pt idx="3">
                  <c:v>156.62</c:v>
                </c:pt>
                <c:pt idx="4">
                  <c:v>180.4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2-4FDA-A10E-8103352C6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92-4FDA-A10E-8103352C6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52" zoomScaleNormal="52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鹿児島県　南九州市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農業集落排水</v>
      </c>
      <c r="Q8" s="40"/>
      <c r="R8" s="40"/>
      <c r="S8" s="40"/>
      <c r="T8" s="40"/>
      <c r="U8" s="40"/>
      <c r="V8" s="40"/>
      <c r="W8" s="40" t="str">
        <f>データ!L6</f>
        <v>F2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32745</v>
      </c>
      <c r="AM8" s="42"/>
      <c r="AN8" s="42"/>
      <c r="AO8" s="42"/>
      <c r="AP8" s="42"/>
      <c r="AQ8" s="42"/>
      <c r="AR8" s="42"/>
      <c r="AS8" s="42"/>
      <c r="AT8" s="35">
        <f>データ!T6</f>
        <v>357.91</v>
      </c>
      <c r="AU8" s="35"/>
      <c r="AV8" s="35"/>
      <c r="AW8" s="35"/>
      <c r="AX8" s="35"/>
      <c r="AY8" s="35"/>
      <c r="AZ8" s="35"/>
      <c r="BA8" s="35"/>
      <c r="BB8" s="35">
        <f>データ!U6</f>
        <v>91.49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89.49</v>
      </c>
      <c r="J10" s="35"/>
      <c r="K10" s="35"/>
      <c r="L10" s="35"/>
      <c r="M10" s="35"/>
      <c r="N10" s="35"/>
      <c r="O10" s="35"/>
      <c r="P10" s="35">
        <f>データ!P6</f>
        <v>3</v>
      </c>
      <c r="Q10" s="35"/>
      <c r="R10" s="35"/>
      <c r="S10" s="35"/>
      <c r="T10" s="35"/>
      <c r="U10" s="35"/>
      <c r="V10" s="35"/>
      <c r="W10" s="35">
        <f>データ!Q6</f>
        <v>85.12</v>
      </c>
      <c r="X10" s="35"/>
      <c r="Y10" s="35"/>
      <c r="Z10" s="35"/>
      <c r="AA10" s="35"/>
      <c r="AB10" s="35"/>
      <c r="AC10" s="35"/>
      <c r="AD10" s="42">
        <f>データ!R6</f>
        <v>2090</v>
      </c>
      <c r="AE10" s="42"/>
      <c r="AF10" s="42"/>
      <c r="AG10" s="42"/>
      <c r="AH10" s="42"/>
      <c r="AI10" s="42"/>
      <c r="AJ10" s="42"/>
      <c r="AK10" s="2"/>
      <c r="AL10" s="42">
        <f>データ!V6</f>
        <v>971</v>
      </c>
      <c r="AM10" s="42"/>
      <c r="AN10" s="42"/>
      <c r="AO10" s="42"/>
      <c r="AP10" s="42"/>
      <c r="AQ10" s="42"/>
      <c r="AR10" s="42"/>
      <c r="AS10" s="42"/>
      <c r="AT10" s="35">
        <f>データ!W6</f>
        <v>0.85</v>
      </c>
      <c r="AU10" s="35"/>
      <c r="AV10" s="35"/>
      <c r="AW10" s="35"/>
      <c r="AX10" s="35"/>
      <c r="AY10" s="35"/>
      <c r="AZ10" s="35"/>
      <c r="BA10" s="35"/>
      <c r="BB10" s="35">
        <f>データ!X6</f>
        <v>1142.3499999999999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116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114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115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【103.61】</v>
      </c>
      <c r="F85" s="12" t="str">
        <f>データ!AT6</f>
        <v>【133.62】</v>
      </c>
      <c r="G85" s="12" t="str">
        <f>データ!BE6</f>
        <v>【36.94】</v>
      </c>
      <c r="H85" s="12" t="str">
        <f>データ!BP6</f>
        <v>【809.19】</v>
      </c>
      <c r="I85" s="12" t="str">
        <f>データ!CA6</f>
        <v>【57.02】</v>
      </c>
      <c r="J85" s="12" t="str">
        <f>データ!CL6</f>
        <v>【273.68】</v>
      </c>
      <c r="K85" s="12" t="str">
        <f>データ!CW6</f>
        <v>【52.55】</v>
      </c>
      <c r="L85" s="12" t="str">
        <f>データ!DH6</f>
        <v>【87.30】</v>
      </c>
      <c r="M85" s="12" t="str">
        <f>データ!DS6</f>
        <v>【27.11】</v>
      </c>
      <c r="N85" s="12" t="str">
        <f>データ!ED6</f>
        <v>【0.00】</v>
      </c>
      <c r="O85" s="12" t="str">
        <f>データ!EO6</f>
        <v>【0.02】</v>
      </c>
    </row>
  </sheetData>
  <sheetProtection algorithmName="SHA-512" hashValue="tuonR1a40UMy/hOVxp1pWqSQmP67sc64pfhEuxrwICAAmBZKrEG1oCbzfX6YxrLi5C506Kt+pURDzGcqWw2bWA==" saltValue="e0s7g4YtSnHD7O1R+AG3q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462233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鹿児島県　南九州市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89.49</v>
      </c>
      <c r="P6" s="20">
        <f t="shared" si="3"/>
        <v>3</v>
      </c>
      <c r="Q6" s="20">
        <f t="shared" si="3"/>
        <v>85.12</v>
      </c>
      <c r="R6" s="20">
        <f t="shared" si="3"/>
        <v>2090</v>
      </c>
      <c r="S6" s="20">
        <f t="shared" si="3"/>
        <v>32745</v>
      </c>
      <c r="T6" s="20">
        <f t="shared" si="3"/>
        <v>357.91</v>
      </c>
      <c r="U6" s="20">
        <f t="shared" si="3"/>
        <v>91.49</v>
      </c>
      <c r="V6" s="20">
        <f t="shared" si="3"/>
        <v>971</v>
      </c>
      <c r="W6" s="20">
        <f t="shared" si="3"/>
        <v>0.85</v>
      </c>
      <c r="X6" s="20">
        <f t="shared" si="3"/>
        <v>1142.3499999999999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103.76</v>
      </c>
      <c r="AB6" s="21">
        <f t="shared" si="4"/>
        <v>109.8</v>
      </c>
      <c r="AC6" s="21">
        <f t="shared" si="4"/>
        <v>108.18</v>
      </c>
      <c r="AD6" s="21" t="str">
        <f t="shared" si="4"/>
        <v>-</v>
      </c>
      <c r="AE6" s="21" t="str">
        <f t="shared" si="4"/>
        <v>-</v>
      </c>
      <c r="AF6" s="21">
        <f t="shared" si="4"/>
        <v>106.37</v>
      </c>
      <c r="AG6" s="21">
        <f t="shared" si="4"/>
        <v>106.07</v>
      </c>
      <c r="AH6" s="21">
        <f t="shared" si="4"/>
        <v>105.5</v>
      </c>
      <c r="AI6" s="20" t="str">
        <f>IF(AI7="","",IF(AI7="-","【-】","【"&amp;SUBSTITUTE(TEXT(AI7,"#,##0.00"),"-","△")&amp;"】"))</f>
        <v>【103.61】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139.02000000000001</v>
      </c>
      <c r="AR6" s="21">
        <f t="shared" si="5"/>
        <v>132.04</v>
      </c>
      <c r="AS6" s="21">
        <f t="shared" si="5"/>
        <v>145.43</v>
      </c>
      <c r="AT6" s="20" t="str">
        <f>IF(AT7="","",IF(AT7="-","【-】","【"&amp;SUBSTITUTE(TEXT(AT7,"#,##0.00"),"-","△")&amp;"】"))</f>
        <v>【133.62】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21.79</v>
      </c>
      <c r="AX6" s="21">
        <f t="shared" si="6"/>
        <v>61.79</v>
      </c>
      <c r="AY6" s="21">
        <f t="shared" si="6"/>
        <v>108.6</v>
      </c>
      <c r="AZ6" s="21" t="str">
        <f t="shared" si="6"/>
        <v>-</v>
      </c>
      <c r="BA6" s="21" t="str">
        <f t="shared" si="6"/>
        <v>-</v>
      </c>
      <c r="BB6" s="21">
        <f t="shared" si="6"/>
        <v>29.13</v>
      </c>
      <c r="BC6" s="21">
        <f t="shared" si="6"/>
        <v>35.69</v>
      </c>
      <c r="BD6" s="21">
        <f t="shared" si="6"/>
        <v>38.4</v>
      </c>
      <c r="BE6" s="20" t="str">
        <f>IF(BE7="","",IF(BE7="-","【-】","【"&amp;SUBSTITUTE(TEXT(BE7,"#,##0.00"),"-","△")&amp;"】"))</f>
        <v>【36.94】</v>
      </c>
      <c r="BF6" s="21" t="str">
        <f>IF(BF7="",NA(),BF7)</f>
        <v>-</v>
      </c>
      <c r="BG6" s="21" t="str">
        <f t="shared" ref="BG6:BO6" si="7">IF(BG7="",NA(),BG7)</f>
        <v>-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63.4</v>
      </c>
      <c r="BT6" s="21">
        <f t="shared" si="8"/>
        <v>60.68</v>
      </c>
      <c r="BU6" s="21">
        <f t="shared" si="8"/>
        <v>57.85</v>
      </c>
      <c r="BV6" s="21" t="str">
        <f t="shared" si="8"/>
        <v>-</v>
      </c>
      <c r="BW6" s="21" t="str">
        <f t="shared" si="8"/>
        <v>-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149.69</v>
      </c>
      <c r="CE6" s="21">
        <f t="shared" si="9"/>
        <v>156.62</v>
      </c>
      <c r="CF6" s="21">
        <f t="shared" si="9"/>
        <v>180.4</v>
      </c>
      <c r="CG6" s="21" t="str">
        <f t="shared" si="9"/>
        <v>-</v>
      </c>
      <c r="CH6" s="21" t="str">
        <f t="shared" si="9"/>
        <v>-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54.9</v>
      </c>
      <c r="CP6" s="21">
        <f t="shared" si="10"/>
        <v>51.39</v>
      </c>
      <c r="CQ6" s="21">
        <f t="shared" si="10"/>
        <v>49.91</v>
      </c>
      <c r="CR6" s="21" t="str">
        <f t="shared" si="10"/>
        <v>-</v>
      </c>
      <c r="CS6" s="21" t="str">
        <f t="shared" si="10"/>
        <v>-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95.67</v>
      </c>
      <c r="DA6" s="21">
        <f t="shared" si="11"/>
        <v>95.22</v>
      </c>
      <c r="DB6" s="21">
        <f t="shared" si="11"/>
        <v>97.01</v>
      </c>
      <c r="DC6" s="21" t="str">
        <f t="shared" si="11"/>
        <v>-</v>
      </c>
      <c r="DD6" s="21" t="str">
        <f t="shared" si="11"/>
        <v>-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3.27</v>
      </c>
      <c r="DL6" s="21">
        <f t="shared" si="12"/>
        <v>6.46</v>
      </c>
      <c r="DM6" s="21">
        <f t="shared" si="12"/>
        <v>9.66</v>
      </c>
      <c r="DN6" s="21" t="str">
        <f t="shared" si="12"/>
        <v>-</v>
      </c>
      <c r="DO6" s="21" t="str">
        <f t="shared" si="12"/>
        <v>-</v>
      </c>
      <c r="DP6" s="21">
        <f t="shared" si="12"/>
        <v>20.34</v>
      </c>
      <c r="DQ6" s="21">
        <f t="shared" si="12"/>
        <v>21.85</v>
      </c>
      <c r="DR6" s="21">
        <f t="shared" si="12"/>
        <v>25.19</v>
      </c>
      <c r="DS6" s="20" t="str">
        <f>IF(DS7="","",IF(DS7="-","【-】","【"&amp;SUBSTITUTE(TEXT(DS7,"#,##0.00"),"-","△")&amp;"】"))</f>
        <v>【27.11】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1">
        <f t="shared" si="14"/>
        <v>3.11</v>
      </c>
      <c r="EJ6" s="21" t="str">
        <f t="shared" si="14"/>
        <v>-</v>
      </c>
      <c r="EK6" s="21" t="str">
        <f t="shared" si="14"/>
        <v>-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2022</v>
      </c>
      <c r="C7" s="23">
        <v>462233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89.49</v>
      </c>
      <c r="P7" s="24">
        <v>3</v>
      </c>
      <c r="Q7" s="24">
        <v>85.12</v>
      </c>
      <c r="R7" s="24">
        <v>2090</v>
      </c>
      <c r="S7" s="24">
        <v>32745</v>
      </c>
      <c r="T7" s="24">
        <v>357.91</v>
      </c>
      <c r="U7" s="24">
        <v>91.49</v>
      </c>
      <c r="V7" s="24">
        <v>971</v>
      </c>
      <c r="W7" s="24">
        <v>0.85</v>
      </c>
      <c r="X7" s="24">
        <v>1142.3499999999999</v>
      </c>
      <c r="Y7" s="24" t="s">
        <v>102</v>
      </c>
      <c r="Z7" s="24" t="s">
        <v>102</v>
      </c>
      <c r="AA7" s="24">
        <v>103.76</v>
      </c>
      <c r="AB7" s="24">
        <v>109.8</v>
      </c>
      <c r="AC7" s="24">
        <v>108.18</v>
      </c>
      <c r="AD7" s="24" t="s">
        <v>102</v>
      </c>
      <c r="AE7" s="24" t="s">
        <v>102</v>
      </c>
      <c r="AF7" s="24">
        <v>106.37</v>
      </c>
      <c r="AG7" s="24">
        <v>106.07</v>
      </c>
      <c r="AH7" s="24">
        <v>105.5</v>
      </c>
      <c r="AI7" s="24">
        <v>103.61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139.02000000000001</v>
      </c>
      <c r="AR7" s="24">
        <v>132.04</v>
      </c>
      <c r="AS7" s="24">
        <v>145.43</v>
      </c>
      <c r="AT7" s="24">
        <v>133.62</v>
      </c>
      <c r="AU7" s="24" t="s">
        <v>102</v>
      </c>
      <c r="AV7" s="24" t="s">
        <v>102</v>
      </c>
      <c r="AW7" s="24">
        <v>21.79</v>
      </c>
      <c r="AX7" s="24">
        <v>61.79</v>
      </c>
      <c r="AY7" s="24">
        <v>108.6</v>
      </c>
      <c r="AZ7" s="24" t="s">
        <v>102</v>
      </c>
      <c r="BA7" s="24" t="s">
        <v>102</v>
      </c>
      <c r="BB7" s="24">
        <v>29.13</v>
      </c>
      <c r="BC7" s="24">
        <v>35.69</v>
      </c>
      <c r="BD7" s="24">
        <v>38.4</v>
      </c>
      <c r="BE7" s="24">
        <v>36.94</v>
      </c>
      <c r="BF7" s="24" t="s">
        <v>102</v>
      </c>
      <c r="BG7" s="24" t="s">
        <v>102</v>
      </c>
      <c r="BH7" s="24">
        <v>0</v>
      </c>
      <c r="BI7" s="24">
        <v>0</v>
      </c>
      <c r="BJ7" s="24">
        <v>0</v>
      </c>
      <c r="BK7" s="24" t="s">
        <v>102</v>
      </c>
      <c r="BL7" s="24" t="s">
        <v>102</v>
      </c>
      <c r="BM7" s="24">
        <v>867.83</v>
      </c>
      <c r="BN7" s="24">
        <v>791.76</v>
      </c>
      <c r="BO7" s="24">
        <v>900.82</v>
      </c>
      <c r="BP7" s="24">
        <v>809.19</v>
      </c>
      <c r="BQ7" s="24" t="s">
        <v>102</v>
      </c>
      <c r="BR7" s="24" t="s">
        <v>102</v>
      </c>
      <c r="BS7" s="24">
        <v>63.4</v>
      </c>
      <c r="BT7" s="24">
        <v>60.68</v>
      </c>
      <c r="BU7" s="24">
        <v>57.85</v>
      </c>
      <c r="BV7" s="24" t="s">
        <v>102</v>
      </c>
      <c r="BW7" s="24" t="s">
        <v>102</v>
      </c>
      <c r="BX7" s="24">
        <v>57.08</v>
      </c>
      <c r="BY7" s="24">
        <v>56.26</v>
      </c>
      <c r="BZ7" s="24">
        <v>52.94</v>
      </c>
      <c r="CA7" s="24">
        <v>57.02</v>
      </c>
      <c r="CB7" s="24" t="s">
        <v>102</v>
      </c>
      <c r="CC7" s="24" t="s">
        <v>102</v>
      </c>
      <c r="CD7" s="24">
        <v>149.69</v>
      </c>
      <c r="CE7" s="24">
        <v>156.62</v>
      </c>
      <c r="CF7" s="24">
        <v>180.4</v>
      </c>
      <c r="CG7" s="24" t="s">
        <v>102</v>
      </c>
      <c r="CH7" s="24" t="s">
        <v>102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 t="s">
        <v>102</v>
      </c>
      <c r="CN7" s="24" t="s">
        <v>102</v>
      </c>
      <c r="CO7" s="24">
        <v>54.9</v>
      </c>
      <c r="CP7" s="24">
        <v>51.39</v>
      </c>
      <c r="CQ7" s="24">
        <v>49.91</v>
      </c>
      <c r="CR7" s="24" t="s">
        <v>102</v>
      </c>
      <c r="CS7" s="24" t="s">
        <v>102</v>
      </c>
      <c r="CT7" s="24">
        <v>54.83</v>
      </c>
      <c r="CU7" s="24">
        <v>66.53</v>
      </c>
      <c r="CV7" s="24">
        <v>52.35</v>
      </c>
      <c r="CW7" s="24">
        <v>52.55</v>
      </c>
      <c r="CX7" s="24" t="s">
        <v>102</v>
      </c>
      <c r="CY7" s="24" t="s">
        <v>102</v>
      </c>
      <c r="CZ7" s="24">
        <v>95.67</v>
      </c>
      <c r="DA7" s="24">
        <v>95.22</v>
      </c>
      <c r="DB7" s="24">
        <v>97.01</v>
      </c>
      <c r="DC7" s="24" t="s">
        <v>102</v>
      </c>
      <c r="DD7" s="24" t="s">
        <v>102</v>
      </c>
      <c r="DE7" s="24">
        <v>84.7</v>
      </c>
      <c r="DF7" s="24">
        <v>84.67</v>
      </c>
      <c r="DG7" s="24">
        <v>84.39</v>
      </c>
      <c r="DH7" s="24">
        <v>87.3</v>
      </c>
      <c r="DI7" s="24" t="s">
        <v>102</v>
      </c>
      <c r="DJ7" s="24" t="s">
        <v>102</v>
      </c>
      <c r="DK7" s="24">
        <v>3.27</v>
      </c>
      <c r="DL7" s="24">
        <v>6.46</v>
      </c>
      <c r="DM7" s="24">
        <v>9.66</v>
      </c>
      <c r="DN7" s="24" t="s">
        <v>102</v>
      </c>
      <c r="DO7" s="24" t="s">
        <v>102</v>
      </c>
      <c r="DP7" s="24">
        <v>20.34</v>
      </c>
      <c r="DQ7" s="24">
        <v>21.85</v>
      </c>
      <c r="DR7" s="24">
        <v>25.19</v>
      </c>
      <c r="DS7" s="24">
        <v>27.11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3.11</v>
      </c>
      <c r="EJ7" s="24" t="s">
        <v>102</v>
      </c>
      <c r="EK7" s="24" t="s">
        <v>102</v>
      </c>
      <c r="EL7" s="24">
        <v>0.25</v>
      </c>
      <c r="EM7" s="24">
        <v>0.05</v>
      </c>
      <c r="EN7" s="24">
        <v>0.03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鹿児島県</cp:lastModifiedBy>
  <dcterms:created xsi:type="dcterms:W3CDTF">2023-12-12T01:04:58Z</dcterms:created>
  <dcterms:modified xsi:type="dcterms:W3CDTF">2024-02-20T07:04:38Z</dcterms:modified>
  <cp:category/>
</cp:coreProperties>
</file>