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19_姶良市(済，体裁修正)済\"/>
    </mc:Choice>
  </mc:AlternateContent>
  <workbookProtection workbookAlgorithmName="SHA-512" workbookHashValue="apKNyBKHDAFcbNDmrGEh0o7MvaWEJEcR8CtGh9bAlK77+VUK+SZjjfD9lp0RuLxkuFZUMHRcSo43RDJ/d/720g==" workbookSaltValue="b8iqOB8WScnpa+PgJCXM2g=="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<sst xmlns="http://schemas.openxmlformats.org/spreadsheetml/2006/main" count="228" uniqueCount="113">
  <si>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</si>
  <si>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</si>
  <si>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</si>
  <si>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</si>
  <si>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</si>
  <si>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</si>
  <si>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</si>
  <si>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</si>
  <si>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</si>
  <si>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</si>
  <si>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</si>
  <si>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</si>
  <si>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</si>
  <si>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</si>
  <si>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</si>
  <si>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</si>
  <si>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</si>
  <si>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</si>
  <si>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</si>
  <si>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</si>
  <si>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</si>
  <si>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</si>
  <si>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</si>
  <si>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</si>
  <si>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</si>
  <si>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</si>
  <si>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</si>
  <si>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</si>
  <si>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</si>
  <si>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</si>
  <si>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</si>
  <si>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</si>
  <si>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</si>
  <si>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</si>
  <si>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</si>
  <si>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</si>
  <si>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</si>
  <si>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</si>
  <si>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</si>
  <si>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</si>
  <si>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</si>
  <si>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</si>
  <si>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</si>
  <si>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</si>
  <si>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</si>
  <si>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</si>
  <si>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</si>
  <si>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</si>
  <si>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</si>
  <si>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</si>
  <si>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</si>
  <si>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</si>
  <si>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</si>
  <si>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</si>
  <si>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</si>
  <si>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</si>
  <si>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</si>
  <si>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</si>
  <si>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</si>
  <si>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</si>
  <si>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</si>
  <si>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</si>
  <si>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</si>
  <si>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</si>
  <si>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</si>
  <si>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</si>
  <si>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</si>
  <si>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</si>
  <si>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</si>
  <si>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</si>
  <si>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</si>
  <si>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</si>
  <si>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</si>
  <si>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</si>
  <si>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</si>
  <si>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</si>
  <si>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</si>
  <si>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</si>
  <si>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</si>
  <si>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</si>
  <si>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</si>
  <si>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</si>
  <si>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</si>
  <si>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</si>
  <si>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</si>
  <si>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</si>
  <si>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</si>
  <si>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</si>
  <si>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</si>
  <si>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</si>
  <si>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</si>
  <si>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</si>
  <si>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</si>
  <si>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</si>
  <si>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</si>
  <si>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</si>
  <si>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</si>
  <si>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</si>
  <si>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</si>
  <si>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</si>
  <si>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</si>
  <si>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</si>
  <si>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</si>
  <si>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</si>
  <si>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</si>
  <si>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</si>
  <si>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</si>
  <si>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</si>
  <si>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</si>
  <si>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</si>
  <si>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おいては、類似団体と比較して平均を上回る項目が多く、比較的良好であるものの、ここ数年、施設・管路の老朽化に伴う更新事業に伴い、給水収益に対する企業債残高の割合が高くなってきている。
  今後、施設及び管路の更新需要は更に高まる傾向にあり、物価高騰等による影響も避けられないことから、経営状況を分析し、適切な投資計画・更新計画を立て、かつ、事業の見直しや費用の削減を検討し経営改善を図り、財源確保に取り組む必要がある。
　また、施設利用率を適正に維持するため、施設の利用状況や適正規模を分析し、施設の統廃合・ダウンサイジング等を検討していく必要がある。</t>
    <rPh sb="108" eb="110">
      <t>シセツ</t>
    </rPh>
    <rPh sb="110" eb="111">
      <t>オヨ</t>
    </rPh>
    <rPh sb="112" eb="114">
      <t>カンロ</t>
    </rPh>
    <rPh sb="120" eb="121">
      <t>サラ</t>
    </rPh>
    <rPh sb="131" eb="136">
      <t>ブッカコウトウトウ</t>
    </rPh>
    <rPh sb="139" eb="141">
      <t>エイキョウ</t>
    </rPh>
    <rPh sb="142" eb="143">
      <t>サ</t>
    </rPh>
    <rPh sb="231" eb="233">
      <t>テキセイ</t>
    </rPh>
    <rPh sb="234" eb="236">
      <t>イジ</t>
    </rPh>
    <phoneticPr fontId="4"/>
  </si>
  <si>
    <t>　①施設全体の減価償却の状況については、平均を下回っているものの、年々増加傾向にあるため、保有資産が法定耐用年数に近づいている。
　②管路の経年化の状況をみても法定耐用年数を超えた管路延長の割合が年々上昇しており、管路の老朽化が進んでいることがうかがえる。
　また、ここ数年は計画的に管路更新に取り組んできたため、③管路更新率は平均を上回っているが、管路の経年化率が年々微増している状況を踏まえた管路更新に計画的、継続的に取り組む必要がある。</t>
    <rPh sb="175" eb="177">
      <t>カンロ</t>
    </rPh>
    <rPh sb="178" eb="182">
      <t>ケイネンカリツ</t>
    </rPh>
    <rPh sb="183" eb="185">
      <t>ネンネン</t>
    </rPh>
    <rPh sb="185" eb="187">
      <t>ビゾウ</t>
    </rPh>
    <rPh sb="191" eb="193">
      <t>ジョウキョウ</t>
    </rPh>
    <rPh sb="194" eb="195">
      <t>フ</t>
    </rPh>
    <rPh sb="198" eb="202">
      <t>カンロコウシン</t>
    </rPh>
    <rPh sb="203" eb="206">
      <t>ケイカクテキ</t>
    </rPh>
    <rPh sb="207" eb="210">
      <t>ケイゾクテキ</t>
    </rPh>
    <rPh sb="215" eb="217">
      <t>ヒツヨウ</t>
    </rPh>
    <phoneticPr fontId="4"/>
  </si>
  <si>
    <t>　①経常損益については、類似団体平均及び全国平均を上回っており、②累積欠損金も発生しておらず、今のところ健全な経営であると言えるが、今後も健全経営を続けていくためには、今般の物価上昇等を踏まえた更なる費用削減や更新投資に充てる財源の確保など検討していく必要がある。
　ここ数年、施設の新設・老朽管更新及び物価高騰の影響で、③流動比率は減少傾向、④企業債残高が高止まりしている。今後も建設改良費等に充てる企業債の借入を計画していることから、更なる経営改善を図っていく必要がある。
　⑤料金回収率は、平均を上回っているが、前年度より微減しており、今後も経営の改善点等を精査していく必要がある。
　⑥費用の効率性については、給水原価は平均を下回っているが、上昇傾向にあり、今後も維持管理費の節減を行い、原価上昇の抑制に努めていく必要がある。　　
　⑦施設利用率は、平均を下回っており、給水人口は年々微増しているものの、施設規模が過大な状況は続いており、利用率も近年横ばいとなっていることから、引き続き適切な施設利用について見直す必要がある。
　⑧供給した配水量の効率性については、おおむね高い水準を維持しているものの、減少傾向にあることから、有効的な水の供給がなされるよう努める。</t>
    <rPh sb="61" eb="62">
      <t>イ</t>
    </rPh>
    <rPh sb="84" eb="86">
      <t>コンパン</t>
    </rPh>
    <rPh sb="87" eb="92">
      <t>ブッカジョウショウトウ</t>
    </rPh>
    <rPh sb="93" eb="94">
      <t>フ</t>
    </rPh>
    <rPh sb="150" eb="151">
      <t>オヨ</t>
    </rPh>
    <rPh sb="152" eb="156">
      <t>ブッカコウトウ</t>
    </rPh>
    <rPh sb="179" eb="181">
      <t>タカド</t>
    </rPh>
    <rPh sb="325" eb="329">
      <t>ジョウショウケイコウ</t>
    </rPh>
    <rPh sb="394" eb="396">
      <t>ネンネン</t>
    </rPh>
    <rPh sb="396" eb="398">
      <t>ビゾウ</t>
    </rPh>
    <rPh sb="411" eb="413">
      <t>カダイ</t>
    </rPh>
    <rPh sb="414" eb="416">
      <t>ジョウキョウ</t>
    </rPh>
    <rPh sb="417" eb="418">
      <t>ツヅ</t>
    </rPh>
    <rPh sb="423" eb="426">
      <t>リヨウリツ</t>
    </rPh>
    <rPh sb="427" eb="429">
      <t>キンネン</t>
    </rPh>
    <rPh sb="429" eb="430">
      <t>ヨコ</t>
    </rPh>
    <rPh sb="443" eb="444">
      <t>ヒ</t>
    </rPh>
    <rPh sb="445" eb="446">
      <t>ツヅ</t>
    </rPh>
    <rPh sb="458" eb="460">
      <t>ミナオ</t>
    </rPh>
    <rPh sb="461" eb="463">
      <t>ヒツヨウ</t>
    </rPh>
    <rPh sb="506" eb="510">
      <t>ゲンショウケイコウ</t>
    </rPh>
    <rPh sb="533" eb="53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</si>
</sst>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1.49</c:v>
                </c:pt>
                <c:pt idx="1">
                  <c:v>1.96</c:v>
                </c:pt>
                <c:pt idx="2">
                  <c:v>1.36</c:v>
                </c:pt>
                <c:pt idx="3">
                  <c:v>1.36</c:v>
                </c:pt>
                <c:pt idx="4">
                  <c:v>0.9</c:v>
                </c:pt>
              </c:numCache>
            </c:numRef>
          </c:val>
          <c:extLst>
            <c:ext xmlns:c16="http://schemas.microsoft.com/office/drawing/2014/chart" uri="{C3380CC4-5D6E-409C-BE32-E72D297353CC}">
              <c16:uniqueId val="{00000000-EC8E-498F-97A9-3925F0AEE5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C8E-498F-97A9-3925F0AEE5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56.33</c:v>
                </c:pt>
                <c:pt idx="1">
                  <c:v>57.18</c:v>
                </c:pt>
                <c:pt idx="2">
                  <c:v>58.75</c:v>
                </c:pt>
                <c:pt idx="3">
                  <c:v>58.78</c:v>
                </c:pt>
                <c:pt idx="4">
                  <c:v>58.68</c:v>
                </c:pt>
              </c:numCache>
            </c:numRef>
          </c:val>
          <c:extLst>
            <c:ext xmlns:c16="http://schemas.microsoft.com/office/drawing/2014/chart" uri="{C3380CC4-5D6E-409C-BE32-E72D297353CC}">
              <c16:uniqueId val="{00000000-96D7-4201-BB6D-5383B4D6BE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6D7-4201-BB6D-5383B4D6BE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93.49</c:v>
                </c:pt>
                <c:pt idx="1">
                  <c:v>91.7</c:v>
                </c:pt>
                <c:pt idx="2">
                  <c:v>90.93</c:v>
                </c:pt>
                <c:pt idx="3">
                  <c:v>90.3</c:v>
                </c:pt>
                <c:pt idx="4">
                  <c:v>89.96</c:v>
                </c:pt>
              </c:numCache>
            </c:numRef>
          </c:val>
          <c:extLst>
            <c:ext xmlns:c16="http://schemas.microsoft.com/office/drawing/2014/chart" uri="{C3380CC4-5D6E-409C-BE32-E72D297353CC}">
              <c16:uniqueId val="{00000000-484B-4948-AF83-6B3F78DF1D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484B-4948-AF83-6B3F78DF1D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120.87</c:v>
                </c:pt>
                <c:pt idx="1">
                  <c:v>122.14</c:v>
                </c:pt>
                <c:pt idx="2">
                  <c:v>124.8</c:v>
                </c:pt>
                <c:pt idx="3">
                  <c:v>122.91</c:v>
                </c:pt>
                <c:pt idx="4">
                  <c:v>120.24</c:v>
                </c:pt>
              </c:numCache>
            </c:numRef>
          </c:val>
          <c:extLst>
            <c:ext xmlns:c16="http://schemas.microsoft.com/office/drawing/2014/chart" uri="{C3380CC4-5D6E-409C-BE32-E72D297353CC}">
              <c16:uniqueId val="{00000000-0CEA-4D01-B8F8-2E5CB55F84F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CEA-4D01-B8F8-2E5CB55F84F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46.79</c:v>
                </c:pt>
                <c:pt idx="1">
                  <c:v>46.73</c:v>
                </c:pt>
                <c:pt idx="2">
                  <c:v>47.1</c:v>
                </c:pt>
                <c:pt idx="3">
                  <c:v>47.92</c:v>
                </c:pt>
                <c:pt idx="4">
                  <c:v>48.65</c:v>
                </c:pt>
              </c:numCache>
            </c:numRef>
          </c:val>
          <c:extLst>
            <c:ext xmlns:c16="http://schemas.microsoft.com/office/drawing/2014/chart" uri="{C3380CC4-5D6E-409C-BE32-E72D297353CC}">
              <c16:uniqueId val="{00000000-9C74-4A78-AAFC-680A79A69D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C74-4A78-AAFC-680A79A69D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18.100000000000001</c:v>
                </c:pt>
                <c:pt idx="1">
                  <c:v>17.98</c:v>
                </c:pt>
                <c:pt idx="2">
                  <c:v>19.82</c:v>
                </c:pt>
                <c:pt idx="3">
                  <c:v>19.82</c:v>
                </c:pt>
                <c:pt idx="4">
                  <c:v>23.22</c:v>
                </c:pt>
              </c:numCache>
            </c:numRef>
          </c:val>
          <c:extLst>
            <c:ext xmlns:c16="http://schemas.microsoft.com/office/drawing/2014/chart" uri="{C3380CC4-5D6E-409C-BE32-E72D297353CC}">
              <c16:uniqueId val="{00000000-242D-4D70-BEF8-A628679475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42D-4D70-BEF8-A628679475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98-452C-94CB-8D2E7FF3D1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FC98-452C-94CB-8D2E7FF3D1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523.9</c:v>
                </c:pt>
                <c:pt idx="1">
                  <c:v>537.11</c:v>
                </c:pt>
                <c:pt idx="2">
                  <c:v>468.44</c:v>
                </c:pt>
                <c:pt idx="3">
                  <c:v>443.32</c:v>
                </c:pt>
                <c:pt idx="4">
                  <c:v>426.87</c:v>
                </c:pt>
              </c:numCache>
            </c:numRef>
          </c:val>
          <c:extLst>
            <c:ext xmlns:c16="http://schemas.microsoft.com/office/drawing/2014/chart" uri="{C3380CC4-5D6E-409C-BE32-E72D297353CC}">
              <c16:uniqueId val="{00000000-F85C-475C-9B9E-98283BDBCF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85C-475C-9B9E-98283BDBCF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350.42</c:v>
                </c:pt>
                <c:pt idx="1">
                  <c:v>357.41</c:v>
                </c:pt>
                <c:pt idx="2">
                  <c:v>358.16</c:v>
                </c:pt>
                <c:pt idx="3">
                  <c:v>355.93</c:v>
                </c:pt>
                <c:pt idx="4">
                  <c:v>359.24</c:v>
                </c:pt>
              </c:numCache>
            </c:numRef>
          </c:val>
          <c:extLst>
            <c:ext xmlns:c16="http://schemas.microsoft.com/office/drawing/2014/chart" uri="{C3380CC4-5D6E-409C-BE32-E72D297353CC}">
              <c16:uniqueId val="{00000000-EA0B-4677-9D91-1387705485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EA0B-4677-9D91-1387705485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108.03</c:v>
                </c:pt>
                <c:pt idx="1">
                  <c:v>110.78</c:v>
                </c:pt>
                <c:pt idx="2">
                  <c:v>113.53</c:v>
                </c:pt>
                <c:pt idx="3">
                  <c:v>112.78</c:v>
                </c:pt>
                <c:pt idx="4">
                  <c:v>110.17</c:v>
                </c:pt>
              </c:numCache>
            </c:numRef>
          </c:val>
          <c:extLst>
            <c:ext xmlns:c16="http://schemas.microsoft.com/office/drawing/2014/chart" uri="{C3380CC4-5D6E-409C-BE32-E72D297353CC}">
              <c16:uniqueId val="{00000000-4482-4125-AC92-2585DAA9A5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482-4125-AC92-2585DAA9A5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131.6</c:v>
                </c:pt>
                <c:pt idx="1">
                  <c:v>128.41999999999999</c:v>
                </c:pt>
                <c:pt idx="2">
                  <c:v>124.92</c:v>
                </c:pt>
                <c:pt idx="3">
                  <c:v>126.01</c:v>
                </c:pt>
                <c:pt idx="4">
                  <c:v>129.38</c:v>
                </c:pt>
              </c:numCache>
            </c:numRef>
          </c:val>
          <c:extLst>
            <c:ext xmlns:c16="http://schemas.microsoft.com/office/drawing/2014/chart" uri="{C3380CC4-5D6E-409C-BE32-E72D297353CC}">
              <c16:uniqueId val="{00000000-C022-4903-B486-70155AAE83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022-4903-B486-70155AAE83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姶良市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78077</v>
      </c>
      <c r="AM8" s="45"/>
      <c r="AN8" s="45"/>
      <c r="AO8" s="45"/>
      <c r="AP8" s="45"/>
      <c r="AQ8" s="45"/>
      <c r="AR8" s="45"/>
      <c r="AS8" s="45"/>
      <c r="AT8" s="46">
        <f>データ!$S$6</f>
        <v>231.25</v>
      </c>
      <c r="AU8" s="47"/>
      <c r="AV8" s="47"/>
      <c r="AW8" s="47"/>
      <c r="AX8" s="47"/>
      <c r="AY8" s="47"/>
      <c r="AZ8" s="47"/>
      <c r="BA8" s="47"/>
      <c r="BB8" s="48">
        <f>データ!$T$6</f>
        <v>337.63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70.91</v>
      </c>
      <c r="J10" s="47"/>
      <c r="K10" s="47"/>
      <c r="L10" s="47"/>
      <c r="M10" s="47"/>
      <c r="N10" s="47"/>
      <c r="O10" s="81"/>
      <c r="P10" s="48">
        <f>データ!$P$6</f>
        <v>99.25</v>
      </c>
      <c r="Q10" s="48"/>
      <c r="R10" s="48"/>
      <c r="S10" s="48"/>
      <c r="T10" s="48"/>
      <c r="U10" s="48"/>
      <c r="V10" s="48"/>
      <c r="W10" s="45">
        <f>データ!$Q$6</f>
        <v>2808</v>
      </c>
      <c r="X10" s="45"/>
      <c r="Y10" s="45"/>
      <c r="Z10" s="45"/>
      <c r="AA10" s="45"/>
      <c r="AB10" s="45"/>
      <c r="AC10" s="45"/>
      <c r="AD10" s="2"/>
      <c r="AE10" s="2"/>
      <c r="AF10" s="2"/>
      <c r="AG10" s="2"/>
      <c r="AH10" s="2"/>
      <c r="AI10" s="2"/>
      <c r="AJ10" s="2"/>
      <c r="AK10" s="2"/>
      <c r="AL10" s="45">
        <f>データ!$U$6</f>
        <v>77366</v>
      </c>
      <c r="AM10" s="45"/>
      <c r="AN10" s="45"/>
      <c r="AO10" s="45"/>
      <c r="AP10" s="45"/>
      <c r="AQ10" s="45"/>
      <c r="AR10" s="45"/>
      <c r="AS10" s="45"/>
      <c r="AT10" s="46">
        <f>データ!$V$6</f>
        <v>83.09</v>
      </c>
      <c r="AU10" s="47"/>
      <c r="AV10" s="47"/>
      <c r="AW10" s="47"/>
      <c r="AX10" s="47"/>
      <c r="AY10" s="47"/>
      <c r="AZ10" s="47"/>
      <c r="BA10" s="47"/>
      <c r="BB10" s="48">
        <f>データ!$W$6</f>
        <v>931.11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u5PcWh0Gsp3ldMhGakzoRKd4xVia734lrbDSzI7aeUnI4Bsdd3m1O9sdhgmwr9F2eAceNe9S1UVJDpHWhvJGw==" saltValue="WqOaQvXjFHPxjPfUQRvg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462250</v>
      </c>
      <c r="D6" s="20">
        <f t="shared" si="3"/>
        <v>46</v>
      </c>
      <c r="E6" s="20">
        <f t="shared" si="3"/>
        <v>1</v>
      </c>
      <c r="F6" s="20">
        <f t="shared" si="3"/>
        <v>0</v>
      </c>
      <c r="G6" s="20">
        <f t="shared" si="3"/>
        <v>1</v>
      </c>
      <c r="H6" s="20" t="str">
        <f t="shared" si="3"/>
        <v>鹿児島県　姶良市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70.91</v>
      </c>
      <c r="P6" s="21">
        <f t="shared" si="3"/>
        <v>99.25</v>
      </c>
      <c r="Q6" s="21">
        <f t="shared" si="3"/>
        <v>2808</v>
      </c>
      <c r="R6" s="21">
        <f t="shared" si="3"/>
        <v>78077</v>
      </c>
      <c r="S6" s="21">
        <f t="shared" si="3"/>
        <v>231.25</v>
      </c>
      <c r="T6" s="21">
        <f t="shared" si="3"/>
        <v>337.63</v>
      </c>
      <c r="U6" s="21">
        <f t="shared" si="3"/>
        <v>77366</v>
      </c>
      <c r="V6" s="21">
        <f t="shared" si="3"/>
        <v>83.09</v>
      </c>
      <c r="W6" s="21">
        <f t="shared" si="3"/>
        <v>931.11</v>
      </c>
      <c r="X6" s="22">
        <f>IF(X7="",NA(),X7)</f>
        <v>120.87</v>
      </c>
      <c r="Y6" s="22">
        <f t="shared" ref="Y6:AG6" si="4">IF(Y7="",NA(),Y7)</f>
        <v>122.14</v>
      </c>
      <c r="Z6" s="22">
        <f t="shared" si="4"/>
        <v>124.8</v>
      </c>
      <c r="AA6" s="22">
        <f t="shared" si="4"/>
        <v>122.91</v>
      </c>
      <c r="AB6" s="22">
        <f t="shared" si="4"/>
        <v>120.24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523.9</v>
      </c>
      <c r="AU6" s="22">
        <f t="shared" ref="AU6:BC6" si="6">IF(AU7="",NA(),AU7)</f>
        <v>537.11</v>
      </c>
      <c r="AV6" s="22">
        <f t="shared" si="6"/>
        <v>468.44</v>
      </c>
      <c r="AW6" s="22">
        <f t="shared" si="6"/>
        <v>443.32</v>
      </c>
      <c r="AX6" s="22">
        <f t="shared" si="6"/>
        <v>426.87</v>
      </c>
      <c r="AY6" s="22">
        <f t="shared" si="6"/>
        <v>349.83</v>
      </c>
      <c r="AZ6" s="22">
        <f t="shared" si="6"/>
        <v>360.86</v>
      </c>
      <c r="BA6" s="22">
        <f t="shared" si="6"/>
        <v>350.79</v>
      </c>
      <c r="BB6" s="22">
        <f t="shared" si="6"/>
        <v>354.57</v>
      </c>
      <c r="BC6" s="22">
        <f t="shared" si="6"/>
        <v>357.74</v>
      </c>
      <c r="BD6" s="21" t="str">
        <f>IF(BD7="","",IF(BD7="-","【-】","【"&amp;SUBSTITUTE(TEXT(BD7,"#,##0.00"),"-","△")&amp;"】"))</f>
        <v>【252.29】</v>
      </c>
      <c r="BE6" s="22">
        <f>IF(BE7="",NA(),BE7)</f>
        <v>350.42</v>
      </c>
      <c r="BF6" s="22">
        <f t="shared" ref="BF6:BN6" si="7">IF(BF7="",NA(),BF7)</f>
        <v>357.41</v>
      </c>
      <c r="BG6" s="22">
        <f t="shared" si="7"/>
        <v>358.16</v>
      </c>
      <c r="BH6" s="22">
        <f t="shared" si="7"/>
        <v>355.93</v>
      </c>
      <c r="BI6" s="22">
        <f t="shared" si="7"/>
        <v>359.24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108.03</v>
      </c>
      <c r="BQ6" s="22">
        <f t="shared" ref="BQ6:BY6" si="8">IF(BQ7="",NA(),BQ7)</f>
        <v>110.78</v>
      </c>
      <c r="BR6" s="22">
        <f t="shared" si="8"/>
        <v>113.53</v>
      </c>
      <c r="BS6" s="22">
        <f t="shared" si="8"/>
        <v>112.78</v>
      </c>
      <c r="BT6" s="22">
        <f t="shared" si="8"/>
        <v>110.17</v>
      </c>
      <c r="BU6" s="22">
        <f t="shared" si="8"/>
        <v>103.54</v>
      </c>
      <c r="BV6" s="22">
        <f t="shared" si="8"/>
        <v>103.32</v>
      </c>
      <c r="BW6" s="22">
        <f t="shared" si="8"/>
        <v>100.85</v>
      </c>
      <c r="BX6" s="22">
        <f t="shared" si="8"/>
        <v>103.79</v>
      </c>
      <c r="BY6" s="22">
        <f t="shared" si="8"/>
        <v>98.3</v>
      </c>
      <c r="BZ6" s="21" t="str">
        <f>IF(BZ7="","",IF(BZ7="-","【-】","【"&amp;SUBSTITUTE(TEXT(BZ7,"#,##0.00"),"-","△")&amp;"】"))</f>
        <v>【97.47】</v>
      </c>
      <c r="CA6" s="22">
        <f>IF(CA7="",NA(),CA7)</f>
        <v>131.6</v>
      </c>
      <c r="CB6" s="22">
        <f t="shared" ref="CB6:CJ6" si="9">IF(CB7="",NA(),CB7)</f>
        <v>128.41999999999999</v>
      </c>
      <c r="CC6" s="22">
        <f t="shared" si="9"/>
        <v>124.92</v>
      </c>
      <c r="CD6" s="22">
        <f t="shared" si="9"/>
        <v>126.01</v>
      </c>
      <c r="CE6" s="22">
        <f t="shared" si="9"/>
        <v>129.38</v>
      </c>
      <c r="CF6" s="22">
        <f t="shared" si="9"/>
        <v>167.46</v>
      </c>
      <c r="CG6" s="22">
        <f t="shared" si="9"/>
        <v>168.56</v>
      </c>
      <c r="CH6" s="22">
        <f t="shared" si="9"/>
        <v>167.1</v>
      </c>
      <c r="CI6" s="22">
        <f t="shared" si="9"/>
        <v>167.86</v>
      </c>
      <c r="CJ6" s="22">
        <f t="shared" si="9"/>
        <v>173.68</v>
      </c>
      <c r="CK6" s="21" t="str">
        <f>IF(CK7="","",IF(CK7="-","【-】","【"&amp;SUBSTITUTE(TEXT(CK7,"#,##0.00"),"-","△")&amp;"】"))</f>
        <v>【174.75】</v>
      </c>
      <c r="CL6" s="22">
        <f>IF(CL7="",NA(),CL7)</f>
        <v>56.33</v>
      </c>
      <c r="CM6" s="22">
        <f t="shared" ref="CM6:CU6" si="10">IF(CM7="",NA(),CM7)</f>
        <v>57.18</v>
      </c>
      <c r="CN6" s="22">
        <f t="shared" si="10"/>
        <v>58.75</v>
      </c>
      <c r="CO6" s="22">
        <f t="shared" si="10"/>
        <v>58.78</v>
      </c>
      <c r="CP6" s="22">
        <f t="shared" si="10"/>
        <v>58.68</v>
      </c>
      <c r="CQ6" s="22">
        <f t="shared" si="10"/>
        <v>59.46</v>
      </c>
      <c r="CR6" s="22">
        <f t="shared" si="10"/>
        <v>59.51</v>
      </c>
      <c r="CS6" s="22">
        <f t="shared" si="10"/>
        <v>59.91</v>
      </c>
      <c r="CT6" s="22">
        <f t="shared" si="10"/>
        <v>59.4</v>
      </c>
      <c r="CU6" s="22">
        <f t="shared" si="10"/>
        <v>59.24</v>
      </c>
      <c r="CV6" s="21" t="str">
        <f>IF(CV7="","",IF(CV7="-","【-】","【"&amp;SUBSTITUTE(TEXT(CV7,"#,##0.00"),"-","△")&amp;"】"))</f>
        <v>【59.97】</v>
      </c>
      <c r="CW6" s="22">
        <f>IF(CW7="",NA(),CW7)</f>
        <v>93.49</v>
      </c>
      <c r="CX6" s="22">
        <f t="shared" ref="CX6:DF6" si="11">IF(CX7="",NA(),CX7)</f>
        <v>91.7</v>
      </c>
      <c r="CY6" s="22">
        <f t="shared" si="11"/>
        <v>90.93</v>
      </c>
      <c r="CZ6" s="22">
        <f t="shared" si="11"/>
        <v>90.3</v>
      </c>
      <c r="DA6" s="22">
        <f t="shared" si="11"/>
        <v>89.96</v>
      </c>
      <c r="DB6" s="22">
        <f t="shared" si="11"/>
        <v>87.41</v>
      </c>
      <c r="DC6" s="22">
        <f t="shared" si="11"/>
        <v>87.08</v>
      </c>
      <c r="DD6" s="22">
        <f t="shared" si="11"/>
        <v>87.26</v>
      </c>
      <c r="DE6" s="22">
        <f t="shared" si="11"/>
        <v>87.57</v>
      </c>
      <c r="DF6" s="22">
        <f t="shared" si="11"/>
        <v>87.26</v>
      </c>
      <c r="DG6" s="21" t="str">
        <f>IF(DG7="","",IF(DG7="-","【-】","【"&amp;SUBSTITUTE(TEXT(DG7,"#,##0.00"),"-","△")&amp;"】"))</f>
        <v>【89.76】</v>
      </c>
      <c r="DH6" s="22">
        <f>IF(DH7="",NA(),DH7)</f>
        <v>46.79</v>
      </c>
      <c r="DI6" s="22">
        <f t="shared" ref="DI6:DQ6" si="12">IF(DI7="",NA(),DI7)</f>
        <v>46.73</v>
      </c>
      <c r="DJ6" s="22">
        <f t="shared" si="12"/>
        <v>47.1</v>
      </c>
      <c r="DK6" s="22">
        <f t="shared" si="12"/>
        <v>47.92</v>
      </c>
      <c r="DL6" s="22">
        <f t="shared" si="12"/>
        <v>48.65</v>
      </c>
      <c r="DM6" s="22">
        <f t="shared" si="12"/>
        <v>47.62</v>
      </c>
      <c r="DN6" s="22">
        <f t="shared" si="12"/>
        <v>48.55</v>
      </c>
      <c r="DO6" s="22">
        <f t="shared" si="12"/>
        <v>49.2</v>
      </c>
      <c r="DP6" s="22">
        <f t="shared" si="12"/>
        <v>50.01</v>
      </c>
      <c r="DQ6" s="22">
        <f t="shared" si="12"/>
        <v>50.99</v>
      </c>
      <c r="DR6" s="21" t="str">
        <f>IF(DR7="","",IF(DR7="-","【-】","【"&amp;SUBSTITUTE(TEXT(DR7,"#,##0.00"),"-","△")&amp;"】"))</f>
        <v>【51.51】</v>
      </c>
      <c r="DS6" s="22">
        <f>IF(DS7="",NA(),DS7)</f>
        <v>18.100000000000001</v>
      </c>
      <c r="DT6" s="22">
        <f t="shared" ref="DT6:EB6" si="13">IF(DT7="",NA(),DT7)</f>
        <v>17.98</v>
      </c>
      <c r="DU6" s="22">
        <f t="shared" si="13"/>
        <v>19.82</v>
      </c>
      <c r="DV6" s="22">
        <f t="shared" si="13"/>
        <v>19.82</v>
      </c>
      <c r="DW6" s="22">
        <f t="shared" si="13"/>
        <v>23.22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1.49</v>
      </c>
      <c r="EE6" s="22">
        <f t="shared" ref="EE6:EM6" si="14">IF(EE7="",NA(),EE7)</f>
        <v>1.96</v>
      </c>
      <c r="EF6" s="22">
        <f t="shared" si="14"/>
        <v>1.36</v>
      </c>
      <c r="EG6" s="22">
        <f t="shared" si="14"/>
        <v>1.36</v>
      </c>
      <c r="EH6" s="22">
        <f t="shared" si="14"/>
        <v>0.9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c r="A7" s="15"/>
      <c r="B7" s="24">
        <v>2022</v>
      </c>
      <c r="C7" s="24">
        <v>462250</v>
      </c>
      <c r="D7" s="24">
        <v>46</v>
      </c>
      <c r="E7" s="24">
        <v>1</v>
      </c>
      <c r="F7" s="24">
        <v>0</v>
      </c>
      <c r="G7" s="24">
        <v>1</v>
      </c>
      <c r="H7" s="24" t="s">
        <v>93</v>
      </c>
      <c r="I7" s="24" t="s">
        <v>94</v>
      </c>
      <c r="J7" s="24" t="s">
        <v>95</v>
      </c>
      <c r="K7" s="24" t="s">
        <v>96</v>
      </c>
      <c r="L7" s="24" t="s">
        <v>97</v>
      </c>
      <c r="M7" s="24" t="s">
        <v>98</v>
      </c>
      <c r="N7" s="25" t="s">
        <v>99</v>
      </c>
      <c r="O7" s="25">
        <v>70.91</v>
      </c>
      <c r="P7" s="25">
        <v>99.25</v>
      </c>
      <c r="Q7" s="25">
        <v>2808</v>
      </c>
      <c r="R7" s="25">
        <v>78077</v>
      </c>
      <c r="S7" s="25">
        <v>231.25</v>
      </c>
      <c r="T7" s="25">
        <v>337.63</v>
      </c>
      <c r="U7" s="25">
        <v>77366</v>
      </c>
      <c r="V7" s="25">
        <v>83.09</v>
      </c>
      <c r="W7" s="25">
        <v>931.11</v>
      </c>
      <c r="X7" s="25">
        <v>120.87</v>
      </c>
      <c r="Y7" s="25">
        <v>122.14</v>
      </c>
      <c r="Z7" s="25">
        <v>124.8</v>
      </c>
      <c r="AA7" s="25">
        <v>122.91</v>
      </c>
      <c r="AB7" s="25">
        <v>120.24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523.9</v>
      </c>
      <c r="AU7" s="25">
        <v>537.11</v>
      </c>
      <c r="AV7" s="25">
        <v>468.44</v>
      </c>
      <c r="AW7" s="25">
        <v>443.32</v>
      </c>
      <c r="AX7" s="25">
        <v>426.87</v>
      </c>
      <c r="AY7" s="25">
        <v>349.83</v>
      </c>
      <c r="AZ7" s="25">
        <v>360.86</v>
      </c>
      <c r="BA7" s="25">
        <v>350.79</v>
      </c>
      <c r="BB7" s="25">
        <v>354.57</v>
      </c>
      <c r="BC7" s="25">
        <v>357.74</v>
      </c>
      <c r="BD7" s="25">
        <v>252.29</v>
      </c>
      <c r="BE7" s="25">
        <v>350.42</v>
      </c>
      <c r="BF7" s="25">
        <v>357.41</v>
      </c>
      <c r="BG7" s="25">
        <v>358.16</v>
      </c>
      <c r="BH7" s="25">
        <v>355.93</v>
      </c>
      <c r="BI7" s="25">
        <v>359.24</v>
      </c>
      <c r="BJ7" s="25">
        <v>314.87</v>
      </c>
      <c r="BK7" s="25">
        <v>309.27999999999997</v>
      </c>
      <c r="BL7" s="25">
        <v>322.92</v>
      </c>
      <c r="BM7" s="25">
        <v>303.45999999999998</v>
      </c>
      <c r="BN7" s="25">
        <v>307.27999999999997</v>
      </c>
      <c r="BO7" s="25">
        <v>268.07</v>
      </c>
      <c r="BP7" s="25">
        <v>108.03</v>
      </c>
      <c r="BQ7" s="25">
        <v>110.78</v>
      </c>
      <c r="BR7" s="25">
        <v>113.53</v>
      </c>
      <c r="BS7" s="25">
        <v>112.78</v>
      </c>
      <c r="BT7" s="25">
        <v>110.17</v>
      </c>
      <c r="BU7" s="25">
        <v>103.54</v>
      </c>
      <c r="BV7" s="25">
        <v>103.32</v>
      </c>
      <c r="BW7" s="25">
        <v>100.85</v>
      </c>
      <c r="BX7" s="25">
        <v>103.79</v>
      </c>
      <c r="BY7" s="25">
        <v>98.3</v>
      </c>
      <c r="BZ7" s="25">
        <v>97.47</v>
      </c>
      <c r="CA7" s="25">
        <v>131.6</v>
      </c>
      <c r="CB7" s="25">
        <v>128.41999999999999</v>
      </c>
      <c r="CC7" s="25">
        <v>124.92</v>
      </c>
      <c r="CD7" s="25">
        <v>126.01</v>
      </c>
      <c r="CE7" s="25">
        <v>129.38</v>
      </c>
      <c r="CF7" s="25">
        <v>167.46</v>
      </c>
      <c r="CG7" s="25">
        <v>168.56</v>
      </c>
      <c r="CH7" s="25">
        <v>167.1</v>
      </c>
      <c r="CI7" s="25">
        <v>167.86</v>
      </c>
      <c r="CJ7" s="25">
        <v>173.68</v>
      </c>
      <c r="CK7" s="25">
        <v>174.75</v>
      </c>
      <c r="CL7" s="25">
        <v>56.33</v>
      </c>
      <c r="CM7" s="25">
        <v>57.18</v>
      </c>
      <c r="CN7" s="25">
        <v>58.75</v>
      </c>
      <c r="CO7" s="25">
        <v>58.78</v>
      </c>
      <c r="CP7" s="25">
        <v>58.68</v>
      </c>
      <c r="CQ7" s="25">
        <v>59.46</v>
      </c>
      <c r="CR7" s="25">
        <v>59.51</v>
      </c>
      <c r="CS7" s="25">
        <v>59.91</v>
      </c>
      <c r="CT7" s="25">
        <v>59.4</v>
      </c>
      <c r="CU7" s="25">
        <v>59.24</v>
      </c>
      <c r="CV7" s="25">
        <v>59.97</v>
      </c>
      <c r="CW7" s="25">
        <v>93.49</v>
      </c>
      <c r="CX7" s="25">
        <v>91.7</v>
      </c>
      <c r="CY7" s="25">
        <v>90.93</v>
      </c>
      <c r="CZ7" s="25">
        <v>90.3</v>
      </c>
      <c r="DA7" s="25">
        <v>89.96</v>
      </c>
      <c r="DB7" s="25">
        <v>87.41</v>
      </c>
      <c r="DC7" s="25">
        <v>87.08</v>
      </c>
      <c r="DD7" s="25">
        <v>87.26</v>
      </c>
      <c r="DE7" s="25">
        <v>87.57</v>
      </c>
      <c r="DF7" s="25">
        <v>87.26</v>
      </c>
      <c r="DG7" s="25">
        <v>89.76</v>
      </c>
      <c r="DH7" s="25">
        <v>46.79</v>
      </c>
      <c r="DI7" s="25">
        <v>46.73</v>
      </c>
      <c r="DJ7" s="25">
        <v>47.1</v>
      </c>
      <c r="DK7" s="25">
        <v>47.92</v>
      </c>
      <c r="DL7" s="25">
        <v>48.65</v>
      </c>
      <c r="DM7" s="25">
        <v>47.62</v>
      </c>
      <c r="DN7" s="25">
        <v>48.55</v>
      </c>
      <c r="DO7" s="25">
        <v>49.2</v>
      </c>
      <c r="DP7" s="25">
        <v>50.01</v>
      </c>
      <c r="DQ7" s="25">
        <v>50.99</v>
      </c>
      <c r="DR7" s="25">
        <v>51.51</v>
      </c>
      <c r="DS7" s="25">
        <v>18.100000000000001</v>
      </c>
      <c r="DT7" s="25">
        <v>17.98</v>
      </c>
      <c r="DU7" s="25">
        <v>19.82</v>
      </c>
      <c r="DV7" s="25">
        <v>19.82</v>
      </c>
      <c r="DW7" s="25">
        <v>23.22</v>
      </c>
      <c r="DX7" s="25">
        <v>16.27</v>
      </c>
      <c r="DY7" s="25">
        <v>17.11</v>
      </c>
      <c r="DZ7" s="25">
        <v>18.329999999999998</v>
      </c>
      <c r="EA7" s="25">
        <v>20.27</v>
      </c>
      <c r="EB7" s="25">
        <v>21.69</v>
      </c>
      <c r="EC7" s="25">
        <v>23.75</v>
      </c>
      <c r="ED7" s="25">
        <v>1.49</v>
      </c>
      <c r="EE7" s="25">
        <v>1.96</v>
      </c>
      <c r="EF7" s="25">
        <v>1.36</v>
      </c>
      <c r="EG7" s="25">
        <v>1.36</v>
      </c>
      <c r="EH7" s="25">
        <v>0.9</v>
      </c>
      <c r="EI7" s="25">
        <v>0.63</v>
      </c>
      <c r="EJ7" s="25">
        <v>0.63</v>
      </c>
      <c r="EK7" s="25">
        <v>0.6</v>
      </c>
      <c r="EL7" s="25">
        <v>0.56000000000000005</v>
      </c>
      <c r="EM7" s="25">
        <v>0.6</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2024-02-14T04:56:58Z</cp:lastPrinted>
  <dcterms:created xsi:type="dcterms:W3CDTF">2023-12-05T01:02:53Z</dcterms:created>
  <dcterms:modified xsi:type="dcterms:W3CDTF">2024-02-25T23:38:07Z</dcterms:modified>
  <cp:category/>
</cp:coreProperties>
</file>