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20_三島村(済，体裁修正)済\"/>
    </mc:Choice>
  </mc:AlternateContent>
  <workbookProtection workbookAlgorithmName="SHA-512" workbookHashValue="5F37e4R/tgCScbwKuAXQi4FOebCnaGmmxakGi2E/SJlfG1F8XJm8riIuO+v9pheuuu+0yrmoYBiDkSgpKVBPSA==" workbookSaltValue="Fluw5IQhBpLjk+UKzQen2w==" workbookSpinCount="100000" lockStructure="1"/>
  <bookViews>
    <workbookView xWindow="0" yWindow="0" windowWidth="28800" windowHeight="1246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B10" i="4"/>
  <c r="BB8" i="4"/>
  <c r="AL8" i="4"/>
  <c r="W8" i="4"/>
  <c r="P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<sst xmlns="http://schemas.openxmlformats.org/spreadsheetml/2006/main" count="233" uniqueCount="117">
  <si>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</si>
  <si>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</si>
  <si>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</si>
  <si>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</si>
  <si>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</si>
  <si>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</si>
  <si>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</si>
  <si>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</si>
  <si>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</si>
  <si>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</si>
  <si>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</si>
  <si>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</si>
  <si>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</si>
  <si>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</si>
  <si>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</si>
  <si>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</si>
  <si>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</si>
  <si>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</si>
  <si>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</si>
  <si>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</si>
  <si>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</si>
  <si>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</si>
  <si>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</si>
  <si>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</si>
  <si>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</si>
  <si>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</si>
  <si>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</si>
  <si>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</si>
  <si>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</si>
  <si>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</si>
  <si>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</si>
  <si>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</si>
  <si>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</si>
  <si>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</si>
  <si>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</si>
  <si>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</si>
  <si>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</si>
  <si>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</si>
  <si>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</si>
  <si>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</si>
  <si>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</si>
  <si>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</si>
  <si>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</si>
  <si>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</si>
  <si>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</si>
  <si>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</si>
  <si>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</si>
  <si>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</si>
  <si>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</si>
  <si>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</si>
  <si>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</si>
  <si>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</si>
  <si>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</si>
  <si>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</si>
  <si>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</si>
  <si>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</si>
  <si>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</si>
  <si>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</si>
  <si>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</si>
  <si>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</si>
  <si>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</si>
  <si>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</si>
  <si>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</si>
  <si>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</si>
  <si>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</si>
  <si>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</si>
  <si>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</si>
  <si>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</si>
  <si>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</si>
  <si>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</si>
  <si>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</si>
  <si>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</si>
  <si>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</si>
  <si>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</si>
  <si>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</si>
  <si>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</si>
  <si>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</si>
  <si>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</si>
  <si>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</si>
  <si>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</si>
  <si>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</si>
  <si>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</si>
  <si>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</si>
  <si>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</si>
  <si>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</si>
  <si>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</si>
  <si>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</si>
  <si>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</si>
  <si>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</si>
  <si>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</si>
  <si>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</si>
  <si>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</si>
  <si>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</si>
  <si>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</si>
  <si>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</si>
  <si>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</si>
  <si>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</si>
  <si>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</si>
  <si>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</si>
  <si>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</si>
  <si>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</si>
  <si>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</si>
  <si>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</si>
  <si>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</si>
  <si>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</si>
  <si>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</si>
  <si>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</si>
  <si>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</si>
  <si>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</si>
  <si>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</si>
  <si>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</si>
  <si>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</si>
  <si>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</si>
  <si>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</si>
  <si>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①給水人口が減少しており給水収益も減少傾向にある。令和3年度に料金改定も実施しているが、料金収納率の向上など継続した経営改善努力が必要である。
④令和元年度までで大規模な基幹改良事業は終了し当面は起債の計画はない。今後本比率は低下の見込みである。
⑤給水人口が極少であることから料金回収率は極めて低い。料金改定は行ったが料金回収率の改善は極めて困難である。　
⑥少ない有収水量に対し維持管理費、公債費等が高額であるため給水原価は高くなる傾向にある。引き続き計画的な投資や維持管理費の削減に取り組む必要がある。
⑦人口減少及び産業構造の変化等により配水量は減少傾向にある。一部、施設のダウンサイジングに向け検討する必要性がある。　
⑧定期的な漏水調査により早めの改修を行っている。類似団体と比較しても高い比率となっている。　
</t>
    <rPh sb="1" eb="3">
      <t>キュウスイ</t>
    </rPh>
    <rPh sb="3" eb="5">
      <t>ジンコウ</t>
    </rPh>
    <rPh sb="6" eb="8">
      <t>ゲンショウ</t>
    </rPh>
    <rPh sb="12" eb="14">
      <t>キュウスイ</t>
    </rPh>
    <rPh sb="14" eb="16">
      <t>シュウエキ</t>
    </rPh>
    <rPh sb="17" eb="19">
      <t>ゲンショウ</t>
    </rPh>
    <rPh sb="19" eb="21">
      <t>ケイコウ</t>
    </rPh>
    <rPh sb="25" eb="27">
      <t>レイワ</t>
    </rPh>
    <rPh sb="28" eb="30">
      <t>ネンド</t>
    </rPh>
    <rPh sb="31" eb="33">
      <t>リョウキン</t>
    </rPh>
    <rPh sb="33" eb="35">
      <t>カイテイ</t>
    </rPh>
    <rPh sb="36" eb="38">
      <t>ジッシ</t>
    </rPh>
    <rPh sb="44" eb="46">
      <t>リョウキン</t>
    </rPh>
    <rPh sb="46" eb="49">
      <t>シュウノウリツ</t>
    </rPh>
    <rPh sb="50" eb="52">
      <t>コウジョウ</t>
    </rPh>
    <rPh sb="54" eb="56">
      <t>ケイゾク</t>
    </rPh>
    <rPh sb="58" eb="60">
      <t>ケイエイ</t>
    </rPh>
    <rPh sb="60" eb="62">
      <t>カイゼン</t>
    </rPh>
    <rPh sb="62" eb="64">
      <t>ドリョク</t>
    </rPh>
    <rPh sb="65" eb="67">
      <t>ヒツヨウ</t>
    </rPh>
    <rPh sb="224" eb="225">
      <t>ヒ</t>
    </rPh>
    <rPh sb="226" eb="227">
      <t>ツヅ</t>
    </rPh>
    <rPh sb="256" eb="258">
      <t>ジンコウ</t>
    </rPh>
    <rPh sb="258" eb="260">
      <t>ゲンショウ</t>
    </rPh>
    <rPh sb="260" eb="261">
      <t>オヨ</t>
    </rPh>
    <rPh sb="285" eb="287">
      <t>イチブ</t>
    </rPh>
    <rPh sb="300" eb="301">
      <t>ム</t>
    </rPh>
    <rPh sb="308" eb="309">
      <t>セイ</t>
    </rPh>
    <phoneticPr fontId="4"/>
  </si>
  <si>
    <t>計画的な基幹改良事業の実施により施設、設備の改良は進んだ。離島という地理的特性上、経年劣化は早いが、定期的な設備点検により施設・設備の延命化を図る必要がある。</t>
    <phoneticPr fontId="4"/>
  </si>
  <si>
    <t>極小規模離島では給水人口が少ないため独立採算は極めて困難である。毎年、一般会計からの多額の繰入金により会計が維持されている。また、小離島群という地理的特性からハード面での連携は見込めない。現在、法適用に向けた作業を進めており、財務情報の適切な把握と施設・設備の適切な維持管理による延命化を図り、経営の逼迫を避ける必要がある。</t>
    <rPh sb="0" eb="1">
      <t>ゴク</t>
    </rPh>
    <rPh sb="1" eb="4">
      <t>ショウキボ</t>
    </rPh>
    <rPh sb="4" eb="6">
      <t>リトウ</t>
    </rPh>
    <rPh sb="94" eb="96">
      <t>ゲンザイ</t>
    </rPh>
    <rPh sb="97" eb="100">
      <t>ホウテキヨウ</t>
    </rPh>
    <rPh sb="101" eb="102">
      <t>ム</t>
    </rPh>
    <rPh sb="104" eb="106">
      <t>サギョウ</t>
    </rPh>
    <rPh sb="107" eb="108">
      <t>スス</t>
    </rPh>
    <rPh sb="113" eb="115">
      <t>ザイム</t>
    </rPh>
    <rPh sb="115" eb="117">
      <t>ジョウホウ</t>
    </rPh>
    <rPh sb="118" eb="120">
      <t>テキセツ</t>
    </rPh>
    <rPh sb="121" eb="123">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</si>
</sst>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19.63</c:v>
                </c:pt>
                <c:pt idx="1">
                  <c:v>19.63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35-434A-B34B-838A9329F30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535-434A-B34B-838A9329F30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23.43</c:v>
                </c:pt>
                <c:pt idx="1">
                  <c:v>23.37</c:v>
                </c:pt>
                <c:pt idx="2">
                  <c:v>23.43</c:v>
                </c:pt>
                <c:pt idx="3">
                  <c:v>23.43</c:v>
                </c:pt>
                <c:pt idx="4">
                  <c:v>23.43</c:v>
                </c:pt>
              </c:numCache>
            </c:numRef>
          </c:val>
          <c:extLst>
            <c:ext xmlns:c16="http://schemas.microsoft.com/office/drawing/2014/chart" uri="{C3380CC4-5D6E-409C-BE32-E72D297353CC}">
              <c16:uniqueId val="{00000000-2E4F-4368-8BC7-67B43EDA09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2E4F-4368-8BC7-67B43EDA09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c:v>
                </c:pt>
                <c:pt idx="1">
                  <c:v>84.1</c:v>
                </c:pt>
                <c:pt idx="2">
                  <c:v>84.1</c:v>
                </c:pt>
                <c:pt idx="3">
                  <c:v>84.1</c:v>
                </c:pt>
                <c:pt idx="4">
                  <c:v>84.1</c:v>
                </c:pt>
              </c:numCache>
            </c:numRef>
          </c:val>
          <c:extLst>
            <c:ext xmlns:c16="http://schemas.microsoft.com/office/drawing/2014/chart" uri="{C3380CC4-5D6E-409C-BE32-E72D297353CC}">
              <c16:uniqueId val="{00000000-F7DA-4494-8578-143CCDBCA3F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7DA-4494-8578-143CCDBCA3F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73.569999999999993</c:v>
                </c:pt>
                <c:pt idx="1">
                  <c:v>75.97</c:v>
                </c:pt>
                <c:pt idx="2">
                  <c:v>85.79</c:v>
                </c:pt>
                <c:pt idx="3">
                  <c:v>81.64</c:v>
                </c:pt>
                <c:pt idx="4">
                  <c:v>78.540000000000006</c:v>
                </c:pt>
              </c:numCache>
            </c:numRef>
          </c:val>
          <c:extLst>
            <c:ext xmlns:c16="http://schemas.microsoft.com/office/drawing/2014/chart" uri="{C3380CC4-5D6E-409C-BE32-E72D297353CC}">
              <c16:uniqueId val="{00000000-158B-4D17-ACB4-BE58E6B5182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158B-4D17-ACB4-BE58E6B5182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3-42DF-9FFF-8CDBF25A8EB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3-42DF-9FFF-8CDBF25A8EB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6-4E9C-B743-CD20B9312CB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6-4E9C-B743-CD20B9312CB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D0-410C-A2FE-5112463E544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D0-410C-A2FE-5112463E544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9F-40F7-AA1D-84C13C575E6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F-40F7-AA1D-84C13C575E6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10756.92</c:v>
                </c:pt>
                <c:pt idx="1">
                  <c:v>16160.28</c:v>
                </c:pt>
                <c:pt idx="2">
                  <c:v>12850.13</c:v>
                </c:pt>
                <c:pt idx="3">
                  <c:v>8562.83</c:v>
                </c:pt>
                <c:pt idx="4">
                  <c:v>5740.9</c:v>
                </c:pt>
              </c:numCache>
            </c:numRef>
          </c:val>
          <c:extLst>
            <c:ext xmlns:c16="http://schemas.microsoft.com/office/drawing/2014/chart" uri="{C3380CC4-5D6E-409C-BE32-E72D297353CC}">
              <c16:uniqueId val="{00000000-17BD-4D0B-B7C1-E9A3A31497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7BD-4D0B-B7C1-E9A3A31497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c:v>
                </c:pt>
                <c:pt idx="1">
                  <c:v>8.8800000000000008</c:v>
                </c:pt>
                <c:pt idx="2">
                  <c:v>8.01</c:v>
                </c:pt>
                <c:pt idx="3">
                  <c:v>17.98</c:v>
                </c:pt>
                <c:pt idx="4">
                  <c:v>30.96</c:v>
                </c:pt>
              </c:numCache>
            </c:numRef>
          </c:val>
          <c:extLst>
            <c:ext xmlns:c16="http://schemas.microsoft.com/office/drawing/2014/chart" uri="{C3380CC4-5D6E-409C-BE32-E72D297353CC}">
              <c16:uniqueId val="{00000000-34DC-4DD6-A5AF-7D2CB9223BE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4DC-4DD6-A5AF-7D2CB9223BE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1369.94</c:v>
                </c:pt>
                <c:pt idx="1">
                  <c:v>1295.9100000000001</c:v>
                </c:pt>
                <c:pt idx="2">
                  <c:v>1782.87</c:v>
                </c:pt>
                <c:pt idx="3">
                  <c:v>1175.3</c:v>
                </c:pt>
                <c:pt idx="4">
                  <c:v>1001.65</c:v>
                </c:pt>
              </c:numCache>
            </c:numRef>
          </c:val>
          <c:extLst>
            <c:ext xmlns:c16="http://schemas.microsoft.com/office/drawing/2014/chart" uri="{C3380CC4-5D6E-409C-BE32-E72D297353CC}">
              <c16:uniqueId val="{00000000-9D56-442C-8432-6516A439EA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D56-442C-8432-6516A439EA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三島村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369</v>
      </c>
      <c r="AM8" s="60"/>
      <c r="AN8" s="60"/>
      <c r="AO8" s="60"/>
      <c r="AP8" s="60"/>
      <c r="AQ8" s="60"/>
      <c r="AR8" s="60"/>
      <c r="AS8" s="60"/>
      <c r="AT8" s="36">
        <f>データ!$S$6</f>
        <v>31.39</v>
      </c>
      <c r="AU8" s="36"/>
      <c r="AV8" s="36"/>
      <c r="AW8" s="36"/>
      <c r="AX8" s="36"/>
      <c r="AY8" s="36"/>
      <c r="AZ8" s="36"/>
      <c r="BA8" s="36"/>
      <c r="BB8" s="36">
        <f>データ!$T$6</f>
        <v>11.76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2360</v>
      </c>
      <c r="X10" s="60"/>
      <c r="Y10" s="60"/>
      <c r="Z10" s="60"/>
      <c r="AA10" s="60"/>
      <c r="AB10" s="60"/>
      <c r="AC10" s="60"/>
      <c r="AD10" s="2"/>
      <c r="AE10" s="2"/>
      <c r="AF10" s="2"/>
      <c r="AG10" s="2"/>
      <c r="AH10" s="2"/>
      <c r="AI10" s="2"/>
      <c r="AJ10" s="2"/>
      <c r="AK10" s="2"/>
      <c r="AL10" s="60">
        <f>データ!$U$6</f>
        <v>332</v>
      </c>
      <c r="AM10" s="60"/>
      <c r="AN10" s="60"/>
      <c r="AO10" s="60"/>
      <c r="AP10" s="60"/>
      <c r="AQ10" s="60"/>
      <c r="AR10" s="60"/>
      <c r="AS10" s="60"/>
      <c r="AT10" s="36">
        <f>データ!$V$6</f>
        <v>31.75</v>
      </c>
      <c r="AU10" s="36"/>
      <c r="AV10" s="36"/>
      <c r="AW10" s="36"/>
      <c r="AX10" s="36"/>
      <c r="AY10" s="36"/>
      <c r="AZ10" s="36"/>
      <c r="BA10" s="36"/>
      <c r="BB10" s="36">
        <f>データ!$W$6</f>
        <v>10.46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4OnR/l5ItwCmuQ8RcFT+yA/ejvpDii/E4/jM/AiMoko87YSS7uDbOW7atEA/qcXoabXbY7hMsdGq2JmlFT27cA==" saltValue="JVTdjup047qmO8LAOj3O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2022</v>
      </c>
      <c r="C6" s="20">
        <f t="shared" ref="C6:W6" si="3">C7</f>
        <v>463035</v>
      </c>
      <c r="D6" s="20">
        <f t="shared" si="3"/>
        <v>47</v>
      </c>
      <c r="E6" s="20">
        <f t="shared" si="3"/>
        <v>1</v>
      </c>
      <c r="F6" s="20">
        <f t="shared" si="3"/>
        <v>0</v>
      </c>
      <c r="G6" s="20">
        <f t="shared" si="3"/>
        <v>0</v>
      </c>
      <c r="H6" s="20" t="str">
        <f t="shared" si="3"/>
        <v>鹿児島県　三島村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2360</v>
      </c>
      <c r="R6" s="21">
        <f t="shared" si="3"/>
        <v>369</v>
      </c>
      <c r="S6" s="21">
        <f t="shared" si="3"/>
        <v>31.39</v>
      </c>
      <c r="T6" s="21">
        <f t="shared" si="3"/>
        <v>11.76</v>
      </c>
      <c r="U6" s="21">
        <f t="shared" si="3"/>
        <v>332</v>
      </c>
      <c r="V6" s="21">
        <f t="shared" si="3"/>
        <v>31.75</v>
      </c>
      <c r="W6" s="21">
        <f t="shared" si="3"/>
        <v>10.46</v>
      </c>
      <c r="X6" s="22">
        <f>IF(X7="",NA(),X7)</f>
        <v>73.569999999999993</v>
      </c>
      <c r="Y6" s="22">
        <f t="shared" ref="Y6:AG6" si="4">IF(Y7="",NA(),Y7)</f>
        <v>75.97</v>
      </c>
      <c r="Z6" s="22">
        <f t="shared" si="4"/>
        <v>85.79</v>
      </c>
      <c r="AA6" s="22">
        <f t="shared" si="4"/>
        <v>81.64</v>
      </c>
      <c r="AB6" s="22">
        <f t="shared" si="4"/>
        <v>78.540000000000006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10756.92</v>
      </c>
      <c r="BF6" s="22">
        <f t="shared" ref="BF6:BN6" si="7">IF(BF7="",NA(),BF7)</f>
        <v>16160.28</v>
      </c>
      <c r="BG6" s="22">
        <f t="shared" si="7"/>
        <v>12850.13</v>
      </c>
      <c r="BH6" s="22">
        <f t="shared" si="7"/>
        <v>8562.83</v>
      </c>
      <c r="BI6" s="22">
        <f t="shared" si="7"/>
        <v>5740.9</v>
      </c>
      <c r="BJ6" s="22">
        <f t="shared" si="7"/>
        <v>1274.21</v>
      </c>
      <c r="BK6" s="22">
        <f t="shared" si="7"/>
        <v>1183.92</v>
      </c>
      <c r="BL6" s="22">
        <f t="shared" si="7"/>
        <v>1128.72</v>
      </c>
      <c r="BM6" s="22">
        <f t="shared" si="7"/>
        <v>1125.25</v>
      </c>
      <c r="BN6" s="22">
        <f t="shared" si="7"/>
        <v>1157.05</v>
      </c>
      <c r="BO6" s="21" t="str">
        <f>IF(BO7="","",IF(BO7="-","【-】","【"&amp;SUBSTITUTE(TEXT(BO7,"#,##0.00"),"-","△")&amp;"】"))</f>
        <v>【982.48】</v>
      </c>
      <c r="BP6" s="22">
        <f>IF(BP7="",NA(),BP7)</f>
        <v>10.06</v>
      </c>
      <c r="BQ6" s="22">
        <f t="shared" ref="BQ6:BY6" si="8">IF(BQ7="",NA(),BQ7)</f>
        <v>8.8800000000000008</v>
      </c>
      <c r="BR6" s="22">
        <f t="shared" si="8"/>
        <v>8.01</v>
      </c>
      <c r="BS6" s="22">
        <f t="shared" si="8"/>
        <v>17.98</v>
      </c>
      <c r="BT6" s="22">
        <f t="shared" si="8"/>
        <v>30.96</v>
      </c>
      <c r="BU6" s="22">
        <f t="shared" si="8"/>
        <v>41.25</v>
      </c>
      <c r="BV6" s="22">
        <f t="shared" si="8"/>
        <v>42.5</v>
      </c>
      <c r="BW6" s="22">
        <f t="shared" si="8"/>
        <v>41.84</v>
      </c>
      <c r="BX6" s="22">
        <f t="shared" si="8"/>
        <v>41.44</v>
      </c>
      <c r="BY6" s="22">
        <f t="shared" si="8"/>
        <v>37.65</v>
      </c>
      <c r="BZ6" s="21" t="str">
        <f>IF(BZ7="","",IF(BZ7="-","【-】","【"&amp;SUBSTITUTE(TEXT(BZ7,"#,##0.00"),"-","△")&amp;"】"))</f>
        <v>【50.61】</v>
      </c>
      <c r="CA6" s="22">
        <f>IF(CA7="",NA(),CA7)</f>
        <v>1369.94</v>
      </c>
      <c r="CB6" s="22">
        <f t="shared" ref="CB6:CJ6" si="9">IF(CB7="",NA(),CB7)</f>
        <v>1295.9100000000001</v>
      </c>
      <c r="CC6" s="22">
        <f t="shared" si="9"/>
        <v>1782.87</v>
      </c>
      <c r="CD6" s="22">
        <f t="shared" si="9"/>
        <v>1175.3</v>
      </c>
      <c r="CE6" s="22">
        <f t="shared" si="9"/>
        <v>1001.65</v>
      </c>
      <c r="CF6" s="22">
        <f t="shared" si="9"/>
        <v>383.25</v>
      </c>
      <c r="CG6" s="22">
        <f t="shared" si="9"/>
        <v>377.72</v>
      </c>
      <c r="CH6" s="22">
        <f t="shared" si="9"/>
        <v>390.47</v>
      </c>
      <c r="CI6" s="22">
        <f t="shared" si="9"/>
        <v>403.61</v>
      </c>
      <c r="CJ6" s="22">
        <f t="shared" si="9"/>
        <v>442.82</v>
      </c>
      <c r="CK6" s="21" t="str">
        <f>IF(CK7="","",IF(CK7="-","【-】","【"&amp;SUBSTITUTE(TEXT(CK7,"#,##0.00"),"-","△")&amp;"】"))</f>
        <v>【320.83】</v>
      </c>
      <c r="CL6" s="22">
        <f>IF(CL7="",NA(),CL7)</f>
        <v>23.43</v>
      </c>
      <c r="CM6" s="22">
        <f t="shared" ref="CM6:CU6" si="10">IF(CM7="",NA(),CM7)</f>
        <v>23.37</v>
      </c>
      <c r="CN6" s="22">
        <f t="shared" si="10"/>
        <v>23.43</v>
      </c>
      <c r="CO6" s="22">
        <f t="shared" si="10"/>
        <v>23.43</v>
      </c>
      <c r="CP6" s="22">
        <f t="shared" si="10"/>
        <v>23.43</v>
      </c>
      <c r="CQ6" s="22">
        <f t="shared" si="10"/>
        <v>48.26</v>
      </c>
      <c r="CR6" s="22">
        <f t="shared" si="10"/>
        <v>48.01</v>
      </c>
      <c r="CS6" s="22">
        <f t="shared" si="10"/>
        <v>49.08</v>
      </c>
      <c r="CT6" s="22">
        <f t="shared" si="10"/>
        <v>51.46</v>
      </c>
      <c r="CU6" s="22">
        <f t="shared" si="10"/>
        <v>51.84</v>
      </c>
      <c r="CV6" s="21" t="str">
        <f>IF(CV7="","",IF(CV7="-","【-】","【"&amp;SUBSTITUTE(TEXT(CV7,"#,##0.00"),"-","△")&amp;"】"))</f>
        <v>【56.15】</v>
      </c>
      <c r="CW6" s="22">
        <f>IF(CW7="",NA(),CW7)</f>
        <v>84.1</v>
      </c>
      <c r="CX6" s="22">
        <f t="shared" ref="CX6:DF6" si="11">IF(CX7="",NA(),CX7)</f>
        <v>84.1</v>
      </c>
      <c r="CY6" s="22">
        <f t="shared" si="11"/>
        <v>84.1</v>
      </c>
      <c r="CZ6" s="22">
        <f t="shared" si="11"/>
        <v>84.1</v>
      </c>
      <c r="DA6" s="22">
        <f t="shared" si="11"/>
        <v>84.1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19.63</v>
      </c>
      <c r="EE6" s="22">
        <f t="shared" ref="EE6:EM6" si="14">IF(EE7="",NA(),EE7)</f>
        <v>19.63</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463035</v>
      </c>
      <c r="D7" s="24">
        <v>47</v>
      </c>
      <c r="E7" s="24">
        <v>1</v>
      </c>
      <c r="F7" s="24">
        <v>0</v>
      </c>
      <c r="G7" s="24">
        <v>0</v>
      </c>
      <c r="H7" s="24" t="s">
        <v>96</v>
      </c>
      <c r="I7" s="24" t="s">
        <v>97</v>
      </c>
      <c r="J7" s="24" t="s">
        <v>98</v>
      </c>
      <c r="K7" s="24" t="s">
        <v>99</v>
      </c>
      <c r="L7" s="24" t="s">
        <v>100</v>
      </c>
      <c r="M7" s="24" t="s">
        <v>101</v>
      </c>
      <c r="N7" s="25" t="s">
        <v>102</v>
      </c>
      <c r="O7" s="25" t="s">
        <v>103</v>
      </c>
      <c r="P7" s="25">
        <v>100</v>
      </c>
      <c r="Q7" s="25">
        <v>2360</v>
      </c>
      <c r="R7" s="25">
        <v>369</v>
      </c>
      <c r="S7" s="25">
        <v>31.39</v>
      </c>
      <c r="T7" s="25">
        <v>11.76</v>
      </c>
      <c r="U7" s="25">
        <v>332</v>
      </c>
      <c r="V7" s="25">
        <v>31.75</v>
      </c>
      <c r="W7" s="25">
        <v>10.46</v>
      </c>
      <c r="X7" s="25">
        <v>73.569999999999993</v>
      </c>
      <c r="Y7" s="25">
        <v>75.97</v>
      </c>
      <c r="Z7" s="25">
        <v>85.79</v>
      </c>
      <c r="AA7" s="25">
        <v>81.64</v>
      </c>
      <c r="AB7" s="25">
        <v>78.540000000000006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10756.92</v>
      </c>
      <c r="BF7" s="25">
        <v>16160.28</v>
      </c>
      <c r="BG7" s="25">
        <v>12850.13</v>
      </c>
      <c r="BH7" s="25">
        <v>8562.83</v>
      </c>
      <c r="BI7" s="25">
        <v>5740.9</v>
      </c>
      <c r="BJ7" s="25">
        <v>1274.21</v>
      </c>
      <c r="BK7" s="25">
        <v>1183.92</v>
      </c>
      <c r="BL7" s="25">
        <v>1128.72</v>
      </c>
      <c r="BM7" s="25">
        <v>1125.25</v>
      </c>
      <c r="BN7" s="25">
        <v>1157.05</v>
      </c>
      <c r="BO7" s="25">
        <v>982.48</v>
      </c>
      <c r="BP7" s="25">
        <v>10.06</v>
      </c>
      <c r="BQ7" s="25">
        <v>8.8800000000000008</v>
      </c>
      <c r="BR7" s="25">
        <v>8.01</v>
      </c>
      <c r="BS7" s="25">
        <v>17.98</v>
      </c>
      <c r="BT7" s="25">
        <v>30.96</v>
      </c>
      <c r="BU7" s="25">
        <v>41.25</v>
      </c>
      <c r="BV7" s="25">
        <v>42.5</v>
      </c>
      <c r="BW7" s="25">
        <v>41.84</v>
      </c>
      <c r="BX7" s="25">
        <v>41.44</v>
      </c>
      <c r="BY7" s="25">
        <v>37.65</v>
      </c>
      <c r="BZ7" s="25">
        <v>50.61</v>
      </c>
      <c r="CA7" s="25">
        <v>1369.94</v>
      </c>
      <c r="CB7" s="25">
        <v>1295.9100000000001</v>
      </c>
      <c r="CC7" s="25">
        <v>1782.87</v>
      </c>
      <c r="CD7" s="25">
        <v>1175.3</v>
      </c>
      <c r="CE7" s="25">
        <v>1001.65</v>
      </c>
      <c r="CF7" s="25">
        <v>383.25</v>
      </c>
      <c r="CG7" s="25">
        <v>377.72</v>
      </c>
      <c r="CH7" s="25">
        <v>390.47</v>
      </c>
      <c r="CI7" s="25">
        <v>403.61</v>
      </c>
      <c r="CJ7" s="25">
        <v>442.82</v>
      </c>
      <c r="CK7" s="25">
        <v>320.83</v>
      </c>
      <c r="CL7" s="25">
        <v>23.43</v>
      </c>
      <c r="CM7" s="25">
        <v>23.37</v>
      </c>
      <c r="CN7" s="25">
        <v>23.43</v>
      </c>
      <c r="CO7" s="25">
        <v>23.43</v>
      </c>
      <c r="CP7" s="25">
        <v>23.43</v>
      </c>
      <c r="CQ7" s="25">
        <v>48.26</v>
      </c>
      <c r="CR7" s="25">
        <v>48.01</v>
      </c>
      <c r="CS7" s="25">
        <v>49.08</v>
      </c>
      <c r="CT7" s="25">
        <v>51.46</v>
      </c>
      <c r="CU7" s="25">
        <v>51.84</v>
      </c>
      <c r="CV7" s="25">
        <v>56.15</v>
      </c>
      <c r="CW7" s="25">
        <v>84.1</v>
      </c>
      <c r="CX7" s="25">
        <v>84.1</v>
      </c>
      <c r="CY7" s="25">
        <v>84.1</v>
      </c>
      <c r="CZ7" s="25">
        <v>84.1</v>
      </c>
      <c r="DA7" s="25">
        <v>84.1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19.63</v>
      </c>
      <c r="EE7" s="25">
        <v>19.63</v>
      </c>
      <c r="EF7" s="25">
        <v>0</v>
      </c>
      <c r="EG7" s="25">
        <v>0</v>
      </c>
      <c r="EH7" s="25">
        <v>0</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109</v>
      </c>
    </row>
    <row r="12" spans="1:144">
      <c r="B12">
        <v>1</v>
      </c>
      <c r="C12">
        <v>1</v>
      </c>
      <c r="D12">
        <v>2</v>
      </c>
      <c r="E12">
        <v>3</v>
      </c>
      <c r="F12">
        <v>4</v>
      </c>
      <c r="G12" t="s">
        <v>110</v>
      </c>
    </row>
    <row r="13" spans="1:144">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2024-02-14T05:39:23Z</cp:lastPrinted>
  <dcterms:created xsi:type="dcterms:W3CDTF">2023-12-05T01:07:53Z</dcterms:created>
  <dcterms:modified xsi:type="dcterms:W3CDTF">2024-02-20T07:06:35Z</dcterms:modified>
  <cp:category/>
</cp:coreProperties>
</file>