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2_さつま町(済，了)\"/>
    </mc:Choice>
  </mc:AlternateContent>
  <workbookProtection workbookAlgorithmName="SHA-512" workbookHashValue="jI0zRcbTvn3DtjjDgXZ5RfW9Cjh2gBeklI/F6ObHkQQVs8zaVo7CE2rwMSBQCCfBv7f/MKx0tgsxS8QxkgzdYQ==" workbookSaltValue="K1D2pChwZ7EkdR/nxuApug=="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<sst xmlns="http://schemas.openxmlformats.org/spreadsheetml/2006/main" count="228" uniqueCount="114">
  <si>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</si>
  <si>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</si>
  <si>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</si>
  <si>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</si>
  <si>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</si>
  <si>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</si>
  <si>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</si>
  <si>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</si>
  <si>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</si>
  <si>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</si>
  <si>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</si>
  <si>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</si>
  <si>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</si>
  <si>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</si>
  <si>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</si>
  <si>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</si>
  <si>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</si>
  <si>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</si>
  <si>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</si>
  <si>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</si>
  <si>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</si>
  <si>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</si>
  <si>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</si>
  <si>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</si>
  <si>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</si>
  <si>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</si>
  <si>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</si>
  <si>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</si>
  <si>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</si>
  <si>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</si>
  <si>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</si>
  <si>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</si>
  <si>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</si>
  <si>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</si>
  <si>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</si>
  <si>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</si>
  <si>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</si>
  <si>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</si>
  <si>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</si>
  <si>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</si>
  <si>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</si>
  <si>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</si>
  <si>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</si>
  <si>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</si>
  <si>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</si>
  <si>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</si>
  <si>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</si>
  <si>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</si>
  <si>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</si>
  <si>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</si>
  <si>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</si>
  <si>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</si>
  <si>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</si>
  <si>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</si>
  <si>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</si>
  <si>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</si>
  <si>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</si>
  <si>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</si>
  <si>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</si>
  <si>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</si>
  <si>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</si>
  <si>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</si>
  <si>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</si>
  <si>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</si>
  <si>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</si>
  <si>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</si>
  <si>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</si>
  <si>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</si>
  <si>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</si>
  <si>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</si>
  <si>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</si>
  <si>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</si>
  <si>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</si>
  <si>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</si>
  <si>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</si>
  <si>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</si>
  <si>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</si>
  <si>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</si>
  <si>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</si>
  <si>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</si>
  <si>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</si>
  <si>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</si>
  <si>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</si>
  <si>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</si>
  <si>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</si>
  <si>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</si>
  <si>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</si>
  <si>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</si>
  <si>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</si>
  <si>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</si>
  <si>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</si>
  <si>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</si>
  <si>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</si>
  <si>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</si>
  <si>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</si>
  <si>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</si>
  <si>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</si>
  <si>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</si>
  <si>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</si>
  <si>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</si>
  <si>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</si>
  <si>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</si>
  <si>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</si>
  <si>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</si>
  <si>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</si>
  <si>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</si>
  <si>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</si>
  <si>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</si>
  <si>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</si>
  <si>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</si>
  <si>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</si>
  <si>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本町の給水人口は年々減少傾向にあり、その傾向は近年顕著で、R4年度は前年度から356人減少している。　
　給水人口の減少に伴い、給水収益は減収する中、費用面では施設維持費、減価償却費等の固定的な経費の関係もあり、収益的収支では赤字となった。収支がほとんど拮抗しており、今後も赤字が想定される。そのような中、管路など水道施設の老朽化による有収率は低下し、効率的な事業運営が厳しい状況となってきている。
　今後、更に更新需要の増大等により、多くの投資的経費も必要なことから、中長期的な財政計画の中、資金の確保を図るため、R6年度から水道料金を改定する。
　また、老朽施設の更新については、ダウンサイジングや施設の統廃合など将来の水需要を見据えた効率的な更新を行っていく必要がある。
</t>
    <rPh sb="261" eb="263">
      <t>ネンド</t>
    </rPh>
    <rPh sb="265" eb="267">
      <t>スイドウ</t>
    </rPh>
    <rPh sb="267" eb="269">
      <t>リョウキン</t>
    </rPh>
    <rPh sb="270" eb="272">
      <t>カイテイ</t>
    </rPh>
    <phoneticPr fontId="4"/>
  </si>
  <si>
    <t>　①表「有形固定資産減価償却率」は、概ね類似団体と同じような動向を示しており、類似団体より低い値となっている。管路や施設の老朽化が進行しており、年々上昇傾向である。
　②表「管路経年化率」のとおり管路の老朽化は年々進行しているが、給水人口の急激な減少による収益の減収等により財源的な面から更新が進まない現状にある。
　③表「管路更新率」については、R3年度と同じ値となり、管路の更新は遅れている状況にある。
　⑧表「有収率」も類似団体とすると低くなおかつ低下傾向にあり，計画的な管路の更新が必要である。</t>
    <rPh sb="181" eb="182">
      <t>オナ</t>
    </rPh>
    <rPh sb="183" eb="184">
      <t>アタイ</t>
    </rPh>
    <phoneticPr fontId="4"/>
  </si>
  <si>
    <t>　①表「経常収支比率」は類似団体よりも低く推移する中、H28年度以降は減少傾向が続いてきた。R2年度は若干の向上が見られたものの、維持管理費などの固定的な費用に対し、給水人口の減少に伴い、給水収益は減収となり、単年度純利益もが込めない状況にある。H29年度に簡易水道事業を統合した際、料金改定（統一）を行ったが、町内の料金格差是正を主眼とした改定であり、収入増にはつながっていない。
　②表「累積欠損金比率」のとおり、過去からの累積欠損金は発生していない。
　③表「流動比率」については、類似団体と比較しても高い値で推移し100％以上を確保しているため、短期債務に対する支払能力は十分確保している。
　④表「企業債残高対給水収益比率」については、過去の投資分の起債の完済もあり類似団体と比べても低くなっている。
　⑤表「料金回収率」は100％を下回っており、類似団体と比較しても低い値である。給水収益が減少する一方で、簡易水道で創設された施設が多いため、総務省繰出基準に基づく一般会計からの繰入金に依存している状況にある。
　⑥表「給水原価」については、維持管理費に係る費用の高騰や減価償却費の増などにより、年々増加傾向にある。
　⑦表「施設利用率」は類似団体平均及び全国平均を上回っているが、給水人口減少に伴い利用率は低下傾向にある。
　⑧表「有収率」は減少傾向にあり類似団体より低い値である。管路の老朽化の進行や潜在的な漏水等の影響によるものと思われる。</t>
    <rPh sb="379" eb="381">
      <t>ルイジ</t>
    </rPh>
    <rPh sb="381" eb="383">
      <t>ダンタイ</t>
    </rPh>
    <rPh sb="384" eb="386">
      <t>ヒカク</t>
    </rPh>
    <rPh sb="389" eb="390">
      <t>ヒク</t>
    </rPh>
    <rPh sb="391" eb="392">
      <t>アタイ</t>
    </rPh>
    <rPh sb="526" eb="528">
      <t>ルイジ</t>
    </rPh>
    <rPh sb="528" eb="530">
      <t>ダンタイ</t>
    </rPh>
    <rPh sb="530" eb="532">
      <t>ヘイキン</t>
    </rPh>
    <rPh sb="532" eb="533">
      <t>オヨ</t>
    </rPh>
    <rPh sb="534" eb="536">
      <t>ゼンコク</t>
    </rPh>
    <rPh sb="536" eb="538">
      <t>ヘイキン</t>
    </rPh>
    <rPh sb="539" eb="541">
      <t>ウワマワ</t>
    </rPh>
    <rPh sb="547" eb="549">
      <t>キュウスイ</t>
    </rPh>
    <rPh sb="549" eb="551">
      <t>ジンコウ</t>
    </rPh>
    <rPh sb="551" eb="553">
      <t>ゲンショウ</t>
    </rPh>
    <rPh sb="554" eb="555">
      <t>トモナ</t>
    </rPh>
    <rPh sb="556" eb="559">
      <t>リヨウリツ</t>
    </rPh>
    <rPh sb="560" eb="562">
      <t>テイカ</t>
    </rPh>
    <rPh sb="562" eb="564">
      <t>ケイコウ</t>
    </rPh>
    <rPh sb="578" eb="580">
      <t>ゲンショウ</t>
    </rPh>
    <rPh sb="580" eb="58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</si>
</sst>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0.15</c:v>
                </c:pt>
                <c:pt idx="1">
                  <c:v>0.05</c:v>
                </c:pt>
                <c:pt idx="2">
                  <c:v>0.1</c:v>
                </c:pt>
                <c:pt idx="3">
                  <c:v>0.15</c:v>
                </c:pt>
                <c:pt idx="4">
                  <c:v>0.15</c:v>
                </c:pt>
              </c:numCache>
            </c:numRef>
          </c:val>
          <c:extLst>
            <c:ext xmlns:c16="http://schemas.microsoft.com/office/drawing/2014/chart" uri="{C3380CC4-5D6E-409C-BE32-E72D297353CC}">
              <c16:uniqueId val="{00000000-299B-4284-95FB-AAF7F5491D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99B-4284-95FB-AAF7F5491D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81.680000000000007</c:v>
                </c:pt>
                <c:pt idx="1">
                  <c:v>79.34</c:v>
                </c:pt>
                <c:pt idx="2">
                  <c:v>79.48</c:v>
                </c:pt>
                <c:pt idx="3">
                  <c:v>78.2</c:v>
                </c:pt>
                <c:pt idx="4">
                  <c:v>76.239999999999995</c:v>
                </c:pt>
              </c:numCache>
            </c:numRef>
          </c:val>
          <c:extLst>
            <c:ext xmlns:c16="http://schemas.microsoft.com/office/drawing/2014/chart" uri="{C3380CC4-5D6E-409C-BE32-E72D297353CC}">
              <c16:uniqueId val="{00000000-B9BC-4141-B2E1-01CE8FA02D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9BC-4141-B2E1-01CE8FA02D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74.84</c:v>
                </c:pt>
                <c:pt idx="1">
                  <c:v>75</c:v>
                </c:pt>
                <c:pt idx="2">
                  <c:v>75.599999999999994</c:v>
                </c:pt>
                <c:pt idx="3">
                  <c:v>76.03</c:v>
                </c:pt>
                <c:pt idx="4">
                  <c:v>75.569999999999993</c:v>
                </c:pt>
              </c:numCache>
            </c:numRef>
          </c:val>
          <c:extLst>
            <c:ext xmlns:c16="http://schemas.microsoft.com/office/drawing/2014/chart" uri="{C3380CC4-5D6E-409C-BE32-E72D297353CC}">
              <c16:uniqueId val="{00000000-3A74-4779-9778-376658BFC1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A74-4779-9778-376658BFC1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101.48</c:v>
                </c:pt>
                <c:pt idx="1">
                  <c:v>100.06</c:v>
                </c:pt>
                <c:pt idx="2">
                  <c:v>101.02</c:v>
                </c:pt>
                <c:pt idx="3">
                  <c:v>99.81</c:v>
                </c:pt>
                <c:pt idx="4">
                  <c:v>98.01</c:v>
                </c:pt>
              </c:numCache>
            </c:numRef>
          </c:val>
          <c:extLst>
            <c:ext xmlns:c16="http://schemas.microsoft.com/office/drawing/2014/chart" uri="{C3380CC4-5D6E-409C-BE32-E72D297353CC}">
              <c16:uniqueId val="{00000000-C298-47E1-9CAA-B69D2905BD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298-47E1-9CAA-B69D2905BD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44.23</c:v>
                </c:pt>
                <c:pt idx="1">
                  <c:v>46.1</c:v>
                </c:pt>
                <c:pt idx="2">
                  <c:v>47.57</c:v>
                </c:pt>
                <c:pt idx="3">
                  <c:v>48.36</c:v>
                </c:pt>
                <c:pt idx="4">
                  <c:v>50.11</c:v>
                </c:pt>
              </c:numCache>
            </c:numRef>
          </c:val>
          <c:extLst>
            <c:ext xmlns:c16="http://schemas.microsoft.com/office/drawing/2014/chart" uri="{C3380CC4-5D6E-409C-BE32-E72D297353CC}">
              <c16:uniqueId val="{00000000-6ABC-4BC8-B6C3-67B2C313F8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ABC-4BC8-B6C3-67B2C313F8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20.87</c:v>
                </c:pt>
                <c:pt idx="1">
                  <c:v>23.36</c:v>
                </c:pt>
                <c:pt idx="2">
                  <c:v>23.4</c:v>
                </c:pt>
                <c:pt idx="3">
                  <c:v>23.2</c:v>
                </c:pt>
                <c:pt idx="4">
                  <c:v>23.83</c:v>
                </c:pt>
              </c:numCache>
            </c:numRef>
          </c:val>
          <c:extLst>
            <c:ext xmlns:c16="http://schemas.microsoft.com/office/drawing/2014/chart" uri="{C3380CC4-5D6E-409C-BE32-E72D297353CC}">
              <c16:uniqueId val="{00000000-20A8-4BC3-AD0E-7513A9A92E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0A8-4BC3-AD0E-7513A9A92E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4-4250-9627-95934E5503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FF4-4250-9627-95934E5503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519.74</c:v>
                </c:pt>
                <c:pt idx="1">
                  <c:v>486.06</c:v>
                </c:pt>
                <c:pt idx="2">
                  <c:v>497.24</c:v>
                </c:pt>
                <c:pt idx="3">
                  <c:v>303.81</c:v>
                </c:pt>
                <c:pt idx="4">
                  <c:v>343.56</c:v>
                </c:pt>
              </c:numCache>
            </c:numRef>
          </c:val>
          <c:extLst>
            <c:ext xmlns:c16="http://schemas.microsoft.com/office/drawing/2014/chart" uri="{C3380CC4-5D6E-409C-BE32-E72D297353CC}">
              <c16:uniqueId val="{00000000-DBB2-423E-908C-34AFCE92A2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BB2-423E-908C-34AFCE92A2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309.97000000000003</c:v>
                </c:pt>
                <c:pt idx="1">
                  <c:v>293.27</c:v>
                </c:pt>
                <c:pt idx="2">
                  <c:v>279.56</c:v>
                </c:pt>
                <c:pt idx="3">
                  <c:v>294.17</c:v>
                </c:pt>
                <c:pt idx="4">
                  <c:v>297.38</c:v>
                </c:pt>
              </c:numCache>
            </c:numRef>
          </c:val>
          <c:extLst>
            <c:ext xmlns:c16="http://schemas.microsoft.com/office/drawing/2014/chart" uri="{C3380CC4-5D6E-409C-BE32-E72D297353CC}">
              <c16:uniqueId val="{00000000-6F9B-4AD8-83DB-83C0814607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F9B-4AD8-83DB-83C0814607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97.9</c:v>
                </c:pt>
                <c:pt idx="1">
                  <c:v>96.92</c:v>
                </c:pt>
                <c:pt idx="2">
                  <c:v>98.04</c:v>
                </c:pt>
                <c:pt idx="3">
                  <c:v>97.2</c:v>
                </c:pt>
                <c:pt idx="4">
                  <c:v>86.09</c:v>
                </c:pt>
              </c:numCache>
            </c:numRef>
          </c:val>
          <c:extLst>
            <c:ext xmlns:c16="http://schemas.microsoft.com/office/drawing/2014/chart" uri="{C3380CC4-5D6E-409C-BE32-E72D297353CC}">
              <c16:uniqueId val="{00000000-8337-48F8-9B7A-390FCCE6FE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337-48F8-9B7A-390FCCE6FE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160.13</c:v>
                </c:pt>
                <c:pt idx="1">
                  <c:v>161.94999999999999</c:v>
                </c:pt>
                <c:pt idx="2">
                  <c:v>159.85</c:v>
                </c:pt>
                <c:pt idx="3">
                  <c:v>162.12</c:v>
                </c:pt>
                <c:pt idx="4">
                  <c:v>170.38</c:v>
                </c:pt>
              </c:numCache>
            </c:numRef>
          </c:val>
          <c:extLst>
            <c:ext xmlns:c16="http://schemas.microsoft.com/office/drawing/2014/chart" uri="{C3380CC4-5D6E-409C-BE32-E72D297353CC}">
              <c16:uniqueId val="{00000000-641B-43F0-BA54-F661A847F5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41B-43F0-BA54-F661A847F5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さつま町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19534</v>
      </c>
      <c r="AM8" s="45"/>
      <c r="AN8" s="45"/>
      <c r="AO8" s="45"/>
      <c r="AP8" s="45"/>
      <c r="AQ8" s="45"/>
      <c r="AR8" s="45"/>
      <c r="AS8" s="45"/>
      <c r="AT8" s="46">
        <f>データ!$S$6</f>
        <v>303.89999999999998</v>
      </c>
      <c r="AU8" s="47"/>
      <c r="AV8" s="47"/>
      <c r="AW8" s="47"/>
      <c r="AX8" s="47"/>
      <c r="AY8" s="47"/>
      <c r="AZ8" s="47"/>
      <c r="BA8" s="47"/>
      <c r="BB8" s="48">
        <f>データ!$T$6</f>
        <v>64.28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80.09</v>
      </c>
      <c r="J10" s="47"/>
      <c r="K10" s="47"/>
      <c r="L10" s="47"/>
      <c r="M10" s="47"/>
      <c r="N10" s="47"/>
      <c r="O10" s="82"/>
      <c r="P10" s="48">
        <f>データ!$P$6</f>
        <v>93.59</v>
      </c>
      <c r="Q10" s="48"/>
      <c r="R10" s="48"/>
      <c r="S10" s="48"/>
      <c r="T10" s="48"/>
      <c r="U10" s="48"/>
      <c r="V10" s="48"/>
      <c r="W10" s="45">
        <f>データ!$Q$6</f>
        <v>2860</v>
      </c>
      <c r="X10" s="45"/>
      <c r="Y10" s="45"/>
      <c r="Z10" s="45"/>
      <c r="AA10" s="45"/>
      <c r="AB10" s="45"/>
      <c r="AC10" s="45"/>
      <c r="AD10" s="2"/>
      <c r="AE10" s="2"/>
      <c r="AF10" s="2"/>
      <c r="AG10" s="2"/>
      <c r="AH10" s="2"/>
      <c r="AI10" s="2"/>
      <c r="AJ10" s="2"/>
      <c r="AK10" s="2"/>
      <c r="AL10" s="45">
        <f>データ!$U$6</f>
        <v>18056</v>
      </c>
      <c r="AM10" s="45"/>
      <c r="AN10" s="45"/>
      <c r="AO10" s="45"/>
      <c r="AP10" s="45"/>
      <c r="AQ10" s="45"/>
      <c r="AR10" s="45"/>
      <c r="AS10" s="45"/>
      <c r="AT10" s="46">
        <f>データ!$V$6</f>
        <v>99.11</v>
      </c>
      <c r="AU10" s="47"/>
      <c r="AV10" s="47"/>
      <c r="AW10" s="47"/>
      <c r="AX10" s="47"/>
      <c r="AY10" s="47"/>
      <c r="AZ10" s="47"/>
      <c r="BA10" s="47"/>
      <c r="BB10" s="48">
        <f>データ!$W$6</f>
        <v>182.18</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dOPqlhDDX1+QHD3DDyAUkG+wxFGd+nQ7NgDI3t/Kp859eJgBTWFiF/X90K/7ED2PVIPWbgXojnxPDKA4F6P9A==" saltValue="FUqsQtpxdSncCW+KpZoq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463922</v>
      </c>
      <c r="D6" s="20">
        <f t="shared" si="3"/>
        <v>46</v>
      </c>
      <c r="E6" s="20">
        <f t="shared" si="3"/>
        <v>1</v>
      </c>
      <c r="F6" s="20">
        <f t="shared" si="3"/>
        <v>0</v>
      </c>
      <c r="G6" s="20">
        <f t="shared" si="3"/>
        <v>1</v>
      </c>
      <c r="H6" s="20" t="str">
        <f t="shared" si="3"/>
        <v>鹿児島県　さつま町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80.09</v>
      </c>
      <c r="P6" s="21">
        <f t="shared" si="3"/>
        <v>93.59</v>
      </c>
      <c r="Q6" s="21">
        <f t="shared" si="3"/>
        <v>2860</v>
      </c>
      <c r="R6" s="21">
        <f t="shared" si="3"/>
        <v>19534</v>
      </c>
      <c r="S6" s="21">
        <f t="shared" si="3"/>
        <v>303.89999999999998</v>
      </c>
      <c r="T6" s="21">
        <f t="shared" si="3"/>
        <v>64.28</v>
      </c>
      <c r="U6" s="21">
        <f t="shared" si="3"/>
        <v>18056</v>
      </c>
      <c r="V6" s="21">
        <f t="shared" si="3"/>
        <v>99.11</v>
      </c>
      <c r="W6" s="21">
        <f t="shared" si="3"/>
        <v>182.18</v>
      </c>
      <c r="X6" s="22">
        <f>IF(X7="",NA(),X7)</f>
        <v>101.48</v>
      </c>
      <c r="Y6" s="22">
        <f t="shared" ref="Y6:AG6" si="4">IF(Y7="",NA(),Y7)</f>
        <v>100.06</v>
      </c>
      <c r="Z6" s="22">
        <f t="shared" si="4"/>
        <v>101.02</v>
      </c>
      <c r="AA6" s="22">
        <f t="shared" si="4"/>
        <v>99.81</v>
      </c>
      <c r="AB6" s="22">
        <f t="shared" si="4"/>
        <v>98.01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519.74</v>
      </c>
      <c r="AU6" s="22">
        <f t="shared" ref="AU6:BC6" si="6">IF(AU7="",NA(),AU7)</f>
        <v>486.06</v>
      </c>
      <c r="AV6" s="22">
        <f t="shared" si="6"/>
        <v>497.24</v>
      </c>
      <c r="AW6" s="22">
        <f t="shared" si="6"/>
        <v>303.81</v>
      </c>
      <c r="AX6" s="22">
        <f t="shared" si="6"/>
        <v>343.56</v>
      </c>
      <c r="AY6" s="22">
        <f t="shared" si="6"/>
        <v>369.69</v>
      </c>
      <c r="AZ6" s="22">
        <f t="shared" si="6"/>
        <v>379.08</v>
      </c>
      <c r="BA6" s="22">
        <f t="shared" si="6"/>
        <v>367.55</v>
      </c>
      <c r="BB6" s="22">
        <f t="shared" si="6"/>
        <v>378.56</v>
      </c>
      <c r="BC6" s="22">
        <f t="shared" si="6"/>
        <v>364.46</v>
      </c>
      <c r="BD6" s="21" t="str">
        <f>IF(BD7="","",IF(BD7="-","【-】","【"&amp;SUBSTITUTE(TEXT(BD7,"#,##0.00"),"-","△")&amp;"】"))</f>
        <v>【252.29】</v>
      </c>
      <c r="BE6" s="22">
        <f>IF(BE7="",NA(),BE7)</f>
        <v>309.97000000000003</v>
      </c>
      <c r="BF6" s="22">
        <f t="shared" ref="BF6:BN6" si="7">IF(BF7="",NA(),BF7)</f>
        <v>293.27</v>
      </c>
      <c r="BG6" s="22">
        <f t="shared" si="7"/>
        <v>279.56</v>
      </c>
      <c r="BH6" s="22">
        <f t="shared" si="7"/>
        <v>294.17</v>
      </c>
      <c r="BI6" s="22">
        <f t="shared" si="7"/>
        <v>297.38</v>
      </c>
      <c r="BJ6" s="22">
        <f t="shared" si="7"/>
        <v>402.99</v>
      </c>
      <c r="BK6" s="22">
        <f t="shared" si="7"/>
        <v>398.98</v>
      </c>
      <c r="BL6" s="22">
        <f t="shared" si="7"/>
        <v>418.68</v>
      </c>
      <c r="BM6" s="22">
        <f t="shared" si="7"/>
        <v>395.68</v>
      </c>
      <c r="BN6" s="22">
        <f t="shared" si="7"/>
        <v>403.72</v>
      </c>
      <c r="BO6" s="21" t="str">
        <f>IF(BO7="","",IF(BO7="-","【-】","【"&amp;SUBSTITUTE(TEXT(BO7,"#,##0.00"),"-","△")&amp;"】"))</f>
        <v>【268.07】</v>
      </c>
      <c r="BP6" s="22">
        <f>IF(BP7="",NA(),BP7)</f>
        <v>97.9</v>
      </c>
      <c r="BQ6" s="22">
        <f t="shared" ref="BQ6:BY6" si="8">IF(BQ7="",NA(),BQ7)</f>
        <v>96.92</v>
      </c>
      <c r="BR6" s="22">
        <f t="shared" si="8"/>
        <v>98.04</v>
      </c>
      <c r="BS6" s="22">
        <f t="shared" si="8"/>
        <v>97.2</v>
      </c>
      <c r="BT6" s="22">
        <f t="shared" si="8"/>
        <v>86.09</v>
      </c>
      <c r="BU6" s="22">
        <f t="shared" si="8"/>
        <v>98.66</v>
      </c>
      <c r="BV6" s="22">
        <f t="shared" si="8"/>
        <v>98.64</v>
      </c>
      <c r="BW6" s="22">
        <f t="shared" si="8"/>
        <v>94.78</v>
      </c>
      <c r="BX6" s="22">
        <f t="shared" si="8"/>
        <v>97.59</v>
      </c>
      <c r="BY6" s="22">
        <f t="shared" si="8"/>
        <v>92.17</v>
      </c>
      <c r="BZ6" s="21" t="str">
        <f>IF(BZ7="","",IF(BZ7="-","【-】","【"&amp;SUBSTITUTE(TEXT(BZ7,"#,##0.00"),"-","△")&amp;"】"))</f>
        <v>【97.47】</v>
      </c>
      <c r="CA6" s="22">
        <f>IF(CA7="",NA(),CA7)</f>
        <v>160.13</v>
      </c>
      <c r="CB6" s="22">
        <f t="shared" ref="CB6:CJ6" si="9">IF(CB7="",NA(),CB7)</f>
        <v>161.94999999999999</v>
      </c>
      <c r="CC6" s="22">
        <f t="shared" si="9"/>
        <v>159.85</v>
      </c>
      <c r="CD6" s="22">
        <f t="shared" si="9"/>
        <v>162.12</v>
      </c>
      <c r="CE6" s="22">
        <f t="shared" si="9"/>
        <v>170.38</v>
      </c>
      <c r="CF6" s="22">
        <f t="shared" si="9"/>
        <v>178.59</v>
      </c>
      <c r="CG6" s="22">
        <f t="shared" si="9"/>
        <v>178.92</v>
      </c>
      <c r="CH6" s="22">
        <f t="shared" si="9"/>
        <v>181.3</v>
      </c>
      <c r="CI6" s="22">
        <f t="shared" si="9"/>
        <v>181.71</v>
      </c>
      <c r="CJ6" s="22">
        <f t="shared" si="9"/>
        <v>188.51</v>
      </c>
      <c r="CK6" s="21" t="str">
        <f>IF(CK7="","",IF(CK7="-","【-】","【"&amp;SUBSTITUTE(TEXT(CK7,"#,##0.00"),"-","△")&amp;"】"))</f>
        <v>【174.75】</v>
      </c>
      <c r="CL6" s="22">
        <f>IF(CL7="",NA(),CL7)</f>
        <v>81.680000000000007</v>
      </c>
      <c r="CM6" s="22">
        <f t="shared" ref="CM6:CU6" si="10">IF(CM7="",NA(),CM7)</f>
        <v>79.34</v>
      </c>
      <c r="CN6" s="22">
        <f t="shared" si="10"/>
        <v>79.48</v>
      </c>
      <c r="CO6" s="22">
        <f t="shared" si="10"/>
        <v>78.2</v>
      </c>
      <c r="CP6" s="22">
        <f t="shared" si="10"/>
        <v>76.239999999999995</v>
      </c>
      <c r="CQ6" s="22">
        <f t="shared" si="10"/>
        <v>55.03</v>
      </c>
      <c r="CR6" s="22">
        <f t="shared" si="10"/>
        <v>55.14</v>
      </c>
      <c r="CS6" s="22">
        <f t="shared" si="10"/>
        <v>55.89</v>
      </c>
      <c r="CT6" s="22">
        <f t="shared" si="10"/>
        <v>55.72</v>
      </c>
      <c r="CU6" s="22">
        <f t="shared" si="10"/>
        <v>55.31</v>
      </c>
      <c r="CV6" s="21" t="str">
        <f>IF(CV7="","",IF(CV7="-","【-】","【"&amp;SUBSTITUTE(TEXT(CV7,"#,##0.00"),"-","△")&amp;"】"))</f>
        <v>【59.97】</v>
      </c>
      <c r="CW6" s="22">
        <f>IF(CW7="",NA(),CW7)</f>
        <v>74.84</v>
      </c>
      <c r="CX6" s="22">
        <f t="shared" ref="CX6:DF6" si="11">IF(CX7="",NA(),CX7)</f>
        <v>75</v>
      </c>
      <c r="CY6" s="22">
        <f t="shared" si="11"/>
        <v>75.599999999999994</v>
      </c>
      <c r="CZ6" s="22">
        <f t="shared" si="11"/>
        <v>76.03</v>
      </c>
      <c r="DA6" s="22">
        <f t="shared" si="11"/>
        <v>75.569999999999993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44.23</v>
      </c>
      <c r="DI6" s="22">
        <f t="shared" ref="DI6:DQ6" si="12">IF(DI7="",NA(),DI7)</f>
        <v>46.1</v>
      </c>
      <c r="DJ6" s="22">
        <f t="shared" si="12"/>
        <v>47.57</v>
      </c>
      <c r="DK6" s="22">
        <f t="shared" si="12"/>
        <v>48.36</v>
      </c>
      <c r="DL6" s="22">
        <f t="shared" si="12"/>
        <v>50.11</v>
      </c>
      <c r="DM6" s="22">
        <f t="shared" si="12"/>
        <v>48.87</v>
      </c>
      <c r="DN6" s="22">
        <f t="shared" si="12"/>
        <v>49.92</v>
      </c>
      <c r="DO6" s="22">
        <f t="shared" si="12"/>
        <v>50.63</v>
      </c>
      <c r="DP6" s="22">
        <f t="shared" si="12"/>
        <v>51.29</v>
      </c>
      <c r="DQ6" s="22">
        <f t="shared" si="12"/>
        <v>52.2</v>
      </c>
      <c r="DR6" s="21" t="str">
        <f>IF(DR7="","",IF(DR7="-","【-】","【"&amp;SUBSTITUTE(TEXT(DR7,"#,##0.00"),"-","△")&amp;"】"))</f>
        <v>【51.51】</v>
      </c>
      <c r="DS6" s="22">
        <f>IF(DS7="",NA(),DS7)</f>
        <v>20.87</v>
      </c>
      <c r="DT6" s="22">
        <f t="shared" ref="DT6:EB6" si="13">IF(DT7="",NA(),DT7)</f>
        <v>23.36</v>
      </c>
      <c r="DU6" s="22">
        <f t="shared" si="13"/>
        <v>23.4</v>
      </c>
      <c r="DV6" s="22">
        <f t="shared" si="13"/>
        <v>23.2</v>
      </c>
      <c r="DW6" s="22">
        <f t="shared" si="13"/>
        <v>23.83</v>
      </c>
      <c r="DX6" s="22">
        <f t="shared" si="13"/>
        <v>14.85</v>
      </c>
      <c r="DY6" s="22">
        <f t="shared" si="13"/>
        <v>16.88</v>
      </c>
      <c r="DZ6" s="22">
        <f t="shared" si="13"/>
        <v>18.28</v>
      </c>
      <c r="EA6" s="22">
        <f t="shared" si="13"/>
        <v>19.61</v>
      </c>
      <c r="EB6" s="22">
        <f t="shared" si="13"/>
        <v>20.73</v>
      </c>
      <c r="EC6" s="21" t="str">
        <f>IF(EC7="","",IF(EC7="-","【-】","【"&amp;SUBSTITUTE(TEXT(EC7,"#,##0.00"),"-","△")&amp;"】"))</f>
        <v>【23.75】</v>
      </c>
      <c r="ED6" s="22">
        <f>IF(ED7="",NA(),ED7)</f>
        <v>0.15</v>
      </c>
      <c r="EE6" s="22">
        <f t="shared" ref="EE6:EM6" si="14">IF(EE7="",NA(),EE7)</f>
        <v>0.05</v>
      </c>
      <c r="EF6" s="22">
        <f t="shared" si="14"/>
        <v>0.1</v>
      </c>
      <c r="EG6" s="22">
        <f t="shared" si="14"/>
        <v>0.15</v>
      </c>
      <c r="EH6" s="22">
        <f t="shared" si="14"/>
        <v>0.15</v>
      </c>
      <c r="EI6" s="22">
        <f t="shared" si="14"/>
        <v>0.5</v>
      </c>
      <c r="EJ6" s="22">
        <f t="shared" si="14"/>
        <v>0.52</v>
      </c>
      <c r="EK6" s="22">
        <f t="shared" si="14"/>
        <v>0.53</v>
      </c>
      <c r="EL6" s="22">
        <f t="shared" si="14"/>
        <v>0.48</v>
      </c>
      <c r="EM6" s="22">
        <f t="shared" si="14"/>
        <v>0.5</v>
      </c>
      <c r="EN6" s="21" t="str">
        <f>IF(EN7="","",IF(EN7="-","【-】","【"&amp;SUBSTITUTE(TEXT(EN7,"#,##0.00"),"-","△")&amp;"】"))</f>
        <v>【0.67】</v>
      </c>
    </row>
    <row r="7" spans="1:144" s="23" customFormat="1">
      <c r="A7" s="15"/>
      <c r="B7" s="24">
        <v>2022</v>
      </c>
      <c r="C7" s="24">
        <v>463922</v>
      </c>
      <c r="D7" s="24">
        <v>46</v>
      </c>
      <c r="E7" s="24">
        <v>1</v>
      </c>
      <c r="F7" s="24">
        <v>0</v>
      </c>
      <c r="G7" s="24">
        <v>1</v>
      </c>
      <c r="H7" s="24" t="s">
        <v>93</v>
      </c>
      <c r="I7" s="24" t="s">
        <v>94</v>
      </c>
      <c r="J7" s="24" t="s">
        <v>95</v>
      </c>
      <c r="K7" s="24" t="s">
        <v>96</v>
      </c>
      <c r="L7" s="24" t="s">
        <v>97</v>
      </c>
      <c r="M7" s="24" t="s">
        <v>98</v>
      </c>
      <c r="N7" s="25" t="s">
        <v>99</v>
      </c>
      <c r="O7" s="25">
        <v>80.09</v>
      </c>
      <c r="P7" s="25">
        <v>93.59</v>
      </c>
      <c r="Q7" s="25">
        <v>2860</v>
      </c>
      <c r="R7" s="25">
        <v>19534</v>
      </c>
      <c r="S7" s="25">
        <v>303.89999999999998</v>
      </c>
      <c r="T7" s="25">
        <v>64.28</v>
      </c>
      <c r="U7" s="25">
        <v>18056</v>
      </c>
      <c r="V7" s="25">
        <v>99.11</v>
      </c>
      <c r="W7" s="25">
        <v>182.18</v>
      </c>
      <c r="X7" s="25">
        <v>101.48</v>
      </c>
      <c r="Y7" s="25">
        <v>100.06</v>
      </c>
      <c r="Z7" s="25">
        <v>101.02</v>
      </c>
      <c r="AA7" s="25">
        <v>99.81</v>
      </c>
      <c r="AB7" s="25">
        <v>98.01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519.74</v>
      </c>
      <c r="AU7" s="25">
        <v>486.06</v>
      </c>
      <c r="AV7" s="25">
        <v>497.24</v>
      </c>
      <c r="AW7" s="25">
        <v>303.81</v>
      </c>
      <c r="AX7" s="25">
        <v>343.56</v>
      </c>
      <c r="AY7" s="25">
        <v>369.69</v>
      </c>
      <c r="AZ7" s="25">
        <v>379.08</v>
      </c>
      <c r="BA7" s="25">
        <v>367.55</v>
      </c>
      <c r="BB7" s="25">
        <v>378.56</v>
      </c>
      <c r="BC7" s="25">
        <v>364.46</v>
      </c>
      <c r="BD7" s="25">
        <v>252.29</v>
      </c>
      <c r="BE7" s="25">
        <v>309.97000000000003</v>
      </c>
      <c r="BF7" s="25">
        <v>293.27</v>
      </c>
      <c r="BG7" s="25">
        <v>279.56</v>
      </c>
      <c r="BH7" s="25">
        <v>294.17</v>
      </c>
      <c r="BI7" s="25">
        <v>297.38</v>
      </c>
      <c r="BJ7" s="25">
        <v>402.99</v>
      </c>
      <c r="BK7" s="25">
        <v>398.98</v>
      </c>
      <c r="BL7" s="25">
        <v>418.68</v>
      </c>
      <c r="BM7" s="25">
        <v>395.68</v>
      </c>
      <c r="BN7" s="25">
        <v>403.72</v>
      </c>
      <c r="BO7" s="25">
        <v>268.07</v>
      </c>
      <c r="BP7" s="25">
        <v>97.9</v>
      </c>
      <c r="BQ7" s="25">
        <v>96.92</v>
      </c>
      <c r="BR7" s="25">
        <v>98.04</v>
      </c>
      <c r="BS7" s="25">
        <v>97.2</v>
      </c>
      <c r="BT7" s="25">
        <v>86.09</v>
      </c>
      <c r="BU7" s="25">
        <v>98.66</v>
      </c>
      <c r="BV7" s="25">
        <v>98.64</v>
      </c>
      <c r="BW7" s="25">
        <v>94.78</v>
      </c>
      <c r="BX7" s="25">
        <v>97.59</v>
      </c>
      <c r="BY7" s="25">
        <v>92.17</v>
      </c>
      <c r="BZ7" s="25">
        <v>97.47</v>
      </c>
      <c r="CA7" s="25">
        <v>160.13</v>
      </c>
      <c r="CB7" s="25">
        <v>161.94999999999999</v>
      </c>
      <c r="CC7" s="25">
        <v>159.85</v>
      </c>
      <c r="CD7" s="25">
        <v>162.12</v>
      </c>
      <c r="CE7" s="25">
        <v>170.38</v>
      </c>
      <c r="CF7" s="25">
        <v>178.59</v>
      </c>
      <c r="CG7" s="25">
        <v>178.92</v>
      </c>
      <c r="CH7" s="25">
        <v>181.3</v>
      </c>
      <c r="CI7" s="25">
        <v>181.71</v>
      </c>
      <c r="CJ7" s="25">
        <v>188.51</v>
      </c>
      <c r="CK7" s="25">
        <v>174.75</v>
      </c>
      <c r="CL7" s="25">
        <v>81.680000000000007</v>
      </c>
      <c r="CM7" s="25">
        <v>79.34</v>
      </c>
      <c r="CN7" s="25">
        <v>79.48</v>
      </c>
      <c r="CO7" s="25">
        <v>78.2</v>
      </c>
      <c r="CP7" s="25">
        <v>76.239999999999995</v>
      </c>
      <c r="CQ7" s="25">
        <v>55.03</v>
      </c>
      <c r="CR7" s="25">
        <v>55.14</v>
      </c>
      <c r="CS7" s="25">
        <v>55.89</v>
      </c>
      <c r="CT7" s="25">
        <v>55.72</v>
      </c>
      <c r="CU7" s="25">
        <v>55.31</v>
      </c>
      <c r="CV7" s="25">
        <v>59.97</v>
      </c>
      <c r="CW7" s="25">
        <v>74.84</v>
      </c>
      <c r="CX7" s="25">
        <v>75</v>
      </c>
      <c r="CY7" s="25">
        <v>75.599999999999994</v>
      </c>
      <c r="CZ7" s="25">
        <v>76.03</v>
      </c>
      <c r="DA7" s="25">
        <v>75.569999999999993</v>
      </c>
      <c r="DB7" s="25">
        <v>81.900000000000006</v>
      </c>
      <c r="DC7" s="25">
        <v>81.39</v>
      </c>
      <c r="DD7" s="25">
        <v>81.27</v>
      </c>
      <c r="DE7" s="25">
        <v>81.260000000000005</v>
      </c>
      <c r="DF7" s="25">
        <v>80.36</v>
      </c>
      <c r="DG7" s="25">
        <v>89.76</v>
      </c>
      <c r="DH7" s="25">
        <v>44.23</v>
      </c>
      <c r="DI7" s="25">
        <v>46.1</v>
      </c>
      <c r="DJ7" s="25">
        <v>47.57</v>
      </c>
      <c r="DK7" s="25">
        <v>48.36</v>
      </c>
      <c r="DL7" s="25">
        <v>50.11</v>
      </c>
      <c r="DM7" s="25">
        <v>48.87</v>
      </c>
      <c r="DN7" s="25">
        <v>49.92</v>
      </c>
      <c r="DO7" s="25">
        <v>50.63</v>
      </c>
      <c r="DP7" s="25">
        <v>51.29</v>
      </c>
      <c r="DQ7" s="25">
        <v>52.2</v>
      </c>
      <c r="DR7" s="25">
        <v>51.51</v>
      </c>
      <c r="DS7" s="25">
        <v>20.87</v>
      </c>
      <c r="DT7" s="25">
        <v>23.36</v>
      </c>
      <c r="DU7" s="25">
        <v>23.4</v>
      </c>
      <c r="DV7" s="25">
        <v>23.2</v>
      </c>
      <c r="DW7" s="25">
        <v>23.83</v>
      </c>
      <c r="DX7" s="25">
        <v>14.85</v>
      </c>
      <c r="DY7" s="25">
        <v>16.88</v>
      </c>
      <c r="DZ7" s="25">
        <v>18.28</v>
      </c>
      <c r="EA7" s="25">
        <v>19.61</v>
      </c>
      <c r="EB7" s="25">
        <v>20.73</v>
      </c>
      <c r="EC7" s="25">
        <v>23.75</v>
      </c>
      <c r="ED7" s="25">
        <v>0.15</v>
      </c>
      <c r="EE7" s="25">
        <v>0.05</v>
      </c>
      <c r="EF7" s="25">
        <v>0.1</v>
      </c>
      <c r="EG7" s="25">
        <v>0.15</v>
      </c>
      <c r="EH7" s="25">
        <v>0.15</v>
      </c>
      <c r="EI7" s="25">
        <v>0.5</v>
      </c>
      <c r="EJ7" s="25">
        <v>0.52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2024-02-16T00:17:58Z</cp:lastPrinted>
  <dcterms:created xsi:type="dcterms:W3CDTF">2023-12-05T01:02:53Z</dcterms:created>
  <dcterms:modified xsi:type="dcterms:W3CDTF">2024-02-25T23:42:10Z</dcterms:modified>
  <cp:category/>
</cp:coreProperties>
</file>