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3_長島町\"/>
    </mc:Choice>
  </mc:AlternateContent>
  <workbookProtection workbookAlgorithmName="SHA-512" workbookHashValue="IH8Do+JXuoApodkbhKwXxjCcR4vgtpP0WZd4WDwLbHLdNABmKRX2MgL52vPVP66uRWOmGpsszwcEu49MPxG5rg==" workbookSaltValue="cNe5ngyrANKn7KrCQPLehg==" workbookSpinCount="100000" lockStructure="1"/>
  <bookViews>
    <workbookView xWindow="0" yWindow="0" windowWidth="28800" windowHeight="1246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C126" i="4" s="1"/>
  <c r="MK8" i="5"/>
  <c r="MO12" i="5" s="1"/>
  <c r="UB118" i="4" s="1"/>
  <c r="MJ8" i="5"/>
  <c r="MA8" i="5"/>
  <c r="MB12" i="5" s="1"/>
  <c r="SC102" i="4" s="1"/>
  <c r="LZ8" i="5"/>
  <c r="LQ8" i="5"/>
  <c r="LP8" i="5"/>
  <c r="LG8" i="5"/>
  <c r="LF8" i="5"/>
  <c r="KW8" i="5"/>
  <c r="LA12" i="5" s="1"/>
  <c r="KV8" i="5"/>
  <c r="KU8" i="5"/>
  <c r="KL8" i="5"/>
  <c r="KK8" i="5"/>
  <c r="KB8" i="5"/>
  <c r="KA8" i="5"/>
  <c r="JR8" i="5"/>
  <c r="JQ8" i="5"/>
  <c r="JH8" i="5"/>
  <c r="JL12" i="5" s="1"/>
  <c r="JG8" i="5"/>
  <c r="IX8" i="5"/>
  <c r="IW8" i="5"/>
  <c r="IV8" i="5"/>
  <c r="IM8" i="5"/>
  <c r="IL8" i="5"/>
  <c r="IC8" i="5"/>
  <c r="IF12" i="5" s="1"/>
  <c r="KT102" i="4" s="1"/>
  <c r="IB8" i="5"/>
  <c r="HS8" i="5"/>
  <c r="HR8" i="5"/>
  <c r="HI8" i="5"/>
  <c r="HJ12" i="5" s="1"/>
  <c r="HH8" i="5"/>
  <c r="GY8" i="5"/>
  <c r="HA12" i="5" s="1"/>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AS6" i="5"/>
  <c r="AR6" i="5"/>
  <c r="AQ6" i="5"/>
  <c r="AP6" i="5"/>
  <c r="AO6" i="5"/>
  <c r="FT15" i="4" s="1"/>
  <c r="AN6" i="5"/>
  <c r="EK15" i="4" s="1"/>
  <c r="AM6" i="5"/>
  <c r="DB15" i="4" s="1"/>
  <c r="AL6" i="5"/>
  <c r="AK6" i="5"/>
  <c r="AJ6" i="5"/>
  <c r="AI6" i="5"/>
  <c r="AH6" i="5"/>
  <c r="AG6" i="5"/>
  <c r="BS14" i="4" s="1"/>
  <c r="AF6" i="5"/>
  <c r="HC13" i="4" s="1"/>
  <c r="AE6" i="5"/>
  <c r="FT13" i="4" s="1"/>
  <c r="AD6" i="5"/>
  <c r="AC6" i="5"/>
  <c r="AB6" i="5"/>
  <c r="AA6" i="5"/>
  <c r="Z6" i="5"/>
  <c r="Y6" i="5"/>
  <c r="EK12" i="4" s="1"/>
  <c r="X6" i="5"/>
  <c r="DB12" i="4" s="1"/>
  <c r="W6" i="5"/>
  <c r="BS12" i="4" s="1"/>
  <c r="V6" i="5"/>
  <c r="U6" i="5"/>
  <c r="T6" i="5"/>
  <c r="S6" i="5"/>
  <c r="R6" i="5"/>
  <c r="Q6" i="5"/>
  <c r="P6" i="5"/>
  <c r="HA5" i="4" s="1"/>
  <c r="O6" i="5"/>
  <c r="EJ5" i="4" s="1"/>
  <c r="N6" i="5"/>
  <c r="BS5" i="4" s="1"/>
  <c r="M6" i="5"/>
  <c r="GN8" i="5" s="1"/>
  <c r="L6" i="5"/>
  <c r="K6" i="5"/>
  <c r="J6" i="5"/>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T72" i="4"/>
  <c r="JL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KC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FT16" i="4"/>
  <c r="EK16" i="4"/>
  <c r="DB16" i="4"/>
  <c r="BS16" i="4"/>
  <c r="HC15" i="4"/>
  <c r="BS15" i="4"/>
  <c r="HC14" i="4"/>
  <c r="FT14" i="4"/>
  <c r="EK14" i="4"/>
  <c r="DB14" i="4"/>
  <c r="EK13" i="4"/>
  <c r="DB13" i="4"/>
  <c r="BS13" i="4"/>
  <c r="HC12" i="4"/>
  <c r="FT12" i="4"/>
  <c r="EK11" i="4"/>
  <c r="BS9" i="4"/>
  <c r="HA7" i="4"/>
  <c r="B7" i="4"/>
  <c r="HA3" i="4"/>
  <c r="EJ3" i="4"/>
  <c r="BS3" i="4"/>
  <c r="B3" i="4"/>
  <c r="B5" i="4" l="1"/>
  <c r="MM16" i="5"/>
  <c r="KY16" i="5"/>
  <c r="JJ16" i="5"/>
  <c r="HU16" i="5"/>
  <c r="GF16" i="5"/>
  <c r="EQ16" i="5"/>
  <c r="DC16" i="5"/>
  <c r="BL16" i="5"/>
  <c r="MC16" i="5"/>
  <c r="KN16" i="5"/>
  <c r="IZ16" i="5"/>
  <c r="LS16" i="5"/>
  <c r="KD16" i="5"/>
  <c r="IO16" i="5"/>
  <c r="HA16" i="5"/>
  <c r="FL16" i="5"/>
  <c r="DW16" i="5"/>
  <c r="CH16" i="5"/>
  <c r="LI16" i="5"/>
  <c r="JT16" i="5"/>
  <c r="IE16" i="5"/>
  <c r="GP16" i="5"/>
  <c r="FB16" i="5"/>
  <c r="DM16" i="5"/>
  <c r="BW16" i="5"/>
  <c r="FV16" i="5"/>
  <c r="LS10" i="5"/>
  <c r="ST85" i="4" s="1"/>
  <c r="KD10" i="5"/>
  <c r="OL100" i="4" s="1"/>
  <c r="IO10" i="5"/>
  <c r="KC116" i="4" s="1"/>
  <c r="HA10" i="5"/>
  <c r="KC55" i="4" s="1"/>
  <c r="FL10" i="5"/>
  <c r="FU70" i="4" s="1"/>
  <c r="DW10" i="5"/>
  <c r="BF85" i="4" s="1"/>
  <c r="CH10" i="5"/>
  <c r="OH35" i="4" s="1"/>
  <c r="EG16" i="5"/>
  <c r="LI10" i="5"/>
  <c r="ST70" i="4" s="1"/>
  <c r="JT10" i="5"/>
  <c r="OL85" i="4" s="1"/>
  <c r="IE10" i="5"/>
  <c r="KC100" i="4" s="1"/>
  <c r="GP10" i="5"/>
  <c r="FU116" i="4" s="1"/>
  <c r="FB10" i="5"/>
  <c r="FU55" i="4" s="1"/>
  <c r="DM10" i="5"/>
  <c r="BF70" i="4" s="1"/>
  <c r="BW10" i="5"/>
  <c r="JX35" i="4" s="1"/>
  <c r="CR16" i="5"/>
  <c r="MM10" i="5"/>
  <c r="ST116" i="4" s="1"/>
  <c r="KY10" i="5"/>
  <c r="ST55" i="4" s="1"/>
  <c r="JJ10" i="5"/>
  <c r="OL70" i="4" s="1"/>
  <c r="HU10" i="5"/>
  <c r="KC85" i="4" s="1"/>
  <c r="GF10" i="5"/>
  <c r="FU100" i="4" s="1"/>
  <c r="EQ10" i="5"/>
  <c r="BF116" i="4" s="1"/>
  <c r="DC10" i="5"/>
  <c r="BF55" i="4" s="1"/>
  <c r="BL10" i="5"/>
  <c r="FN35" i="4" s="1"/>
  <c r="HK16" i="5"/>
  <c r="BA16" i="5"/>
  <c r="MC10" i="5"/>
  <c r="ST100" i="4" s="1"/>
  <c r="KN10" i="5"/>
  <c r="OL116" i="4" s="1"/>
  <c r="IZ10" i="5"/>
  <c r="OL55" i="4" s="1"/>
  <c r="HK10" i="5"/>
  <c r="KC70" i="4" s="1"/>
  <c r="FV10" i="5"/>
  <c r="FU85" i="4" s="1"/>
  <c r="EG10" i="5"/>
  <c r="BF100" i="4" s="1"/>
  <c r="CR10" i="5"/>
  <c r="SS35" i="4" s="1"/>
  <c r="BA10" i="5"/>
  <c r="BD35" i="4" s="1"/>
  <c r="GP18" i="5"/>
  <c r="GR12" i="5"/>
  <c r="HC118" i="4" s="1"/>
  <c r="GO18" i="5"/>
  <c r="GR18" i="5"/>
  <c r="GN18" i="5"/>
  <c r="GQ18" i="5"/>
  <c r="GO12" i="5"/>
  <c r="FD118" i="4" s="1"/>
  <c r="GQ12" i="5"/>
  <c r="GL118" i="4" s="1"/>
  <c r="GP12" i="5"/>
  <c r="FU118" i="4" s="1"/>
  <c r="GN12" i="5"/>
  <c r="EM118" i="4" s="1"/>
  <c r="FJ8" i="5"/>
  <c r="GD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KW12" i="5"/>
  <c r="RL57" i="4" s="1"/>
  <c r="GZ18" i="5"/>
  <c r="HB12" i="5"/>
  <c r="KT57" i="4" s="1"/>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F10" i="5"/>
  <c r="IO12" i="5"/>
  <c r="KC118" i="4" s="1"/>
  <c r="JU12" i="5"/>
  <c r="PC87" i="4" s="1"/>
  <c r="MK12" i="5"/>
  <c r="RL118" i="4" s="1"/>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HS12" i="5"/>
  <c r="IU87" i="4" s="1"/>
  <c r="IY12" i="5"/>
  <c r="NU57" i="4" s="1"/>
  <c r="KD12" i="5"/>
  <c r="OL102" i="4" s="1"/>
  <c r="LJ12" i="5"/>
  <c r="TK72" i="4" s="1"/>
  <c r="HM18" i="5"/>
  <c r="HI18" i="5"/>
  <c r="HK12" i="5"/>
  <c r="KC72" i="4" s="1"/>
  <c r="HL18" i="5"/>
  <c r="HK18" i="5"/>
  <c r="HM12" i="5"/>
  <c r="LK72" i="4" s="1"/>
  <c r="HI12" i="5"/>
  <c r="IU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GZ12" i="5"/>
  <c r="JL57" i="4" s="1"/>
  <c r="HW12" i="5"/>
  <c r="LK87" i="4" s="1"/>
  <c r="JH12" i="5"/>
  <c r="ND72" i="4" s="1"/>
  <c r="KM12" i="5"/>
  <c r="NU118" i="4" s="1"/>
  <c r="LS12" i="5"/>
  <c r="ST87" i="4" s="1"/>
  <c r="MD16" i="5" l="1"/>
  <c r="KO16" i="5"/>
  <c r="JA16" i="5"/>
  <c r="HL16" i="5"/>
  <c r="FW16" i="5"/>
  <c r="EH16" i="5"/>
  <c r="CS16" i="5"/>
  <c r="BB16" i="5"/>
  <c r="LT16" i="5"/>
  <c r="KE16" i="5"/>
  <c r="LJ16" i="5"/>
  <c r="JU16" i="5"/>
  <c r="IF16" i="5"/>
  <c r="GQ16" i="5"/>
  <c r="FC16" i="5"/>
  <c r="DN16" i="5"/>
  <c r="BX16" i="5"/>
  <c r="MN16" i="5"/>
  <c r="KZ16" i="5"/>
  <c r="JK16" i="5"/>
  <c r="HV16" i="5"/>
  <c r="GG16" i="5"/>
  <c r="ER16" i="5"/>
  <c r="DD16" i="5"/>
  <c r="BM16" i="5"/>
  <c r="HB16" i="5"/>
  <c r="LJ10" i="5"/>
  <c r="TK70" i="4" s="1"/>
  <c r="JU10" i="5"/>
  <c r="PC85" i="4" s="1"/>
  <c r="IF10" i="5"/>
  <c r="KT100" i="4" s="1"/>
  <c r="GQ10" i="5"/>
  <c r="GL116" i="4" s="1"/>
  <c r="FC10" i="5"/>
  <c r="GL55" i="4" s="1"/>
  <c r="DN10" i="5"/>
  <c r="BY70" i="4" s="1"/>
  <c r="BX10" i="5"/>
  <c r="KQ35" i="4" s="1"/>
  <c r="FM16" i="5"/>
  <c r="MN10" i="5"/>
  <c r="TK116" i="4" s="1"/>
  <c r="KZ10" i="5"/>
  <c r="TK55" i="4" s="1"/>
  <c r="JK10" i="5"/>
  <c r="PC70" i="4" s="1"/>
  <c r="HV10" i="5"/>
  <c r="KT85" i="4" s="1"/>
  <c r="GG10" i="5"/>
  <c r="GL100" i="4" s="1"/>
  <c r="ER10" i="5"/>
  <c r="BY116" i="4" s="1"/>
  <c r="DD10" i="5"/>
  <c r="BY55" i="4" s="1"/>
  <c r="BM10" i="5"/>
  <c r="GG35" i="4" s="1"/>
  <c r="DX16" i="5"/>
  <c r="MD10" i="5"/>
  <c r="TK100" i="4" s="1"/>
  <c r="KO10" i="5"/>
  <c r="PC116" i="4" s="1"/>
  <c r="JA10" i="5"/>
  <c r="PC55" i="4" s="1"/>
  <c r="HL10" i="5"/>
  <c r="KT70" i="4" s="1"/>
  <c r="FW10" i="5"/>
  <c r="GL85" i="4" s="1"/>
  <c r="EH10" i="5"/>
  <c r="BY100" i="4" s="1"/>
  <c r="CS10" i="5"/>
  <c r="TL35" i="4" s="1"/>
  <c r="BB10" i="5"/>
  <c r="BW35" i="4" s="1"/>
  <c r="IP16" i="5"/>
  <c r="CI16" i="5"/>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X18" i="5"/>
  <c r="FT18" i="5"/>
  <c r="FW18" i="5"/>
  <c r="FV18" i="5"/>
  <c r="FU18" i="5"/>
  <c r="FU12" i="5"/>
  <c r="FD87" i="4" s="1"/>
  <c r="FX12" i="5"/>
  <c r="HC87" i="4" s="1"/>
  <c r="FT12" i="5"/>
  <c r="EM87" i="4" s="1"/>
  <c r="FW12" i="5"/>
  <c r="GL87" i="4" s="1"/>
  <c r="FV12" i="5"/>
  <c r="FU87" i="4" s="1"/>
  <c r="FK18" i="5"/>
  <c r="FN18" i="5"/>
  <c r="FJ18" i="5"/>
  <c r="FM18" i="5"/>
  <c r="FL18" i="5"/>
  <c r="FL12" i="5"/>
  <c r="FU72" i="4" s="1"/>
  <c r="FK12" i="5"/>
  <c r="FD72" i="4" s="1"/>
  <c r="FN12" i="5"/>
  <c r="HC72" i="4" s="1"/>
  <c r="FJ12" i="5"/>
  <c r="EM72" i="4" s="1"/>
  <c r="FM12" i="5"/>
  <c r="GL72" i="4" s="1"/>
  <c r="FB18" i="5"/>
  <c r="FA18" i="5"/>
  <c r="FD18" i="5"/>
  <c r="EZ18" i="5"/>
  <c r="FC18" i="5"/>
  <c r="FC12" i="5"/>
  <c r="GL57" i="4" s="1"/>
  <c r="FB12" i="5"/>
  <c r="FU57" i="4" s="1"/>
  <c r="FA12" i="5"/>
  <c r="FD57" i="4" s="1"/>
  <c r="FD12" i="5"/>
  <c r="HC57" i="4" s="1"/>
  <c r="EZ12" i="5"/>
  <c r="EM57" i="4" s="1"/>
  <c r="LU16" i="5"/>
  <c r="KF16" i="5"/>
  <c r="IQ16" i="5"/>
  <c r="HC16" i="5"/>
  <c r="FN16" i="5"/>
  <c r="DY16" i="5"/>
  <c r="CJ16" i="5"/>
  <c r="LK16" i="5"/>
  <c r="JV16" i="5"/>
  <c r="MO16" i="5"/>
  <c r="LA16" i="5"/>
  <c r="JL16" i="5"/>
  <c r="HW16" i="5"/>
  <c r="GH16" i="5"/>
  <c r="ES16" i="5"/>
  <c r="DE16" i="5"/>
  <c r="BN16" i="5"/>
  <c r="ME16" i="5"/>
  <c r="KP16" i="5"/>
  <c r="JB16" i="5"/>
  <c r="HM16" i="5"/>
  <c r="FX16" i="5"/>
  <c r="EI16" i="5"/>
  <c r="CT16" i="5"/>
  <c r="BC16" i="5"/>
  <c r="IG16" i="5"/>
  <c r="BY16" i="5"/>
  <c r="MO10" i="5"/>
  <c r="UB116" i="4" s="1"/>
  <c r="LA10" i="5"/>
  <c r="UB55" i="4" s="1"/>
  <c r="JL10" i="5"/>
  <c r="PT70" i="4" s="1"/>
  <c r="HW10" i="5"/>
  <c r="LK85" i="4" s="1"/>
  <c r="GH10" i="5"/>
  <c r="HC100" i="4" s="1"/>
  <c r="ES10" i="5"/>
  <c r="CR116" i="4" s="1"/>
  <c r="DE10" i="5"/>
  <c r="CR55" i="4" s="1"/>
  <c r="BN10" i="5"/>
  <c r="GZ35" i="4" s="1"/>
  <c r="GR16" i="5"/>
  <c r="ME10" i="5"/>
  <c r="UB100" i="4" s="1"/>
  <c r="KP10" i="5"/>
  <c r="PT116" i="4" s="1"/>
  <c r="JB10" i="5"/>
  <c r="PT55" i="4" s="1"/>
  <c r="HM10" i="5"/>
  <c r="LK70" i="4" s="1"/>
  <c r="FX10" i="5"/>
  <c r="HC85" i="4" s="1"/>
  <c r="EI10" i="5"/>
  <c r="CR100" i="4" s="1"/>
  <c r="CT10" i="5"/>
  <c r="UE35" i="4" s="1"/>
  <c r="BC10" i="5"/>
  <c r="CP35" i="4" s="1"/>
  <c r="FD16" i="5"/>
  <c r="LU10" i="5"/>
  <c r="UB85" i="4" s="1"/>
  <c r="KF10" i="5"/>
  <c r="PT100" i="4" s="1"/>
  <c r="IQ10" i="5"/>
  <c r="LK116" i="4" s="1"/>
  <c r="HC10" i="5"/>
  <c r="LK55" i="4" s="1"/>
  <c r="FN10" i="5"/>
  <c r="HC70" i="4" s="1"/>
  <c r="DY10" i="5"/>
  <c r="CR85" i="4" s="1"/>
  <c r="CJ10" i="5"/>
  <c r="PT35" i="4" s="1"/>
  <c r="DO16" i="5"/>
  <c r="LK10" i="5"/>
  <c r="UB70" i="4" s="1"/>
  <c r="JV10" i="5"/>
  <c r="PT85" i="4" s="1"/>
  <c r="IG10" i="5"/>
  <c r="LK100" i="4" s="1"/>
  <c r="GR10" i="5"/>
  <c r="HC116" i="4" s="1"/>
  <c r="FD10" i="5"/>
  <c r="HC55" i="4" s="1"/>
  <c r="DO10" i="5"/>
  <c r="CR70" i="4" s="1"/>
  <c r="BY10" i="5"/>
  <c r="LJ35" i="4" s="1"/>
  <c r="HC11" i="4"/>
  <c r="LH16" i="5"/>
  <c r="JS16" i="5"/>
  <c r="ID16" i="5"/>
  <c r="GO16" i="5"/>
  <c r="FA16" i="5"/>
  <c r="DL16" i="5"/>
  <c r="BV16" i="5"/>
  <c r="ML16" i="5"/>
  <c r="KX16" i="5"/>
  <c r="JI16" i="5"/>
  <c r="MB16" i="5"/>
  <c r="KM16" i="5"/>
  <c r="IY16" i="5"/>
  <c r="HJ16" i="5"/>
  <c r="FU16" i="5"/>
  <c r="EF16" i="5"/>
  <c r="CQ16" i="5"/>
  <c r="AZ16" i="5"/>
  <c r="LR16" i="5"/>
  <c r="KC16" i="5"/>
  <c r="IN16" i="5"/>
  <c r="GZ16" i="5"/>
  <c r="FK16" i="5"/>
  <c r="DV16" i="5"/>
  <c r="CG16" i="5"/>
  <c r="EP16" i="5"/>
  <c r="MB10" i="5"/>
  <c r="SC100" i="4" s="1"/>
  <c r="KM10" i="5"/>
  <c r="NU116" i="4" s="1"/>
  <c r="IY10" i="5"/>
  <c r="NU55" i="4" s="1"/>
  <c r="HJ10" i="5"/>
  <c r="JL70" i="4" s="1"/>
  <c r="FU10" i="5"/>
  <c r="FD85" i="4" s="1"/>
  <c r="EF10" i="5"/>
  <c r="AM100" i="4" s="1"/>
  <c r="CQ10" i="5"/>
  <c r="RZ35" i="4" s="1"/>
  <c r="AZ10" i="5"/>
  <c r="AK35" i="4" s="1"/>
  <c r="DB16" i="5"/>
  <c r="LR10" i="5"/>
  <c r="SC85" i="4" s="1"/>
  <c r="KC10" i="5"/>
  <c r="NU100" i="4" s="1"/>
  <c r="IN10" i="5"/>
  <c r="JL116" i="4" s="1"/>
  <c r="GZ10" i="5"/>
  <c r="JL55" i="4" s="1"/>
  <c r="FK10" i="5"/>
  <c r="FD70" i="4" s="1"/>
  <c r="DV10" i="5"/>
  <c r="AM85" i="4" s="1"/>
  <c r="CG10" i="5"/>
  <c r="NO35" i="4" s="1"/>
  <c r="HT16" i="5"/>
  <c r="BK16" i="5"/>
  <c r="LH10" i="5"/>
  <c r="SC70" i="4" s="1"/>
  <c r="JS10" i="5"/>
  <c r="NU85" i="4" s="1"/>
  <c r="ID10" i="5"/>
  <c r="JL100" i="4" s="1"/>
  <c r="GO10" i="5"/>
  <c r="FD116" i="4" s="1"/>
  <c r="FA10" i="5"/>
  <c r="FD55" i="4" s="1"/>
  <c r="DL10" i="5"/>
  <c r="AM70" i="4" s="1"/>
  <c r="BV10" i="5"/>
  <c r="JE35" i="4" s="1"/>
  <c r="GE16" i="5"/>
  <c r="ML10" i="5"/>
  <c r="SC116" i="4" s="1"/>
  <c r="KX10" i="5"/>
  <c r="SC55" i="4" s="1"/>
  <c r="JI10" i="5"/>
  <c r="NU70" i="4" s="1"/>
  <c r="HT10" i="5"/>
  <c r="JL85" i="4" s="1"/>
  <c r="GE10" i="5"/>
  <c r="FD100" i="4" s="1"/>
  <c r="EP10" i="5"/>
  <c r="AM116" i="4" s="1"/>
  <c r="DB10" i="5"/>
  <c r="AM55" i="4" s="1"/>
  <c r="BK10" i="5"/>
  <c r="EU35" i="4" s="1"/>
  <c r="DB11" i="4"/>
  <c r="LQ16" i="5"/>
  <c r="KB16" i="5"/>
  <c r="IM16" i="5"/>
  <c r="GY16" i="5"/>
  <c r="FJ16" i="5"/>
  <c r="DU16" i="5"/>
  <c r="CF16" i="5"/>
  <c r="LG16" i="5"/>
  <c r="JR16" i="5"/>
  <c r="MK16" i="5"/>
  <c r="KW16" i="5"/>
  <c r="JH16" i="5"/>
  <c r="HS16" i="5"/>
  <c r="GD16" i="5"/>
  <c r="EO16" i="5"/>
  <c r="DA16" i="5"/>
  <c r="BJ16" i="5"/>
  <c r="MA16" i="5"/>
  <c r="KL16" i="5"/>
  <c r="IX16" i="5"/>
  <c r="HI16" i="5"/>
  <c r="FT16" i="5"/>
  <c r="EE16" i="5"/>
  <c r="CP16" i="5"/>
  <c r="AY16" i="5"/>
  <c r="DK16" i="5"/>
  <c r="MK10" i="5"/>
  <c r="RL116" i="4" s="1"/>
  <c r="KW10" i="5"/>
  <c r="RL55" i="4" s="1"/>
  <c r="JH10" i="5"/>
  <c r="ND70" i="4" s="1"/>
  <c r="HS10" i="5"/>
  <c r="IU85" i="4" s="1"/>
  <c r="GD10" i="5"/>
  <c r="EM100" i="4" s="1"/>
  <c r="EO10" i="5"/>
  <c r="T116" i="4" s="1"/>
  <c r="DA10" i="5"/>
  <c r="T55" i="4" s="1"/>
  <c r="BJ10" i="5"/>
  <c r="EB35" i="4" s="1"/>
  <c r="IC16" i="5"/>
  <c r="BU16" i="5"/>
  <c r="MA10" i="5"/>
  <c r="RL100" i="4" s="1"/>
  <c r="KL10" i="5"/>
  <c r="ND116" i="4" s="1"/>
  <c r="IX10" i="5"/>
  <c r="ND55" i="4" s="1"/>
  <c r="HI10" i="5"/>
  <c r="IU70" i="4" s="1"/>
  <c r="FT10" i="5"/>
  <c r="EM85" i="4" s="1"/>
  <c r="EE10" i="5"/>
  <c r="T100" i="4" s="1"/>
  <c r="CP10" i="5"/>
  <c r="RG35" i="4" s="1"/>
  <c r="AY10" i="5"/>
  <c r="R35" i="4" s="1"/>
  <c r="GN16" i="5"/>
  <c r="LQ10" i="5"/>
  <c r="RL85" i="4" s="1"/>
  <c r="KB10" i="5"/>
  <c r="ND100" i="4" s="1"/>
  <c r="IM10" i="5"/>
  <c r="IU116" i="4" s="1"/>
  <c r="GY10" i="5"/>
  <c r="IU55" i="4" s="1"/>
  <c r="FJ10" i="5"/>
  <c r="EM70" i="4" s="1"/>
  <c r="DU10" i="5"/>
  <c r="T85" i="4" s="1"/>
  <c r="CF10" i="5"/>
  <c r="MV35" i="4" s="1"/>
  <c r="EZ16" i="5"/>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<sst xmlns="http://schemas.openxmlformats.org/spreadsheetml/2006/main" count="1046" uniqueCount="270">
  <si>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</si>
  <si>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</si>
  <si>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</si>
  <si>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</si>
  <si>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</si>
  <si>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</si>
  <si>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</si>
  <si>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</si>
  <si>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一般会計への繰出しの有無…有
目的：長島町内の集落の活性化及び特色ある地域づくりを図るために，「長島夢追い元気集落活性化補助金」として，42,066,000円を分配し，各集落に交付した。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</si>
  <si>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</si>
  <si>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</si>
  <si>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</si>
  <si>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</si>
  <si>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</si>
  <si>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</si>
  <si>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</si>
  <si>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</si>
  <si>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</si>
  <si>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</si>
  <si>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</si>
  <si>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</si>
  <si>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</si>
  <si>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</si>
  <si>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</si>
  <si>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</si>
  <si>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</si>
  <si>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</si>
  <si>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</si>
  <si>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</si>
  <si>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</si>
  <si>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</si>
  <si>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</si>
  <si>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</si>
  <si>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</si>
  <si>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</si>
  <si>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</si>
  <si>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</si>
  <si>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</si>
  <si>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</si>
  <si>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</si>
  <si>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</si>
  <si>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</si>
  <si>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</si>
  <si>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</si>
  <si>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</si>
  <si>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</si>
  <si>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</si>
  <si>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</si>
  <si>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</si>
  <si>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</si>
  <si>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</si>
  <si>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</si>
  <si>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</si>
  <si>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</si>
  <si>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</si>
  <si>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</si>
  <si>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</si>
  <si>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</si>
  <si>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</si>
  <si>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</si>
  <si>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</si>
  <si>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</si>
  <si>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</si>
  <si>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</si>
  <si>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</si>
  <si>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</si>
  <si>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</si>
  <si>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</si>
  <si>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</si>
  <si>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</si>
  <si>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</si>
  <si>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</si>
  <si>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</si>
  <si>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</si>
  <si>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</si>
  <si>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</si>
  <si>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</si>
  <si>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</si>
  <si>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</si>
  <si>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</si>
  <si>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</si>
  <si>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</si>
  <si>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</si>
  <si>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</si>
  <si>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</si>
  <si>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</si>
  <si>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</si>
  <si>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</si>
  <si>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</si>
  <si>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</si>
  <si>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</si>
  <si>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</si>
  <si>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</si>
  <si>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</si>
  <si>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</si>
  <si>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</si>
  <si>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</si>
  <si>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</si>
  <si>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</si>
  <si>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</si>
  <si>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</si>
  <si>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</si>
  <si>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</si>
  <si>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</si>
  <si>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</si>
  <si>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</si>
  <si>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</si>
  <si>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</si>
  <si>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</si>
  <si>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</si>
  <si>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</si>
  <si>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</si>
  <si>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</si>
  <si>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</si>
  <si>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</si>
  <si>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</si>
  <si>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</si>
  <si>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</si>
  <si>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</si>
  <si>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</si>
  <si>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</si>
  <si>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</si>
  <si>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</si>
  <si>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</si>
  <si>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</si>
  <si>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</si>
  <si>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</si>
  <si>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464040</t>
  </si>
  <si>
    <t>47</t>
  </si>
  <si>
    <t>04</t>
  </si>
  <si>
    <t>0</t>
  </si>
  <si>
    <t>000</t>
  </si>
  <si>
    <t>鹿児島県　長島町</t>
  </si>
  <si>
    <t>法非適用</t>
  </si>
  <si>
    <t>電気事業</t>
  </si>
  <si>
    <t>非設置</t>
  </si>
  <si>
    <t>該当数値なし</t>
  </si>
  <si>
    <t>-</t>
  </si>
  <si>
    <t>令和17年10月　長島夢追い元気発電所</t>
  </si>
  <si>
    <t>有</t>
  </si>
  <si>
    <t>九州電力株式会社　出水営業所</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</si>
  <si>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</si>
  <si>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</si>
  <si>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</si>
  <si>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</si>
  <si>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</si>
  <si>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</si>
  <si>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</si>
  <si>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</si>
  <si>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</si>
  <si>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</si>
  <si>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</si>
  <si>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</si>
  <si>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</si>
  <si>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</si>
  <si>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</si>
  <si>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</si>
  <si>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</si>
  <si>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</si>
  <si>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</si>
  <si>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</si>
  <si>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</si>
  <si>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</si>
  <si>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</si>
  <si>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</si>
  <si>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</si>
  <si>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</si>
  <si>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</si>
  <si>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</si>
  <si>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</si>
  <si>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</si>
  <si>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</si>
  <si>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</si>
  <si>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</si>
  <si>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</si>
  <si>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</si>
  <si>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</si>
  <si>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</si>
  <si>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</si>
  <si>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</si>
  <si>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</si>
  <si>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</si>
  <si>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</si>
  <si>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</si>
  <si>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</si>
  <si>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</si>
  <si>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</si>
  <si>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</si>
  <si>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</si>
  <si>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</si>
  <si>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</si>
  <si>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</si>
  <si>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</si>
  <si>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</si>
  <si>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</si>
  <si>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</si>
  <si>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</si>
  <si>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</si>
  <si>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</si>
  <si>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</si>
  <si>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</si>
  <si>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</si>
  <si>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</si>
  <si>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</si>
  <si>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</si>
  <si>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</si>
  <si>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</si>
  <si>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</si>
  <si>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</si>
  <si>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</si>
  <si>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</si>
  <si>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</si>
  <si>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</si>
  <si>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</si>
  <si>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</si>
  <si>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</si>
  <si>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</si>
  <si>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</si>
  <si>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</si>
  <si>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</si>
  <si>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</si>
  <si>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</si>
  <si>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</si>
  <si>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</si>
  <si>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</si>
  <si>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</si>
  <si>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</si>
  <si>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</si>
  <si>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</si>
  <si>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</si>
  <si>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</si>
  <si>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</si>
  <si>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</si>
  <si>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</si>
  <si>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</si>
  <si>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</si>
  <si>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</si>
  <si>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</si>
  <si>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</si>
  <si>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</si>
  <si>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</si>
  <si>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</si>
  <si>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</si>
  <si>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</si>
  <si>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</si>
  <si>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</si>
  <si>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</si>
  <si>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</si>
  <si>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</si>
  <si>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</si>
  <si>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</si>
  <si>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</si>
  <si>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</si>
  <si>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</si>
  <si>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</si>
  <si>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</si>
  <si>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</si>
  <si>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</si>
  <si>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</si>
  <si>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</si>
  <si>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</si>
  <si>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</si>
  <si>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</si>
  <si>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</si>
  <si>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</si>
  <si>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</si>
  <si>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</si>
  <si>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当該太陽光発電会計（施設名：長島夢追い元気発電所）は，長島夢追い元気集落活性化事業補助金として，町内各集落の地域活性化の為の補助金を繰り出すことや，本町の景観づくり形成を主な目的として建設したものである。企業債の借入は行っておらず，全額，夢追いふるさと長島景観基金から平成26年度・27年度で借入を行い，それぞれ１年据え置き20年での償還計画を立てている。
　施設は，平成26年12月に着工，平成27年10月に完成し，同10月29日から売電を開始した施設であり，通年の売電実績は平成28年度決算から確認できるようになった。
（収益的収支比率）
　令和4年度の収益的収支比率は170.5％と健全な経営ができていると考えるが，今後は修繕費等が増えることが見込まれることから注視していきたい。
（営業収支比率）
　令和4年度の営業収支比率は651.4%と健全な経営がなされていると考えるが，今後の修繕・更新投資等に充てる財源を確保するため引き続き，健全な経営を進めて行きたい。
（供給原価）
　令和4年度の供給原価は、23,227.9円/MWhであり，全国平均値よりも高い数値となった。太陽光発電という天候に左右される発電設備であることから，供給原価を引き下げるため，総費用の削減に取り組んでいく必要がある。
（EBITDA）
　減価償却前営業利益（EBITDA）は41,632千円と全国平均値よりも高い数値となった。今後も注視していきたい。</t>
    <phoneticPr fontId="5"/>
  </si>
  <si>
    <t>　令和4年度は令和3年度より電力量収入が1,467千円増加した。令和3年度より約4日少なく実施した九州電力からの出力制御対応が主な要因と思われる。今後も各数値を分析しながら，当該施設の健全経営へ努めたい。
　FIT適用終了（令和17年10月末）後の事業のあり方については，令和2年度に策定した経営戦略を基に，FIT終了後の売電収入の減少リスクも踏まえ検討していく</t>
    <rPh sb="27" eb="29">
      <t>ゾウカ</t>
    </rPh>
    <rPh sb="39" eb="40">
      <t>ヤク</t>
    </rPh>
    <rPh sb="42" eb="43">
      <t>スク</t>
    </rPh>
    <phoneticPr fontId="5"/>
  </si>
  <si>
    <t>（設備利用率）
　令和4年度の太陽光発電の設備利用率は14.3%であり，全国平均値を下回った。適切な施設管理を行い，今後も施設の健全運営に努める。
（修繕費比率）
　令和4年度は当該施設の修繕はなかった。今後の運用の中で，数値を注視しながら，計画的な維持管理・効果的な修繕方法の検討などを進めていきたい。
（企業債残高対料金・企業債残高対料金収入比率）
　当該施設では企業債の借入は行っていない。経営リスクについては，設備利用率や修繕費比率を特に注視していく必要があると考えられる。
（FIT収入割合）
　当該施設のFIT収入割合は100%と，全収入がFITで占めていることから，FIT適用期間終了（令和17年10月末）後は，収入が大きく変動するリスクを抱えているため，今後その対応を検討する必要がある。</t>
    <rPh sb="42" eb="43">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</si>
</sst>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176.5</c:v>
                </c:pt>
                <c:pt idx="1">
                  <c:v>155.19999999999999</c:v>
                </c:pt>
                <c:pt idx="2">
                  <c:v>133.5</c:v>
                </c:pt>
                <c:pt idx="3">
                  <c:v>165.9</c:v>
                </c:pt>
                <c:pt idx="4">
                  <c:v>170.5</c:v>
                </c:pt>
              </c:numCache>
            </c:numRef>
          </c:val>
          <c:extLst>
            <c:ext xmlns:c16="http://schemas.microsoft.com/office/drawing/2014/chart" uri="{C3380CC4-5D6E-409C-BE32-E72D297353CC}">
              <c16:uniqueId val="{00000000-7AF7-4E8F-8ACD-371C548A09C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7AF7-4E8F-8ACD-371C548A09C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F7-4E8F-8ACD-371C548A09C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768.8</c:v>
                </c:pt>
                <c:pt idx="1">
                  <c:v>596.6</c:v>
                </c:pt>
                <c:pt idx="2">
                  <c:v>544.1</c:v>
                </c:pt>
                <c:pt idx="3">
                  <c:v>615.4</c:v>
                </c:pt>
                <c:pt idx="4">
                  <c:v>651.4</c:v>
                </c:pt>
              </c:numCache>
            </c:numRef>
          </c:val>
          <c:extLst>
            <c:ext xmlns:c16="http://schemas.microsoft.com/office/drawing/2014/chart" uri="{C3380CC4-5D6E-409C-BE32-E72D297353CC}">
              <c16:uniqueId val="{00000000-7769-4246-AB1B-66CE67D83AF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7769-4246-AB1B-66CE67D83AF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769-4246-AB1B-66CE67D83AF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5-4AF9-899E-E0FD922370B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5-4AF9-899E-E0FD922370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5A5-4AF9-899E-E0FD922370B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22021</c:v>
                </c:pt>
                <c:pt idx="1">
                  <c:v>25301.200000000001</c:v>
                </c:pt>
                <c:pt idx="2">
                  <c:v>24640.5</c:v>
                </c:pt>
                <c:pt idx="3">
                  <c:v>23863.4</c:v>
                </c:pt>
                <c:pt idx="4">
                  <c:v>23227.9</c:v>
                </c:pt>
              </c:numCache>
            </c:numRef>
          </c:val>
          <c:extLst>
            <c:ext xmlns:c16="http://schemas.microsoft.com/office/drawing/2014/chart" uri="{C3380CC4-5D6E-409C-BE32-E72D297353CC}">
              <c16:uniqueId val="{00000000-17C4-4037-9543-34FAF6E4BF2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17C4-4037-9543-34FAF6E4BF2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45020</c:v>
                </c:pt>
                <c:pt idx="1">
                  <c:v>33952</c:v>
                </c:pt>
                <c:pt idx="2">
                  <c:v>25982</c:v>
                </c:pt>
                <c:pt idx="3">
                  <c:v>39514</c:v>
                </c:pt>
                <c:pt idx="4">
                  <c:v>41632</c:v>
                </c:pt>
              </c:numCache>
            </c:numRef>
          </c:val>
          <c:extLst>
            <c:ext xmlns:c16="http://schemas.microsoft.com/office/drawing/2014/chart" uri="{C3380CC4-5D6E-409C-BE32-E72D297353CC}">
              <c16:uniqueId val="{00000000-2755-4B8E-BB46-5CCA96C3BE2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2755-4B8E-BB46-5CCA96C3BE2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c:v>
                </c:pt>
                <c:pt idx="1">
                  <c:v>13.5</c:v>
                </c:pt>
                <c:pt idx="2">
                  <c:v>14.5</c:v>
                </c:pt>
                <c:pt idx="3">
                  <c:v>14.1</c:v>
                </c:pt>
                <c:pt idx="4">
                  <c:v>14.3</c:v>
                </c:pt>
              </c:numCache>
            </c:numRef>
          </c:val>
          <c:extLst>
            <c:ext xmlns:c16="http://schemas.microsoft.com/office/drawing/2014/chart" uri="{C3380CC4-5D6E-409C-BE32-E72D297353CC}">
              <c16:uniqueId val="{00000000-9EB3-454C-86D4-A091DF28C6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41.7</c:v>
                </c:pt>
                <c:pt idx="1">
                  <c:v>31.3</c:v>
                </c:pt>
                <c:pt idx="2">
                  <c:v>31.8</c:v>
                </c:pt>
                <c:pt idx="3">
                  <c:v>31.6</c:v>
                </c:pt>
                <c:pt idx="4">
                  <c:v>30.4</c:v>
                </c:pt>
              </c:numCache>
            </c:numRef>
          </c:val>
          <c:smooth val="0"/>
          <c:extLst>
            <c:ext xmlns:c16="http://schemas.microsoft.com/office/drawing/2014/chart" uri="{C3380CC4-5D6E-409C-BE32-E72D297353CC}">
              <c16:uniqueId val="{00000001-9EB3-454C-86D4-A091DF28C6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1.3</c:v>
                </c:pt>
                <c:pt idx="1">
                  <c:v>1.6</c:v>
                </c:pt>
                <c:pt idx="2">
                  <c:v>0</c:v>
                </c:pt>
                <c:pt idx="3">
                  <c:v>0</c:v>
                </c:pt>
                <c:pt idx="4">
                  <c:v>0</c:v>
                </c:pt>
              </c:numCache>
            </c:numRef>
          </c:val>
          <c:extLst>
            <c:ext xmlns:c16="http://schemas.microsoft.com/office/drawing/2014/chart" uri="{C3380CC4-5D6E-409C-BE32-E72D297353CC}">
              <c16:uniqueId val="{00000000-A795-42D0-A2B3-172B50B66C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A795-42D0-A2B3-172B50B66C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D3F-4BA4-81CB-EC7FB6C425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BD3F-4BA4-81CB-EC7FB6C425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6E-4EC3-A0DD-D842510666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6E-4EC3-A0DD-D842510666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42-4248-ABE8-4CD6A8D1C9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1D42-4248-ABE8-4CD6A8D1C9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46-4DCC-8CB0-0000C6122D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46-4DCC-8CB0-0000C6122D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E-40A3-987B-2ADAB19C6B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E-40A3-987B-2ADAB19C6B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30-43E6-B101-8A753EBDDF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30-43E6-B101-8A753EBDDF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B-4BCE-9C0B-0A63F634AC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B-4BCE-9C0B-0A63F634AC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D-4CB4-8992-8225CAC74A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D-4CB4-8992-8225CAC74A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B-474E-8EEE-DDADA266CC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B-474E-8EEE-DDADA266CC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D-45C0-89C3-25951B1231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D-45C0-89C3-25951B1231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5-46A5-A390-BC14ADA293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5-46A5-A390-BC14ADA293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F-4F9F-87B8-A680F574E9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F-4F9F-87B8-A680F574E9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E-4881-A848-AF9656ED19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E-4881-A848-AF9656ED19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C-4010-95F8-A16FCDAE35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C-4010-95F8-A16FCDAE35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5.5</c:v>
                </c:pt>
                <c:pt idx="1">
                  <c:v>#N/A</c:v>
                </c:pt>
                <c:pt idx="2">
                  <c:v>#N/A</c:v>
                </c:pt>
                <c:pt idx="3">
                  <c:v>#N/A</c:v>
                </c:pt>
                <c:pt idx="4">
                  <c:v>#N/A</c:v>
                </c:pt>
              </c:numCache>
            </c:numRef>
          </c:val>
          <c:extLst>
            <c:ext xmlns:c16="http://schemas.microsoft.com/office/drawing/2014/chart" uri="{C3380CC4-5D6E-409C-BE32-E72D297353CC}">
              <c16:uniqueId val="{00000000-3FEB-456C-B19C-E726E8E0E4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B-456C-B19C-E726E8E0E4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#N/A</c:v>
                </c:pt>
                <c:pt idx="2">
                  <c:v>#N/A</c:v>
                </c:pt>
                <c:pt idx="3">
                  <c:v>#N/A</c:v>
                </c:pt>
                <c:pt idx="4">
                  <c:v>#N/A</c:v>
                </c:pt>
              </c:numCache>
            </c:numRef>
          </c:val>
          <c:extLst>
            <c:ext xmlns:c16="http://schemas.microsoft.com/office/drawing/2014/chart" uri="{C3380CC4-5D6E-409C-BE32-E72D297353CC}">
              <c16:uniqueId val="{00000000-699A-4723-BC6C-F750AADA62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A-4723-BC6C-F750AADA62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AE-4136-9F4B-C7E98E5B85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E-4136-9F4B-C7E98E5B85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B-4354-9673-ABBA31A3F7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B-4354-9673-ABBA31A3F7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0</c:v>
                </c:pt>
                <c:pt idx="1">
                  <c:v>13.5</c:v>
                </c:pt>
                <c:pt idx="2">
                  <c:v>14.5</c:v>
                </c:pt>
                <c:pt idx="3">
                  <c:v>14.1</c:v>
                </c:pt>
                <c:pt idx="4">
                  <c:v>14.3</c:v>
                </c:pt>
              </c:numCache>
            </c:numRef>
          </c:val>
          <c:extLst>
            <c:ext xmlns:c16="http://schemas.microsoft.com/office/drawing/2014/chart" uri="{C3380CC4-5D6E-409C-BE32-E72D297353CC}">
              <c16:uniqueId val="{00000000-FB18-482A-99C8-EA8C9BD700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15.8</c:v>
                </c:pt>
                <c:pt idx="1">
                  <c:v>14.9</c:v>
                </c:pt>
                <c:pt idx="2">
                  <c:v>14.9</c:v>
                </c:pt>
                <c:pt idx="3">
                  <c:v>14.3</c:v>
                </c:pt>
                <c:pt idx="4">
                  <c:v>13.8</c:v>
                </c:pt>
              </c:numCache>
            </c:numRef>
          </c:val>
          <c:smooth val="0"/>
          <c:extLst>
            <c:ext xmlns:c16="http://schemas.microsoft.com/office/drawing/2014/chart" uri="{C3380CC4-5D6E-409C-BE32-E72D297353CC}">
              <c16:uniqueId val="{00000001-FB18-482A-99C8-EA8C9BD700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1.6</c:v>
                </c:pt>
                <c:pt idx="2">
                  <c:v>0</c:v>
                </c:pt>
                <c:pt idx="3">
                  <c:v>0</c:v>
                </c:pt>
                <c:pt idx="4">
                  <c:v>0</c:v>
                </c:pt>
              </c:numCache>
            </c:numRef>
          </c:val>
          <c:extLst>
            <c:ext xmlns:c16="http://schemas.microsoft.com/office/drawing/2014/chart" uri="{C3380CC4-5D6E-409C-BE32-E72D297353CC}">
              <c16:uniqueId val="{00000000-7EA2-4FB0-A81B-FEAD91F561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7EA2-4FB0-A81B-FEAD91F561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5315-4BBA-8B54-4E12F62B7C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146.19999999999999</c:v>
                </c:pt>
                <c:pt idx="1">
                  <c:v>138.1</c:v>
                </c:pt>
                <c:pt idx="2">
                  <c:v>125.8</c:v>
                </c:pt>
                <c:pt idx="3">
                  <c:v>119.4</c:v>
                </c:pt>
                <c:pt idx="4">
                  <c:v>113</c:v>
                </c:pt>
              </c:numCache>
            </c:numRef>
          </c:val>
          <c:smooth val="0"/>
          <c:extLst>
            <c:ext xmlns:c16="http://schemas.microsoft.com/office/drawing/2014/chart" uri="{C3380CC4-5D6E-409C-BE32-E72D297353CC}">
              <c16:uniqueId val="{00000001-5315-4BBA-8B54-4E12F62B7C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A-45C5-858B-AF1315BEDD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A-45C5-858B-AF1315BEDD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513-4BCD-AA7D-E008F486DB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7513-4BCD-AA7D-E008F486DB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76914" y="7414512"/>
          <a:ext cx="5992276" cy="289554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751901" y="7414512"/>
          <a:ext cx="5982022" cy="289554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016420" y="7414512"/>
          <a:ext cx="5988824" cy="289554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296155" y="7414512"/>
          <a:ext cx="5987215" cy="289554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590885" y="7414512"/>
          <a:ext cx="5998348" cy="289554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603474" y="12243619"/>
          <a:ext cx="5987000" cy="288248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603474" y="15230008"/>
          <a:ext cx="5987000" cy="286349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603474" y="18214731"/>
          <a:ext cx="5987000" cy="288381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603474" y="21202452"/>
          <a:ext cx="5987000" cy="2860498"/>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603474" y="24160529"/>
          <a:ext cx="5987000" cy="281487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269975" y="12243619"/>
          <a:ext cx="5550143" cy="288248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269975" y="15230008"/>
          <a:ext cx="5550143" cy="286349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269975" y="18214731"/>
          <a:ext cx="5550143" cy="288381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269975" y="21202452"/>
          <a:ext cx="5550143" cy="2860498"/>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269975" y="24160529"/>
          <a:ext cx="5550143" cy="281487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444906" y="12243619"/>
          <a:ext cx="5550143" cy="288248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444906" y="15230008"/>
          <a:ext cx="5550143" cy="286349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444906" y="18214731"/>
          <a:ext cx="5550143" cy="288381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444906" y="21202452"/>
          <a:ext cx="5550143" cy="2860498"/>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444906" y="24160529"/>
          <a:ext cx="5550143" cy="281487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634159" y="12243619"/>
          <a:ext cx="5550143" cy="288248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634159" y="15230008"/>
          <a:ext cx="5550143" cy="286349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634159" y="18214731"/>
          <a:ext cx="5550143" cy="288381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634159" y="21202452"/>
          <a:ext cx="5550143" cy="2860498"/>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634159" y="24160529"/>
          <a:ext cx="5550143" cy="281487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809090" y="12243619"/>
          <a:ext cx="5550143" cy="288248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809090" y="15230008"/>
          <a:ext cx="5550143" cy="286349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809090" y="18214731"/>
          <a:ext cx="5550143" cy="288381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809090" y="21202452"/>
          <a:ext cx="5550143" cy="2860498"/>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809090" y="24160529"/>
          <a:ext cx="5550143" cy="281487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52" zoomScaleNormal="52"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鹿児島県　長島町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267</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有</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2614</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2364</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2526</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2460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2497</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2614</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2364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2526</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2460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2497</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89888</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89888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176.5</v>
      </c>
      <c r="S36" s="153"/>
      <c r="T36" s="153"/>
      <c r="U36" s="153"/>
      <c r="V36" s="153"/>
      <c r="W36" s="153"/>
      <c r="X36" s="153"/>
      <c r="Y36" s="153"/>
      <c r="Z36" s="153"/>
      <c r="AA36" s="153"/>
      <c r="AB36" s="153"/>
      <c r="AC36" s="153"/>
      <c r="AD36" s="153"/>
      <c r="AE36" s="153"/>
      <c r="AF36" s="153"/>
      <c r="AG36" s="153"/>
      <c r="AH36" s="153"/>
      <c r="AI36" s="153"/>
      <c r="AJ36" s="154"/>
      <c r="AK36" s="152">
        <f>データ!AZ11</f>
        <v>155.19999999999999</v>
      </c>
      <c r="AL36" s="153"/>
      <c r="AM36" s="153"/>
      <c r="AN36" s="153"/>
      <c r="AO36" s="153"/>
      <c r="AP36" s="153"/>
      <c r="AQ36" s="153"/>
      <c r="AR36" s="153"/>
      <c r="AS36" s="153"/>
      <c r="AT36" s="153"/>
      <c r="AU36" s="153"/>
      <c r="AV36" s="153"/>
      <c r="AW36" s="153"/>
      <c r="AX36" s="153"/>
      <c r="AY36" s="153"/>
      <c r="AZ36" s="153"/>
      <c r="BA36" s="153"/>
      <c r="BB36" s="153"/>
      <c r="BC36" s="154"/>
      <c r="BD36" s="152">
        <f>データ!BA11</f>
        <v>133.5</v>
      </c>
      <c r="BE36" s="153"/>
      <c r="BF36" s="153"/>
      <c r="BG36" s="153"/>
      <c r="BH36" s="153"/>
      <c r="BI36" s="153"/>
      <c r="BJ36" s="153"/>
      <c r="BK36" s="153"/>
      <c r="BL36" s="153"/>
      <c r="BM36" s="153"/>
      <c r="BN36" s="153"/>
      <c r="BO36" s="153"/>
      <c r="BP36" s="153"/>
      <c r="BQ36" s="153"/>
      <c r="BR36" s="153"/>
      <c r="BS36" s="153"/>
      <c r="BT36" s="153"/>
      <c r="BU36" s="153"/>
      <c r="BV36" s="154"/>
      <c r="BW36" s="152">
        <f>データ!BB11</f>
        <v>165.9</v>
      </c>
      <c r="BX36" s="153"/>
      <c r="BY36" s="153"/>
      <c r="BZ36" s="153"/>
      <c r="CA36" s="153"/>
      <c r="CB36" s="153"/>
      <c r="CC36" s="153"/>
      <c r="CD36" s="153"/>
      <c r="CE36" s="153"/>
      <c r="CF36" s="153"/>
      <c r="CG36" s="153"/>
      <c r="CH36" s="153"/>
      <c r="CI36" s="153"/>
      <c r="CJ36" s="153"/>
      <c r="CK36" s="153"/>
      <c r="CL36" s="153"/>
      <c r="CM36" s="153"/>
      <c r="CN36" s="153"/>
      <c r="CO36" s="154"/>
      <c r="CP36" s="152">
        <f>データ!BC11</f>
        <v>170.5</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768.8</v>
      </c>
      <c r="EC36" s="153"/>
      <c r="ED36" s="153"/>
      <c r="EE36" s="153"/>
      <c r="EF36" s="153"/>
      <c r="EG36" s="153"/>
      <c r="EH36" s="153"/>
      <c r="EI36" s="153"/>
      <c r="EJ36" s="153"/>
      <c r="EK36" s="153"/>
      <c r="EL36" s="153"/>
      <c r="EM36" s="153"/>
      <c r="EN36" s="153"/>
      <c r="EO36" s="153"/>
      <c r="EP36" s="153"/>
      <c r="EQ36" s="153"/>
      <c r="ER36" s="153"/>
      <c r="ES36" s="153"/>
      <c r="ET36" s="154"/>
      <c r="EU36" s="152">
        <f>データ!BK11</f>
        <v>596.6</v>
      </c>
      <c r="EV36" s="153"/>
      <c r="EW36" s="153"/>
      <c r="EX36" s="153"/>
      <c r="EY36" s="153"/>
      <c r="EZ36" s="153"/>
      <c r="FA36" s="153"/>
      <c r="FB36" s="153"/>
      <c r="FC36" s="153"/>
      <c r="FD36" s="153"/>
      <c r="FE36" s="153"/>
      <c r="FF36" s="153"/>
      <c r="FG36" s="153"/>
      <c r="FH36" s="153"/>
      <c r="FI36" s="153"/>
      <c r="FJ36" s="153"/>
      <c r="FK36" s="153"/>
      <c r="FL36" s="153"/>
      <c r="FM36" s="154"/>
      <c r="FN36" s="152">
        <f>データ!BL11</f>
        <v>544.1</v>
      </c>
      <c r="FO36" s="153"/>
      <c r="FP36" s="153"/>
      <c r="FQ36" s="153"/>
      <c r="FR36" s="153"/>
      <c r="FS36" s="153"/>
      <c r="FT36" s="153"/>
      <c r="FU36" s="153"/>
      <c r="FV36" s="153"/>
      <c r="FW36" s="153"/>
      <c r="FX36" s="153"/>
      <c r="FY36" s="153"/>
      <c r="FZ36" s="153"/>
      <c r="GA36" s="153"/>
      <c r="GB36" s="153"/>
      <c r="GC36" s="153"/>
      <c r="GD36" s="153"/>
      <c r="GE36" s="153"/>
      <c r="GF36" s="154"/>
      <c r="GG36" s="152">
        <f>データ!BM11</f>
        <v>615.4</v>
      </c>
      <c r="GH36" s="153"/>
      <c r="GI36" s="153"/>
      <c r="GJ36" s="153"/>
      <c r="GK36" s="153"/>
      <c r="GL36" s="153"/>
      <c r="GM36" s="153"/>
      <c r="GN36" s="153"/>
      <c r="GO36" s="153"/>
      <c r="GP36" s="153"/>
      <c r="GQ36" s="153"/>
      <c r="GR36" s="153"/>
      <c r="GS36" s="153"/>
      <c r="GT36" s="153"/>
      <c r="GU36" s="153"/>
      <c r="GV36" s="153"/>
      <c r="GW36" s="153"/>
      <c r="GX36" s="153"/>
      <c r="GY36" s="154"/>
      <c r="GZ36" s="152">
        <f>データ!BN11</f>
        <v>651.4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22021</v>
      </c>
      <c r="MW36" s="153"/>
      <c r="MX36" s="153"/>
      <c r="MY36" s="153"/>
      <c r="MZ36" s="153"/>
      <c r="NA36" s="153"/>
      <c r="NB36" s="153"/>
      <c r="NC36" s="153"/>
      <c r="ND36" s="153"/>
      <c r="NE36" s="153"/>
      <c r="NF36" s="153"/>
      <c r="NG36" s="153"/>
      <c r="NH36" s="153"/>
      <c r="NI36" s="153"/>
      <c r="NJ36" s="153"/>
      <c r="NK36" s="153"/>
      <c r="NL36" s="153"/>
      <c r="NM36" s="153"/>
      <c r="NN36" s="154"/>
      <c r="NO36" s="152">
        <f>データ!CG11</f>
        <v>25301.200000000001</v>
      </c>
      <c r="NP36" s="153"/>
      <c r="NQ36" s="153"/>
      <c r="NR36" s="153"/>
      <c r="NS36" s="153"/>
      <c r="NT36" s="153"/>
      <c r="NU36" s="153"/>
      <c r="NV36" s="153"/>
      <c r="NW36" s="153"/>
      <c r="NX36" s="153"/>
      <c r="NY36" s="153"/>
      <c r="NZ36" s="153"/>
      <c r="OA36" s="153"/>
      <c r="OB36" s="153"/>
      <c r="OC36" s="153"/>
      <c r="OD36" s="153"/>
      <c r="OE36" s="153"/>
      <c r="OF36" s="153"/>
      <c r="OG36" s="154"/>
      <c r="OH36" s="152">
        <f>データ!CH11</f>
        <v>24640.5</v>
      </c>
      <c r="OI36" s="153"/>
      <c r="OJ36" s="153"/>
      <c r="OK36" s="153"/>
      <c r="OL36" s="153"/>
      <c r="OM36" s="153"/>
      <c r="ON36" s="153"/>
      <c r="OO36" s="153"/>
      <c r="OP36" s="153"/>
      <c r="OQ36" s="153"/>
      <c r="OR36" s="153"/>
      <c r="OS36" s="153"/>
      <c r="OT36" s="153"/>
      <c r="OU36" s="153"/>
      <c r="OV36" s="153"/>
      <c r="OW36" s="153"/>
      <c r="OX36" s="153"/>
      <c r="OY36" s="153"/>
      <c r="OZ36" s="154"/>
      <c r="PA36" s="152">
        <f>データ!CI11</f>
        <v>23863.4</v>
      </c>
      <c r="PB36" s="153"/>
      <c r="PC36" s="153"/>
      <c r="PD36" s="153"/>
      <c r="PE36" s="153"/>
      <c r="PF36" s="153"/>
      <c r="PG36" s="153"/>
      <c r="PH36" s="153"/>
      <c r="PI36" s="153"/>
      <c r="PJ36" s="153"/>
      <c r="PK36" s="153"/>
      <c r="PL36" s="153"/>
      <c r="PM36" s="153"/>
      <c r="PN36" s="153"/>
      <c r="PO36" s="153"/>
      <c r="PP36" s="153"/>
      <c r="PQ36" s="153"/>
      <c r="PR36" s="153"/>
      <c r="PS36" s="154"/>
      <c r="PT36" s="152">
        <f>データ!CJ11</f>
        <v>23227.9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45020</v>
      </c>
      <c r="RH36" s="156"/>
      <c r="RI36" s="156"/>
      <c r="RJ36" s="156"/>
      <c r="RK36" s="156"/>
      <c r="RL36" s="156"/>
      <c r="RM36" s="156"/>
      <c r="RN36" s="156"/>
      <c r="RO36" s="156"/>
      <c r="RP36" s="156"/>
      <c r="RQ36" s="156"/>
      <c r="RR36" s="156"/>
      <c r="RS36" s="156"/>
      <c r="RT36" s="156"/>
      <c r="RU36" s="156"/>
      <c r="RV36" s="156"/>
      <c r="RW36" s="156"/>
      <c r="RX36" s="156"/>
      <c r="RY36" s="157"/>
      <c r="RZ36" s="155">
        <f>データ!CQ11</f>
        <v>33952</v>
      </c>
      <c r="SA36" s="156"/>
      <c r="SB36" s="156"/>
      <c r="SC36" s="156"/>
      <c r="SD36" s="156"/>
      <c r="SE36" s="156"/>
      <c r="SF36" s="156"/>
      <c r="SG36" s="156"/>
      <c r="SH36" s="156"/>
      <c r="SI36" s="156"/>
      <c r="SJ36" s="156"/>
      <c r="SK36" s="156"/>
      <c r="SL36" s="156"/>
      <c r="SM36" s="156"/>
      <c r="SN36" s="156"/>
      <c r="SO36" s="156"/>
      <c r="SP36" s="156"/>
      <c r="SQ36" s="156"/>
      <c r="SR36" s="157"/>
      <c r="SS36" s="155">
        <f>データ!CR11</f>
        <v>25982</v>
      </c>
      <c r="ST36" s="156"/>
      <c r="SU36" s="156"/>
      <c r="SV36" s="156"/>
      <c r="SW36" s="156"/>
      <c r="SX36" s="156"/>
      <c r="SY36" s="156"/>
      <c r="SZ36" s="156"/>
      <c r="TA36" s="156"/>
      <c r="TB36" s="156"/>
      <c r="TC36" s="156"/>
      <c r="TD36" s="156"/>
      <c r="TE36" s="156"/>
      <c r="TF36" s="156"/>
      <c r="TG36" s="156"/>
      <c r="TH36" s="156"/>
      <c r="TI36" s="156"/>
      <c r="TJ36" s="156"/>
      <c r="TK36" s="157"/>
      <c r="TL36" s="155">
        <f>データ!CS11</f>
        <v>39514</v>
      </c>
      <c r="TM36" s="156"/>
      <c r="TN36" s="156"/>
      <c r="TO36" s="156"/>
      <c r="TP36" s="156"/>
      <c r="TQ36" s="156"/>
      <c r="TR36" s="156"/>
      <c r="TS36" s="156"/>
      <c r="TT36" s="156"/>
      <c r="TU36" s="156"/>
      <c r="TV36" s="156"/>
      <c r="TW36" s="156"/>
      <c r="TX36" s="156"/>
      <c r="TY36" s="156"/>
      <c r="TZ36" s="156"/>
      <c r="UA36" s="156"/>
      <c r="UB36" s="156"/>
      <c r="UC36" s="156"/>
      <c r="UD36" s="157"/>
      <c r="UE36" s="155">
        <f>データ!CT11</f>
        <v>41632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269</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4</v>
      </c>
      <c r="U56" s="153"/>
      <c r="V56" s="153"/>
      <c r="W56" s="153"/>
      <c r="X56" s="153"/>
      <c r="Y56" s="153"/>
      <c r="Z56" s="153"/>
      <c r="AA56" s="153"/>
      <c r="AB56" s="153"/>
      <c r="AC56" s="153"/>
      <c r="AD56" s="153"/>
      <c r="AE56" s="153"/>
      <c r="AF56" s="153"/>
      <c r="AG56" s="153"/>
      <c r="AH56" s="153"/>
      <c r="AI56" s="153"/>
      <c r="AJ56" s="153"/>
      <c r="AK56" s="153"/>
      <c r="AL56" s="154"/>
      <c r="AM56" s="152">
        <f>データ!DB11</f>
        <v>13.5</v>
      </c>
      <c r="AN56" s="153"/>
      <c r="AO56" s="153"/>
      <c r="AP56" s="153"/>
      <c r="AQ56" s="153"/>
      <c r="AR56" s="153"/>
      <c r="AS56" s="153"/>
      <c r="AT56" s="153"/>
      <c r="AU56" s="153"/>
      <c r="AV56" s="153"/>
      <c r="AW56" s="153"/>
      <c r="AX56" s="153"/>
      <c r="AY56" s="153"/>
      <c r="AZ56" s="153"/>
      <c r="BA56" s="153"/>
      <c r="BB56" s="153"/>
      <c r="BC56" s="153"/>
      <c r="BD56" s="153"/>
      <c r="BE56" s="154"/>
      <c r="BF56" s="152">
        <f>データ!DC11</f>
        <v>14.5</v>
      </c>
      <c r="BG56" s="153"/>
      <c r="BH56" s="153"/>
      <c r="BI56" s="153"/>
      <c r="BJ56" s="153"/>
      <c r="BK56" s="153"/>
      <c r="BL56" s="153"/>
      <c r="BM56" s="153"/>
      <c r="BN56" s="153"/>
      <c r="BO56" s="153"/>
      <c r="BP56" s="153"/>
      <c r="BQ56" s="153"/>
      <c r="BR56" s="153"/>
      <c r="BS56" s="153"/>
      <c r="BT56" s="153"/>
      <c r="BU56" s="153"/>
      <c r="BV56" s="153"/>
      <c r="BW56" s="153"/>
      <c r="BX56" s="154"/>
      <c r="BY56" s="152">
        <f>データ!DD11</f>
        <v>14.1</v>
      </c>
      <c r="BZ56" s="153"/>
      <c r="CA56" s="153"/>
      <c r="CB56" s="153"/>
      <c r="CC56" s="153"/>
      <c r="CD56" s="153"/>
      <c r="CE56" s="153"/>
      <c r="CF56" s="153"/>
      <c r="CG56" s="153"/>
      <c r="CH56" s="153"/>
      <c r="CI56" s="153"/>
      <c r="CJ56" s="153"/>
      <c r="CK56" s="153"/>
      <c r="CL56" s="153"/>
      <c r="CM56" s="153"/>
      <c r="CN56" s="153"/>
      <c r="CO56" s="153"/>
      <c r="CP56" s="153"/>
      <c r="CQ56" s="154"/>
      <c r="CR56" s="152">
        <f>データ!DE11</f>
        <v>14.3</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36</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0</v>
      </c>
      <c r="RM56" s="170"/>
      <c r="RN56" s="170"/>
      <c r="RO56" s="170"/>
      <c r="RP56" s="170"/>
      <c r="RQ56" s="170"/>
      <c r="RR56" s="170"/>
      <c r="RS56" s="170"/>
      <c r="RT56" s="170"/>
      <c r="RU56" s="170"/>
      <c r="RV56" s="170"/>
      <c r="RW56" s="170"/>
      <c r="RX56" s="170"/>
      <c r="RY56" s="170"/>
      <c r="RZ56" s="170"/>
      <c r="SA56" s="170"/>
      <c r="SB56" s="170"/>
      <c r="SC56" s="170">
        <f>データ!KX11</f>
        <v>13.5</v>
      </c>
      <c r="SD56" s="170"/>
      <c r="SE56" s="170"/>
      <c r="SF56" s="170"/>
      <c r="SG56" s="170"/>
      <c r="SH56" s="170"/>
      <c r="SI56" s="170"/>
      <c r="SJ56" s="170"/>
      <c r="SK56" s="170"/>
      <c r="SL56" s="170"/>
      <c r="SM56" s="170"/>
      <c r="SN56" s="170"/>
      <c r="SO56" s="170"/>
      <c r="SP56" s="170"/>
      <c r="SQ56" s="170"/>
      <c r="SR56" s="170"/>
      <c r="SS56" s="170"/>
      <c r="ST56" s="170">
        <f>データ!KY11</f>
        <v>14.5</v>
      </c>
      <c r="SU56" s="170"/>
      <c r="SV56" s="170"/>
      <c r="SW56" s="170"/>
      <c r="SX56" s="170"/>
      <c r="SY56" s="170"/>
      <c r="SZ56" s="170"/>
      <c r="TA56" s="170"/>
      <c r="TB56" s="170"/>
      <c r="TC56" s="170"/>
      <c r="TD56" s="170"/>
      <c r="TE56" s="170"/>
      <c r="TF56" s="170"/>
      <c r="TG56" s="170"/>
      <c r="TH56" s="170"/>
      <c r="TI56" s="170"/>
      <c r="TJ56" s="170"/>
      <c r="TK56" s="170">
        <f>データ!KZ11</f>
        <v>14.1</v>
      </c>
      <c r="TL56" s="170"/>
      <c r="TM56" s="170"/>
      <c r="TN56" s="170"/>
      <c r="TO56" s="170"/>
      <c r="TP56" s="170"/>
      <c r="TQ56" s="170"/>
      <c r="TR56" s="170"/>
      <c r="TS56" s="170"/>
      <c r="TT56" s="170"/>
      <c r="TU56" s="170"/>
      <c r="TV56" s="170"/>
      <c r="TW56" s="170"/>
      <c r="TX56" s="170"/>
      <c r="TY56" s="170"/>
      <c r="TZ56" s="170"/>
      <c r="UA56" s="170"/>
      <c r="UB56" s="170">
        <f>データ!LA11</f>
        <v>14.3</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41.7</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15.8</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1.3</v>
      </c>
      <c r="U71" s="153"/>
      <c r="V71" s="153"/>
      <c r="W71" s="153"/>
      <c r="X71" s="153"/>
      <c r="Y71" s="153"/>
      <c r="Z71" s="153"/>
      <c r="AA71" s="153"/>
      <c r="AB71" s="153"/>
      <c r="AC71" s="153"/>
      <c r="AD71" s="153"/>
      <c r="AE71" s="153"/>
      <c r="AF71" s="153"/>
      <c r="AG71" s="153"/>
      <c r="AH71" s="153"/>
      <c r="AI71" s="153"/>
      <c r="AJ71" s="153"/>
      <c r="AK71" s="153"/>
      <c r="AL71" s="154"/>
      <c r="AM71" s="152">
        <f>データ!DL11</f>
        <v>1.6</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37</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5.5</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38</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f>データ!LH11</f>
        <v>1.6</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40</v>
      </c>
      <c r="MS86" s="150"/>
      <c r="MT86" s="150"/>
      <c r="MU86" s="150"/>
      <c r="MV86" s="150"/>
      <c r="MW86" s="150"/>
      <c r="MX86" s="150"/>
      <c r="MY86" s="150"/>
      <c r="MZ86" s="150"/>
      <c r="NA86" s="150"/>
      <c r="NB86" s="150"/>
      <c r="NC86" s="151"/>
      <c r="ND86" s="170">
        <f>データ!JR11</f>
        <v>0</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146.19999999999999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41</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268</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42</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43</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（最大出力合計1,990kW）</v>
      </c>
      <c r="D126" s="2" t="str">
        <f>データ!EX9</f>
        <v>（最大出力合計-kW）</v>
      </c>
      <c r="E126" s="2" t="str">
        <f>データ!GW9</f>
        <v>（最大出力合計-kW）</v>
      </c>
      <c r="F126" s="2" t="str">
        <f>データ!IV9</f>
        <v>（最大出力合計-kW）</v>
      </c>
      <c r="G126" s="2" t="str">
        <f>データ!KU9</f>
        <v>（最大出力合計1,990kW）</v>
      </c>
    </row>
  </sheetData>
  <sheetProtection algorithmName="SHA-512" hashValue="OlrgeZ1+Sxv4uh9l7W2Csbsf9KmI/P3CcN7AgbrfNB2fhZfLrDlwOPf8uNT+q7McTL5X+gWCrZH9ASHywOhCMA==" saltValue="Ho2qscXItT0g1a+Nx0Vdb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15</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54" x14ac:dyDescent="0.15">
      <c r="A6" s="33" t="s">
        <v>125</v>
      </c>
      <c r="B6" s="48" t="str">
        <f>B7</f>
        <v>2022</v>
      </c>
      <c r="C6" s="48" t="str">
        <f t="shared" ref="C6:AX6" si="6">C7</f>
        <v>464040</v>
      </c>
      <c r="D6" s="48" t="str">
        <f t="shared" si="6"/>
        <v>47</v>
      </c>
      <c r="E6" s="48" t="str">
        <f t="shared" si="6"/>
        <v>04</v>
      </c>
      <c r="F6" s="48" t="str">
        <f t="shared" si="6"/>
        <v>0</v>
      </c>
      <c r="G6" s="48" t="str">
        <f t="shared" si="6"/>
        <v>000</v>
      </c>
      <c r="H6" s="48" t="str">
        <f t="shared" si="6"/>
        <v>鹿児島県　長島町</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令和17年10月　長島夢追い元気発電所</v>
      </c>
      <c r="S6" s="52" t="str">
        <f t="shared" si="6"/>
        <v>令和17年10月　長島夢追い元気発電所</v>
      </c>
      <c r="T6" s="48" t="str">
        <f t="shared" si="6"/>
        <v>有</v>
      </c>
      <c r="U6" s="52" t="str">
        <f t="shared" si="6"/>
        <v>九州電力株式会社　出水営業所</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2614</v>
      </c>
      <c r="AM6" s="50">
        <f t="shared" si="6"/>
        <v>2364</v>
      </c>
      <c r="AN6" s="50">
        <f t="shared" si="6"/>
        <v>2526</v>
      </c>
      <c r="AO6" s="50">
        <f t="shared" si="6"/>
        <v>2460</v>
      </c>
      <c r="AP6" s="50">
        <f t="shared" si="6"/>
        <v>2497</v>
      </c>
      <c r="AQ6" s="50">
        <f t="shared" si="6"/>
        <v>2614</v>
      </c>
      <c r="AR6" s="50">
        <f t="shared" si="6"/>
        <v>2364</v>
      </c>
      <c r="AS6" s="50">
        <f t="shared" si="6"/>
        <v>2526</v>
      </c>
      <c r="AT6" s="50">
        <f t="shared" si="6"/>
        <v>2460</v>
      </c>
      <c r="AU6" s="50">
        <f t="shared" si="6"/>
        <v>2497</v>
      </c>
      <c r="AV6" s="50" t="str">
        <f t="shared" si="6"/>
        <v>-</v>
      </c>
      <c r="AW6" s="50">
        <f t="shared" si="6"/>
        <v>89888</v>
      </c>
      <c r="AX6" s="50">
        <f t="shared" si="6"/>
        <v>89888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126</v>
      </c>
      <c r="C7" s="58" t="s">
        <v>127</v>
      </c>
      <c r="D7" s="58" t="s">
        <v>128</v>
      </c>
      <c r="E7" s="58" t="s">
        <v>129</v>
      </c>
      <c r="F7" s="58" t="s">
        <v>130</v>
      </c>
      <c r="G7" s="58" t="s">
        <v>131</v>
      </c>
      <c r="H7" s="58" t="s">
        <v>132</v>
      </c>
      <c r="I7" s="58" t="s">
        <v>133</v>
      </c>
      <c r="J7" s="58" t="s">
        <v>134</v>
      </c>
      <c r="K7" s="58" t="s">
        <v>135</v>
      </c>
      <c r="L7" s="59" t="s">
        <v>136</v>
      </c>
      <c r="M7" s="60" t="s">
        <v>137</v>
      </c>
      <c r="N7" s="60" t="s">
        <v>137</v>
      </c>
      <c r="O7" s="61" t="s">
        <v>137</v>
      </c>
      <c r="P7" s="61">
        <v>1</v>
      </c>
      <c r="Q7" s="61" t="s">
        <v>137</v>
      </c>
      <c r="R7" s="62" t="s">
        <v>138</v>
      </c>
      <c r="S7" s="62" t="s">
        <v>138</v>
      </c>
      <c r="T7" s="63" t="s">
        <v>139</v>
      </c>
      <c r="U7" s="62" t="s">
        <v>140</v>
      </c>
      <c r="V7" s="59" t="s">
        <v>137</v>
      </c>
      <c r="W7" s="61" t="s">
        <v>137</v>
      </c>
      <c r="X7" s="61" t="s">
        <v>137</v>
      </c>
      <c r="Y7" s="61" t="s">
        <v>137</v>
      </c>
      <c r="Z7" s="61" t="s">
        <v>137</v>
      </c>
      <c r="AA7" s="61" t="s">
        <v>137</v>
      </c>
      <c r="AB7" s="61" t="s">
        <v>137</v>
      </c>
      <c r="AC7" s="61" t="s">
        <v>137</v>
      </c>
      <c r="AD7" s="61" t="s">
        <v>137</v>
      </c>
      <c r="AE7" s="61" t="s">
        <v>137</v>
      </c>
      <c r="AF7" s="61" t="s">
        <v>137</v>
      </c>
      <c r="AG7" s="61" t="s">
        <v>137</v>
      </c>
      <c r="AH7" s="61" t="s">
        <v>137</v>
      </c>
      <c r="AI7" s="61" t="s">
        <v>137</v>
      </c>
      <c r="AJ7" s="61" t="s">
        <v>137</v>
      </c>
      <c r="AK7" s="61" t="s">
        <v>137</v>
      </c>
      <c r="AL7" s="61">
        <v>2614</v>
      </c>
      <c r="AM7" s="61">
        <v>2364</v>
      </c>
      <c r="AN7" s="61">
        <v>2526</v>
      </c>
      <c r="AO7" s="61">
        <v>2460</v>
      </c>
      <c r="AP7" s="61">
        <v>2497</v>
      </c>
      <c r="AQ7" s="61">
        <v>2614</v>
      </c>
      <c r="AR7" s="61">
        <v>2364</v>
      </c>
      <c r="AS7" s="61">
        <v>2526</v>
      </c>
      <c r="AT7" s="61">
        <v>2460</v>
      </c>
      <c r="AU7" s="61">
        <v>2497</v>
      </c>
      <c r="AV7" s="61" t="s">
        <v>137</v>
      </c>
      <c r="AW7" s="61">
        <v>89888</v>
      </c>
      <c r="AX7" s="61">
        <v>89888</v>
      </c>
      <c r="AY7" s="64">
        <v>176.5</v>
      </c>
      <c r="AZ7" s="64">
        <v>155.19999999999999</v>
      </c>
      <c r="BA7" s="64">
        <v>133.5</v>
      </c>
      <c r="BB7" s="64">
        <v>165.9</v>
      </c>
      <c r="BC7" s="64">
        <v>170.5</v>
      </c>
      <c r="BD7" s="64">
        <v>123.2</v>
      </c>
      <c r="BE7" s="64">
        <v>134.69999999999999</v>
      </c>
      <c r="BF7" s="64">
        <v>141.80000000000001</v>
      </c>
      <c r="BG7" s="64">
        <v>138.19999999999999</v>
      </c>
      <c r="BH7" s="64">
        <v>135</v>
      </c>
      <c r="BI7" s="64">
        <v>100</v>
      </c>
      <c r="BJ7" s="64">
        <v>768.8</v>
      </c>
      <c r="BK7" s="64">
        <v>596.6</v>
      </c>
      <c r="BL7" s="64">
        <v>544.1</v>
      </c>
      <c r="BM7" s="64">
        <v>615.4</v>
      </c>
      <c r="BN7" s="64">
        <v>651.4</v>
      </c>
      <c r="BO7" s="64">
        <v>240.1</v>
      </c>
      <c r="BP7" s="64">
        <v>253.6</v>
      </c>
      <c r="BQ7" s="64">
        <v>238</v>
      </c>
      <c r="BR7" s="64">
        <v>227.5</v>
      </c>
      <c r="BS7" s="64">
        <v>238.5</v>
      </c>
      <c r="BT7" s="64">
        <v>100</v>
      </c>
      <c r="BU7" s="64" t="s">
        <v>137</v>
      </c>
      <c r="BV7" s="64" t="s">
        <v>137</v>
      </c>
      <c r="BW7" s="64" t="s">
        <v>137</v>
      </c>
      <c r="BX7" s="64" t="s">
        <v>137</v>
      </c>
      <c r="BY7" s="64" t="s">
        <v>137</v>
      </c>
      <c r="BZ7" s="64" t="s">
        <v>137</v>
      </c>
      <c r="CA7" s="64" t="s">
        <v>137</v>
      </c>
      <c r="CB7" s="64" t="s">
        <v>137</v>
      </c>
      <c r="CC7" s="64" t="s">
        <v>137</v>
      </c>
      <c r="CD7" s="64" t="s">
        <v>137</v>
      </c>
      <c r="CE7" s="64" t="s">
        <v>137</v>
      </c>
      <c r="CF7" s="64">
        <v>22021</v>
      </c>
      <c r="CG7" s="64">
        <v>25301.200000000001</v>
      </c>
      <c r="CH7" s="64">
        <v>24640.5</v>
      </c>
      <c r="CI7" s="64">
        <v>23863.4</v>
      </c>
      <c r="CJ7" s="64">
        <v>23227.9</v>
      </c>
      <c r="CK7" s="64">
        <v>19863.5</v>
      </c>
      <c r="CL7" s="64">
        <v>19066.3</v>
      </c>
      <c r="CM7" s="64">
        <v>18998.7</v>
      </c>
      <c r="CN7" s="64">
        <v>17544.5</v>
      </c>
      <c r="CO7" s="64">
        <v>19886.599999999999</v>
      </c>
      <c r="CP7" s="61">
        <v>45020</v>
      </c>
      <c r="CQ7" s="61">
        <v>33952</v>
      </c>
      <c r="CR7" s="61">
        <v>25982</v>
      </c>
      <c r="CS7" s="61">
        <v>39514</v>
      </c>
      <c r="CT7" s="61">
        <v>41632</v>
      </c>
      <c r="CU7" s="61">
        <v>34140</v>
      </c>
      <c r="CV7" s="61">
        <v>33434</v>
      </c>
      <c r="CW7" s="61">
        <v>36820</v>
      </c>
      <c r="CX7" s="61">
        <v>35532</v>
      </c>
      <c r="CY7" s="61">
        <v>36111</v>
      </c>
      <c r="CZ7" s="61">
        <v>1990</v>
      </c>
      <c r="DA7" s="64">
        <v>4</v>
      </c>
      <c r="DB7" s="64">
        <v>13.5</v>
      </c>
      <c r="DC7" s="64">
        <v>14.5</v>
      </c>
      <c r="DD7" s="64">
        <v>14.1</v>
      </c>
      <c r="DE7" s="64">
        <v>14.3</v>
      </c>
      <c r="DF7" s="64">
        <v>41.7</v>
      </c>
      <c r="DG7" s="64">
        <v>31.3</v>
      </c>
      <c r="DH7" s="64">
        <v>31.8</v>
      </c>
      <c r="DI7" s="64">
        <v>31.6</v>
      </c>
      <c r="DJ7" s="64">
        <v>30.4</v>
      </c>
      <c r="DK7" s="64">
        <v>1.3</v>
      </c>
      <c r="DL7" s="64">
        <v>1.6</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v>100</v>
      </c>
      <c r="ET7" s="64">
        <v>83.4</v>
      </c>
      <c r="EU7" s="64">
        <v>82.5</v>
      </c>
      <c r="EV7" s="64">
        <v>83.2</v>
      </c>
      <c r="EW7" s="64">
        <v>87.9</v>
      </c>
      <c r="EX7" s="64">
        <v>82.3</v>
      </c>
      <c r="EY7" s="61" t="s">
        <v>137</v>
      </c>
      <c r="EZ7" s="64" t="s">
        <v>137</v>
      </c>
      <c r="FA7" s="64" t="s">
        <v>137</v>
      </c>
      <c r="FB7" s="64" t="s">
        <v>137</v>
      </c>
      <c r="FC7" s="64" t="s">
        <v>137</v>
      </c>
      <c r="FD7" s="64" t="s">
        <v>137</v>
      </c>
      <c r="FE7" s="64">
        <v>57.6</v>
      </c>
      <c r="FF7" s="64">
        <v>60.4</v>
      </c>
      <c r="FG7" s="64">
        <v>54.1</v>
      </c>
      <c r="FH7" s="64">
        <v>58.1</v>
      </c>
      <c r="FI7" s="64">
        <v>55.4</v>
      </c>
      <c r="FJ7" s="64" t="s">
        <v>137</v>
      </c>
      <c r="FK7" s="64" t="s">
        <v>137</v>
      </c>
      <c r="FL7" s="64" t="s">
        <v>137</v>
      </c>
      <c r="FM7" s="64" t="s">
        <v>137</v>
      </c>
      <c r="FN7" s="64" t="s">
        <v>137</v>
      </c>
      <c r="FO7" s="64">
        <v>8.6999999999999993</v>
      </c>
      <c r="FP7" s="64">
        <v>14.9</v>
      </c>
      <c r="FQ7" s="64">
        <v>16.2</v>
      </c>
      <c r="FR7" s="64">
        <v>5.6</v>
      </c>
      <c r="FS7" s="64">
        <v>7</v>
      </c>
      <c r="FT7" s="64" t="s">
        <v>137</v>
      </c>
      <c r="FU7" s="64" t="s">
        <v>137</v>
      </c>
      <c r="FV7" s="64" t="s">
        <v>137</v>
      </c>
      <c r="FW7" s="64" t="s">
        <v>137</v>
      </c>
      <c r="FX7" s="64" t="s">
        <v>137</v>
      </c>
      <c r="FY7" s="64">
        <v>375</v>
      </c>
      <c r="FZ7" s="64">
        <v>314.5</v>
      </c>
      <c r="GA7" s="64">
        <v>339.9</v>
      </c>
      <c r="GB7" s="64">
        <v>303.60000000000002</v>
      </c>
      <c r="GC7" s="64">
        <v>276.89999999999998</v>
      </c>
      <c r="GD7" s="64" t="s">
        <v>137</v>
      </c>
      <c r="GE7" s="64" t="s">
        <v>137</v>
      </c>
      <c r="GF7" s="64" t="s">
        <v>137</v>
      </c>
      <c r="GG7" s="64" t="s">
        <v>137</v>
      </c>
      <c r="GH7" s="64" t="s">
        <v>137</v>
      </c>
      <c r="GI7" s="64" t="s">
        <v>137</v>
      </c>
      <c r="GJ7" s="64" t="s">
        <v>137</v>
      </c>
      <c r="GK7" s="64" t="s">
        <v>137</v>
      </c>
      <c r="GL7" s="64" t="s">
        <v>137</v>
      </c>
      <c r="GM7" s="64" t="s">
        <v>137</v>
      </c>
      <c r="GN7" s="64" t="s">
        <v>137</v>
      </c>
      <c r="GO7" s="64" t="s">
        <v>137</v>
      </c>
      <c r="GP7" s="64" t="s">
        <v>137</v>
      </c>
      <c r="GQ7" s="64" t="s">
        <v>137</v>
      </c>
      <c r="GR7" s="64" t="s">
        <v>137</v>
      </c>
      <c r="GS7" s="64">
        <v>94.7</v>
      </c>
      <c r="GT7" s="64">
        <v>96</v>
      </c>
      <c r="GU7" s="64">
        <v>97.1</v>
      </c>
      <c r="GV7" s="64">
        <v>98.9</v>
      </c>
      <c r="GW7" s="64">
        <v>99.1</v>
      </c>
      <c r="GX7" s="61" t="s">
        <v>137</v>
      </c>
      <c r="GY7" s="64" t="s">
        <v>137</v>
      </c>
      <c r="GZ7" s="64" t="s">
        <v>137</v>
      </c>
      <c r="HA7" s="64" t="s">
        <v>137</v>
      </c>
      <c r="HB7" s="64" t="s">
        <v>137</v>
      </c>
      <c r="HC7" s="64" t="s">
        <v>137</v>
      </c>
      <c r="HD7" s="64">
        <v>79.7</v>
      </c>
      <c r="HE7" s="64">
        <v>71</v>
      </c>
      <c r="HF7" s="64">
        <v>70.5</v>
      </c>
      <c r="HG7" s="64">
        <v>69.400000000000006</v>
      </c>
      <c r="HH7" s="64">
        <v>67.7</v>
      </c>
      <c r="HI7" s="64" t="s">
        <v>137</v>
      </c>
      <c r="HJ7" s="64" t="s">
        <v>137</v>
      </c>
      <c r="HK7" s="64" t="s">
        <v>137</v>
      </c>
      <c r="HL7" s="64" t="s">
        <v>137</v>
      </c>
      <c r="HM7" s="64" t="s">
        <v>137</v>
      </c>
      <c r="HN7" s="64">
        <v>6.8</v>
      </c>
      <c r="HO7" s="64">
        <v>0.2</v>
      </c>
      <c r="HP7" s="64">
        <v>0.1</v>
      </c>
      <c r="HQ7" s="64">
        <v>0.5</v>
      </c>
      <c r="HR7" s="64">
        <v>0.6</v>
      </c>
      <c r="HS7" s="64" t="s">
        <v>137</v>
      </c>
      <c r="HT7" s="64" t="s">
        <v>137</v>
      </c>
      <c r="HU7" s="64" t="s">
        <v>137</v>
      </c>
      <c r="HV7" s="64" t="s">
        <v>137</v>
      </c>
      <c r="HW7" s="64" t="s">
        <v>137</v>
      </c>
      <c r="HX7" s="64">
        <v>35</v>
      </c>
      <c r="HY7" s="64">
        <v>42.8</v>
      </c>
      <c r="HZ7" s="64">
        <v>41</v>
      </c>
      <c r="IA7" s="64">
        <v>46.6</v>
      </c>
      <c r="IB7" s="64">
        <v>32.200000000000003</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33.799999999999997</v>
      </c>
      <c r="IS7" s="64">
        <v>24</v>
      </c>
      <c r="IT7" s="64">
        <v>23.8</v>
      </c>
      <c r="IU7" s="64">
        <v>30.5</v>
      </c>
      <c r="IV7" s="64">
        <v>14.5</v>
      </c>
      <c r="IW7" s="61" t="s">
        <v>137</v>
      </c>
      <c r="IX7" s="64" t="s">
        <v>137</v>
      </c>
      <c r="IY7" s="64" t="s">
        <v>137</v>
      </c>
      <c r="IZ7" s="64" t="s">
        <v>137</v>
      </c>
      <c r="JA7" s="64" t="s">
        <v>137</v>
      </c>
      <c r="JB7" s="64" t="s">
        <v>137</v>
      </c>
      <c r="JC7" s="64">
        <v>46.5</v>
      </c>
      <c r="JD7" s="64">
        <v>12.2</v>
      </c>
      <c r="JE7" s="64">
        <v>16.8</v>
      </c>
      <c r="JF7" s="64">
        <v>21.1</v>
      </c>
      <c r="JG7" s="64">
        <v>18.899999999999999</v>
      </c>
      <c r="JH7" s="64">
        <v>5.5</v>
      </c>
      <c r="JI7" s="64" t="s">
        <v>137</v>
      </c>
      <c r="JJ7" s="64" t="s">
        <v>137</v>
      </c>
      <c r="JK7" s="64" t="s">
        <v>137</v>
      </c>
      <c r="JL7" s="64" t="s">
        <v>137</v>
      </c>
      <c r="JM7" s="64">
        <v>45.8</v>
      </c>
      <c r="JN7" s="64">
        <v>30.5</v>
      </c>
      <c r="JO7" s="64">
        <v>24.4</v>
      </c>
      <c r="JP7" s="64">
        <v>17.100000000000001</v>
      </c>
      <c r="JQ7" s="64">
        <v>8.5</v>
      </c>
      <c r="JR7" s="64">
        <v>0</v>
      </c>
      <c r="JS7" s="64" t="s">
        <v>137</v>
      </c>
      <c r="JT7" s="64" t="s">
        <v>137</v>
      </c>
      <c r="JU7" s="64" t="s">
        <v>137</v>
      </c>
      <c r="JV7" s="64" t="s">
        <v>137</v>
      </c>
      <c r="JW7" s="64">
        <v>64.400000000000006</v>
      </c>
      <c r="JX7" s="64">
        <v>459.2</v>
      </c>
      <c r="JY7" s="64">
        <v>331.9</v>
      </c>
      <c r="JZ7" s="64">
        <v>450.4</v>
      </c>
      <c r="KA7" s="64">
        <v>506.5</v>
      </c>
      <c r="KB7" s="64" t="s">
        <v>137</v>
      </c>
      <c r="KC7" s="64" t="s">
        <v>137</v>
      </c>
      <c r="KD7" s="64" t="s">
        <v>137</v>
      </c>
      <c r="KE7" s="64" t="s">
        <v>137</v>
      </c>
      <c r="KF7" s="64" t="s">
        <v>137</v>
      </c>
      <c r="KG7" s="64" t="s">
        <v>137</v>
      </c>
      <c r="KH7" s="64" t="s">
        <v>137</v>
      </c>
      <c r="KI7" s="64" t="s">
        <v>137</v>
      </c>
      <c r="KJ7" s="64" t="s">
        <v>137</v>
      </c>
      <c r="KK7" s="64" t="s">
        <v>137</v>
      </c>
      <c r="KL7" s="64" t="s">
        <v>137</v>
      </c>
      <c r="KM7" s="64" t="s">
        <v>137</v>
      </c>
      <c r="KN7" s="64" t="s">
        <v>137</v>
      </c>
      <c r="KO7" s="64" t="s">
        <v>137</v>
      </c>
      <c r="KP7" s="64" t="s">
        <v>137</v>
      </c>
      <c r="KQ7" s="64">
        <v>92</v>
      </c>
      <c r="KR7" s="64">
        <v>95.4</v>
      </c>
      <c r="KS7" s="64">
        <v>95.1</v>
      </c>
      <c r="KT7" s="64">
        <v>96.5</v>
      </c>
      <c r="KU7" s="64">
        <v>98.5</v>
      </c>
      <c r="KV7" s="61">
        <v>1990</v>
      </c>
      <c r="KW7" s="64">
        <v>0</v>
      </c>
      <c r="KX7" s="64">
        <v>13.5</v>
      </c>
      <c r="KY7" s="64">
        <v>14.5</v>
      </c>
      <c r="KZ7" s="64">
        <v>14.1</v>
      </c>
      <c r="LA7" s="64">
        <v>14.3</v>
      </c>
      <c r="LB7" s="64">
        <v>15.8</v>
      </c>
      <c r="LC7" s="64">
        <v>14.9</v>
      </c>
      <c r="LD7" s="64">
        <v>14.9</v>
      </c>
      <c r="LE7" s="64">
        <v>14.3</v>
      </c>
      <c r="LF7" s="64">
        <v>13.8</v>
      </c>
      <c r="LG7" s="64" t="s">
        <v>137</v>
      </c>
      <c r="LH7" s="64">
        <v>1.6</v>
      </c>
      <c r="LI7" s="64">
        <v>0</v>
      </c>
      <c r="LJ7" s="64">
        <v>0</v>
      </c>
      <c r="LK7" s="64">
        <v>0</v>
      </c>
      <c r="LL7" s="64">
        <v>0.7</v>
      </c>
      <c r="LM7" s="64">
        <v>0.4</v>
      </c>
      <c r="LN7" s="64">
        <v>1.8</v>
      </c>
      <c r="LO7" s="64">
        <v>1.8</v>
      </c>
      <c r="LP7" s="64">
        <v>2.7</v>
      </c>
      <c r="LQ7" s="64" t="s">
        <v>137</v>
      </c>
      <c r="LR7" s="64">
        <v>0</v>
      </c>
      <c r="LS7" s="64">
        <v>0</v>
      </c>
      <c r="LT7" s="64">
        <v>0</v>
      </c>
      <c r="LU7" s="64">
        <v>0</v>
      </c>
      <c r="LV7" s="64">
        <v>146.19999999999999</v>
      </c>
      <c r="LW7" s="64">
        <v>138.1</v>
      </c>
      <c r="LX7" s="64">
        <v>125.8</v>
      </c>
      <c r="LY7" s="64">
        <v>119.4</v>
      </c>
      <c r="LZ7" s="64">
        <v>113</v>
      </c>
      <c r="MA7" s="64" t="s">
        <v>137</v>
      </c>
      <c r="MB7" s="64" t="s">
        <v>137</v>
      </c>
      <c r="MC7" s="64" t="s">
        <v>137</v>
      </c>
      <c r="MD7" s="64" t="s">
        <v>137</v>
      </c>
      <c r="ME7" s="64" t="s">
        <v>137</v>
      </c>
      <c r="MF7" s="64" t="s">
        <v>137</v>
      </c>
      <c r="MG7" s="64" t="s">
        <v>137</v>
      </c>
      <c r="MH7" s="64" t="s">
        <v>137</v>
      </c>
      <c r="MI7" s="64" t="s">
        <v>137</v>
      </c>
      <c r="MJ7" s="64" t="s">
        <v>137</v>
      </c>
      <c r="MK7" s="64">
        <v>100</v>
      </c>
      <c r="ML7" s="64">
        <v>100</v>
      </c>
      <c r="MM7" s="64">
        <v>100</v>
      </c>
      <c r="MN7" s="64">
        <v>100</v>
      </c>
      <c r="MO7" s="64">
        <v>100</v>
      </c>
      <c r="MP7" s="64">
        <v>98.7</v>
      </c>
      <c r="MQ7" s="64">
        <v>98.8</v>
      </c>
      <c r="MR7" s="64">
        <v>98.9</v>
      </c>
      <c r="MS7" s="64">
        <v>99.7</v>
      </c>
      <c r="MT7" s="64">
        <v>99.8</v>
      </c>
      <c r="MU7" s="64" t="s">
        <v>137</v>
      </c>
      <c r="MV7" s="64" t="s">
        <v>137</v>
      </c>
      <c r="MW7" s="64" t="s">
        <v>137</v>
      </c>
      <c r="MX7" s="64" t="s">
        <v>137</v>
      </c>
      <c r="MY7" s="64" t="s">
        <v>137</v>
      </c>
      <c r="MZ7" s="64" t="s">
        <v>137</v>
      </c>
      <c r="NA7" s="64" t="s">
        <v>137</v>
      </c>
      <c r="NB7" s="64" t="s">
        <v>137</v>
      </c>
      <c r="NC7" s="64" t="s">
        <v>137</v>
      </c>
      <c r="ND7" s="64" t="s">
        <v>137</v>
      </c>
      <c r="NE7" s="64" t="s">
        <v>137</v>
      </c>
      <c r="NF7" s="64" t="s">
        <v>137</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141</v>
      </c>
      <c r="FB8" s="66"/>
      <c r="FC8" s="66"/>
      <c r="FD8" s="66"/>
      <c r="FE8" s="66"/>
      <c r="FF8" s="67"/>
      <c r="FG8" s="66"/>
      <c r="FH8" s="66"/>
      <c r="FI8" s="66" t="str">
        <f>FJ4</f>
        <v>修繕費比率（％）</v>
      </c>
      <c r="FJ8" s="66" t="b">
        <f>IF(SUM($M$6,$MU$7:$MX$7)=0,FALSE,TRUE)</f>
        <v>0</v>
      </c>
      <c r="FK8" s="68" t="s">
        <v>141</v>
      </c>
      <c r="FL8" s="66"/>
      <c r="FM8" s="66"/>
      <c r="FN8" s="66"/>
      <c r="FO8" s="66"/>
      <c r="FP8" s="66"/>
      <c r="FQ8" s="67"/>
      <c r="FR8" s="66"/>
      <c r="FS8" s="66" t="str">
        <f>FT4</f>
        <v>企業債残高対料金収入比率（％）</v>
      </c>
      <c r="FT8" s="66" t="b">
        <f>IF(SUM($M$6,$MU$7:$MX$7)=0,FALSE,TRUE)</f>
        <v>0</v>
      </c>
      <c r="FU8" s="68" t="s">
        <v>141</v>
      </c>
      <c r="FV8" s="66"/>
      <c r="FW8" s="66"/>
      <c r="FX8" s="66"/>
      <c r="FY8" s="66"/>
      <c r="FZ8" s="66"/>
      <c r="GA8" s="66"/>
      <c r="GB8" s="67"/>
      <c r="GC8" s="66" t="str">
        <f>GD4</f>
        <v>有形固定資産減価償却率（％）</v>
      </c>
      <c r="GD8" s="66" t="b">
        <f>IF(SUM($M$6,$MU$7:$MX$7)=0,FALSE,TRUE)</f>
        <v>0</v>
      </c>
      <c r="GE8" s="68" t="s">
        <v>141</v>
      </c>
      <c r="GF8" s="66"/>
      <c r="GG8" s="66"/>
      <c r="GH8" s="66"/>
      <c r="GI8" s="66"/>
      <c r="GJ8" s="66"/>
      <c r="GK8" s="66"/>
      <c r="GL8" s="66"/>
      <c r="GM8" s="66" t="str">
        <f>GN4</f>
        <v>FIT・FIP収入割合（％）</v>
      </c>
      <c r="GN8" s="66" t="b">
        <f>IF(SUM($M$6,$MU$7:$MX$7)=0,FALSE,TRUE)</f>
        <v>0</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1</v>
      </c>
      <c r="KX8" s="68" t="s">
        <v>141</v>
      </c>
      <c r="KY8" s="66"/>
      <c r="KZ8" s="66"/>
      <c r="LA8" s="66"/>
      <c r="LB8" s="66"/>
      <c r="LC8" s="67"/>
      <c r="LD8" s="66"/>
      <c r="LE8" s="66"/>
      <c r="LF8" s="66" t="str">
        <f>LG4</f>
        <v>修繕費比率（％）</v>
      </c>
      <c r="LG8" s="66" t="b">
        <f>IF(SUM($P$7,$NG$7:$NJ$7)=0,FALSE,TRUE)</f>
        <v>1</v>
      </c>
      <c r="LH8" s="68" t="s">
        <v>141</v>
      </c>
      <c r="LI8" s="66"/>
      <c r="LJ8" s="66"/>
      <c r="LK8" s="66"/>
      <c r="LL8" s="66"/>
      <c r="LM8" s="66"/>
      <c r="LN8" s="67"/>
      <c r="LO8" s="66"/>
      <c r="LP8" s="66" t="str">
        <f>LQ4</f>
        <v>企業債残高対料金収入比率（％）</v>
      </c>
      <c r="LQ8" s="66" t="b">
        <f>IF(SUM($P$7,$NG$7:$NJ$7)=0,FALSE,TRUE)</f>
        <v>1</v>
      </c>
      <c r="LR8" s="68" t="s">
        <v>141</v>
      </c>
      <c r="LS8" s="66"/>
      <c r="LT8" s="66"/>
      <c r="LU8" s="66"/>
      <c r="LV8" s="66"/>
      <c r="LW8" s="66"/>
      <c r="LX8" s="66"/>
      <c r="LY8" s="67"/>
      <c r="LZ8" s="66" t="str">
        <f>MA4</f>
        <v>有形固定資産減価償却率（％）</v>
      </c>
      <c r="MA8" s="66" t="b">
        <f>IF(SUM($P$7,$NG$7:$NJ$7)=0,FALSE,TRUE)</f>
        <v>1</v>
      </c>
      <c r="MB8" s="68" t="s">
        <v>141</v>
      </c>
      <c r="MC8" s="66"/>
      <c r="MD8" s="66"/>
      <c r="ME8" s="66"/>
      <c r="MF8" s="66"/>
      <c r="MG8" s="66"/>
      <c r="MH8" s="66"/>
      <c r="MI8" s="66"/>
      <c r="MJ8" s="66" t="str">
        <f>MK4</f>
        <v>FIT・FIP収入割合（％）</v>
      </c>
      <c r="MK8" s="66" t="b">
        <f>IF(SUM($P$7,$NG$7:$NJ$7)=0,FALSE,TRUE)</f>
        <v>1</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（最大出力合計1,990kW）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（最大出力合計1,990kW）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176.5</v>
      </c>
      <c r="AZ11" s="75">
        <f>AZ7</f>
        <v>155.19999999999999</v>
      </c>
      <c r="BA11" s="75">
        <f>BA7</f>
        <v>133.5</v>
      </c>
      <c r="BB11" s="75">
        <f>BB7</f>
        <v>165.9</v>
      </c>
      <c r="BC11" s="75">
        <f>BC7</f>
        <v>170.5</v>
      </c>
      <c r="BD11" s="65"/>
      <c r="BE11" s="65"/>
      <c r="BF11" s="65"/>
      <c r="BG11" s="65"/>
      <c r="BH11" s="65"/>
      <c r="BI11" s="74" t="s">
        <v>149</v>
      </c>
      <c r="BJ11" s="75">
        <f>BJ7</f>
        <v>768.8</v>
      </c>
      <c r="BK11" s="75">
        <f>BK7</f>
        <v>596.6</v>
      </c>
      <c r="BL11" s="75">
        <f>BL7</f>
        <v>544.1</v>
      </c>
      <c r="BM11" s="75">
        <f>BM7</f>
        <v>615.4</v>
      </c>
      <c r="BN11" s="75">
        <f>BN7</f>
        <v>651.4</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22021</v>
      </c>
      <c r="CG11" s="75">
        <f>CG7</f>
        <v>25301.200000000001</v>
      </c>
      <c r="CH11" s="75">
        <f>CH7</f>
        <v>24640.5</v>
      </c>
      <c r="CI11" s="75">
        <f>CI7</f>
        <v>23863.4</v>
      </c>
      <c r="CJ11" s="75">
        <f>CJ7</f>
        <v>23227.9</v>
      </c>
      <c r="CK11" s="65"/>
      <c r="CL11" s="65"/>
      <c r="CM11" s="65"/>
      <c r="CN11" s="65"/>
      <c r="CO11" s="74" t="s">
        <v>150</v>
      </c>
      <c r="CP11" s="76">
        <f>CP7</f>
        <v>45020</v>
      </c>
      <c r="CQ11" s="76">
        <f>CQ7</f>
        <v>33952</v>
      </c>
      <c r="CR11" s="76">
        <f>CR7</f>
        <v>25982</v>
      </c>
      <c r="CS11" s="76">
        <f>CS7</f>
        <v>39514</v>
      </c>
      <c r="CT11" s="76">
        <f>CT7</f>
        <v>41632</v>
      </c>
      <c r="CU11" s="65"/>
      <c r="CV11" s="65"/>
      <c r="CW11" s="65"/>
      <c r="CX11" s="65"/>
      <c r="CY11" s="65"/>
      <c r="CZ11" s="74" t="s">
        <v>149</v>
      </c>
      <c r="DA11" s="75">
        <f>DA7</f>
        <v>4</v>
      </c>
      <c r="DB11" s="75">
        <f>DB7</f>
        <v>13.5</v>
      </c>
      <c r="DC11" s="75">
        <f>DC7</f>
        <v>14.5</v>
      </c>
      <c r="DD11" s="75">
        <f>DD7</f>
        <v>14.1</v>
      </c>
      <c r="DE11" s="75">
        <f>DE7</f>
        <v>14.3</v>
      </c>
      <c r="DF11" s="65"/>
      <c r="DG11" s="65"/>
      <c r="DH11" s="65"/>
      <c r="DI11" s="65"/>
      <c r="DJ11" s="74" t="s">
        <v>149</v>
      </c>
      <c r="DK11" s="75">
        <f>DK7</f>
        <v>1.3</v>
      </c>
      <c r="DL11" s="75">
        <f>DL7</f>
        <v>1.6</v>
      </c>
      <c r="DM11" s="75">
        <f>DM7</f>
        <v>0</v>
      </c>
      <c r="DN11" s="75">
        <f>DN7</f>
        <v>0</v>
      </c>
      <c r="DO11" s="75">
        <f>DO7</f>
        <v>0</v>
      </c>
      <c r="DP11" s="65"/>
      <c r="DQ11" s="65"/>
      <c r="DR11" s="65"/>
      <c r="DS11" s="65"/>
      <c r="DT11" s="74" t="s">
        <v>149</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151</v>
      </c>
      <c r="EO11" s="75">
        <f>EO7</f>
        <v>100</v>
      </c>
      <c r="EP11" s="75">
        <f>EP7</f>
        <v>100</v>
      </c>
      <c r="EQ11" s="75">
        <f>EQ7</f>
        <v>100</v>
      </c>
      <c r="ER11" s="75">
        <f>ER7</f>
        <v>100</v>
      </c>
      <c r="ES11" s="75">
        <f>ES7</f>
        <v>100</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149</v>
      </c>
      <c r="FJ11" s="75" t="str">
        <f>FJ7</f>
        <v>-</v>
      </c>
      <c r="FK11" s="75" t="str">
        <f>FK7</f>
        <v>-</v>
      </c>
      <c r="FL11" s="75" t="str">
        <f>FL7</f>
        <v>-</v>
      </c>
      <c r="FM11" s="75" t="str">
        <f>FM7</f>
        <v>-</v>
      </c>
      <c r="FN11" s="75" t="str">
        <f>FN7</f>
        <v>-</v>
      </c>
      <c r="FO11" s="65"/>
      <c r="FP11" s="65"/>
      <c r="FQ11" s="65"/>
      <c r="FR11" s="65"/>
      <c r="FS11" s="74" t="s">
        <v>149</v>
      </c>
      <c r="FT11" s="75" t="str">
        <f>FT7</f>
        <v>-</v>
      </c>
      <c r="FU11" s="75" t="str">
        <f>FU7</f>
        <v>-</v>
      </c>
      <c r="FV11" s="75" t="str">
        <f>FV7</f>
        <v>-</v>
      </c>
      <c r="FW11" s="75" t="str">
        <f>FW7</f>
        <v>-</v>
      </c>
      <c r="FX11" s="75" t="str">
        <f>FX7</f>
        <v>-</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149</v>
      </c>
      <c r="GN11" s="75" t="str">
        <f>GN7</f>
        <v>-</v>
      </c>
      <c r="GO11" s="75" t="str">
        <f>GO7</f>
        <v>-</v>
      </c>
      <c r="GP11" s="75" t="str">
        <f>GP7</f>
        <v>-</v>
      </c>
      <c r="GQ11" s="75" t="str">
        <f>GQ7</f>
        <v>-</v>
      </c>
      <c r="GR11" s="75" t="str">
        <f>GR7</f>
        <v>-</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f>JH7</f>
        <v>5.5</v>
      </c>
      <c r="JI11" s="75" t="str">
        <f>JI7</f>
        <v>-</v>
      </c>
      <c r="JJ11" s="75" t="str">
        <f>JJ7</f>
        <v>-</v>
      </c>
      <c r="JK11" s="75" t="str">
        <f>JK7</f>
        <v>-</v>
      </c>
      <c r="JL11" s="75" t="str">
        <f>JL7</f>
        <v>-</v>
      </c>
      <c r="JM11" s="65"/>
      <c r="JN11" s="65"/>
      <c r="JO11" s="65"/>
      <c r="JP11" s="65"/>
      <c r="JQ11" s="74" t="s">
        <v>149</v>
      </c>
      <c r="JR11" s="75">
        <f>JR7</f>
        <v>0</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f>KW7</f>
        <v>0</v>
      </c>
      <c r="KX11" s="75">
        <f>KX7</f>
        <v>13.5</v>
      </c>
      <c r="KY11" s="75">
        <f>KY7</f>
        <v>14.5</v>
      </c>
      <c r="KZ11" s="75">
        <f>KZ7</f>
        <v>14.1</v>
      </c>
      <c r="LA11" s="75">
        <f>LA7</f>
        <v>14.3</v>
      </c>
      <c r="LB11" s="65"/>
      <c r="LC11" s="65"/>
      <c r="LD11" s="65"/>
      <c r="LE11" s="65"/>
      <c r="LF11" s="74" t="s">
        <v>152</v>
      </c>
      <c r="LG11" s="75" t="str">
        <f>LG7</f>
        <v>-</v>
      </c>
      <c r="LH11" s="75">
        <f>LH7</f>
        <v>1.6</v>
      </c>
      <c r="LI11" s="75">
        <f>LI7</f>
        <v>0</v>
      </c>
      <c r="LJ11" s="75">
        <f>LJ7</f>
        <v>0</v>
      </c>
      <c r="LK11" s="75">
        <f>LK7</f>
        <v>0</v>
      </c>
      <c r="LL11" s="65"/>
      <c r="LM11" s="65"/>
      <c r="LN11" s="65"/>
      <c r="LO11" s="65"/>
      <c r="LP11" s="74" t="s">
        <v>149</v>
      </c>
      <c r="LQ11" s="75" t="str">
        <f>LQ7</f>
        <v>-</v>
      </c>
      <c r="LR11" s="75">
        <f>LR7</f>
        <v>0</v>
      </c>
      <c r="LS11" s="75">
        <f>LS7</f>
        <v>0</v>
      </c>
      <c r="LT11" s="75">
        <f>LT7</f>
        <v>0</v>
      </c>
      <c r="LU11" s="75">
        <f>LU7</f>
        <v>0</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149</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153</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19863.5</v>
      </c>
      <c r="CG12" s="75">
        <f>CL7</f>
        <v>19066.3</v>
      </c>
      <c r="CH12" s="75">
        <f>CM7</f>
        <v>18998.7</v>
      </c>
      <c r="CI12" s="75">
        <f>CN7</f>
        <v>17544.5</v>
      </c>
      <c r="CJ12" s="75">
        <f>CO7</f>
        <v>19886.599999999999</v>
      </c>
      <c r="CK12" s="65"/>
      <c r="CL12" s="65"/>
      <c r="CM12" s="65"/>
      <c r="CN12" s="65"/>
      <c r="CO12" s="74" t="s">
        <v>154</v>
      </c>
      <c r="CP12" s="76">
        <f>CU7</f>
        <v>34140</v>
      </c>
      <c r="CQ12" s="76">
        <f>CV7</f>
        <v>33434</v>
      </c>
      <c r="CR12" s="76">
        <f>CW7</f>
        <v>36820</v>
      </c>
      <c r="CS12" s="76">
        <f>CX7</f>
        <v>35532</v>
      </c>
      <c r="CT12" s="76">
        <f>CY7</f>
        <v>36111</v>
      </c>
      <c r="CU12" s="65"/>
      <c r="CV12" s="65"/>
      <c r="CW12" s="65"/>
      <c r="CX12" s="65"/>
      <c r="CY12" s="65"/>
      <c r="CZ12" s="74" t="s">
        <v>154</v>
      </c>
      <c r="DA12" s="75">
        <f>DF7</f>
        <v>41.7</v>
      </c>
      <c r="DB12" s="75">
        <f>DG7</f>
        <v>31.3</v>
      </c>
      <c r="DC12" s="75">
        <f>DH7</f>
        <v>31.8</v>
      </c>
      <c r="DD12" s="75">
        <f>DI7</f>
        <v>31.6</v>
      </c>
      <c r="DE12" s="75">
        <f>DJ7</f>
        <v>30.4</v>
      </c>
      <c r="DF12" s="65"/>
      <c r="DG12" s="65"/>
      <c r="DH12" s="65"/>
      <c r="DI12" s="65"/>
      <c r="DJ12" s="74" t="s">
        <v>155</v>
      </c>
      <c r="DK12" s="75">
        <f>DP7</f>
        <v>7.3</v>
      </c>
      <c r="DL12" s="75">
        <f>DQ7</f>
        <v>5.4</v>
      </c>
      <c r="DM12" s="75">
        <f>DR7</f>
        <v>6.4</v>
      </c>
      <c r="DN12" s="75">
        <f>DS7</f>
        <v>5</v>
      </c>
      <c r="DO12" s="75">
        <f>DT7</f>
        <v>3.9</v>
      </c>
      <c r="DP12" s="65"/>
      <c r="DQ12" s="65"/>
      <c r="DR12" s="65"/>
      <c r="DS12" s="65"/>
      <c r="DT12" s="74" t="s">
        <v>154</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83.4</v>
      </c>
      <c r="EP12" s="75">
        <f>EU7</f>
        <v>82.5</v>
      </c>
      <c r="EQ12" s="75">
        <f>EV7</f>
        <v>83.2</v>
      </c>
      <c r="ER12" s="75">
        <f>EW7</f>
        <v>87.9</v>
      </c>
      <c r="ES12" s="75">
        <f>EX7</f>
        <v>82.3</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157</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158</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15.8</v>
      </c>
      <c r="KX12" s="75">
        <f>IF($KW$8,LC7,"-")</f>
        <v>14.9</v>
      </c>
      <c r="KY12" s="75">
        <f>IF($KW$8,LD7,"-")</f>
        <v>14.9</v>
      </c>
      <c r="KZ12" s="75">
        <f>IF($KW$8,LE7,"-")</f>
        <v>14.3</v>
      </c>
      <c r="LA12" s="75">
        <f>IF($KW$8,LF7,"-")</f>
        <v>13.8</v>
      </c>
      <c r="LB12" s="65"/>
      <c r="LC12" s="65"/>
      <c r="LD12" s="65"/>
      <c r="LE12" s="65"/>
      <c r="LF12" s="74" t="s">
        <v>154</v>
      </c>
      <c r="LG12" s="75">
        <f>IF($LG$8,LL7,"-")</f>
        <v>0.7</v>
      </c>
      <c r="LH12" s="75">
        <f>IF($LG$8,LM7,"-")</f>
        <v>0.4</v>
      </c>
      <c r="LI12" s="75">
        <f>IF($LG$8,LN7,"-")</f>
        <v>1.8</v>
      </c>
      <c r="LJ12" s="75">
        <f>IF($LG$8,LO7,"-")</f>
        <v>1.8</v>
      </c>
      <c r="LK12" s="75">
        <f>IF($LG$8,LP7,"-")</f>
        <v>2.7</v>
      </c>
      <c r="LL12" s="65"/>
      <c r="LM12" s="65"/>
      <c r="LN12" s="65"/>
      <c r="LO12" s="65"/>
      <c r="LP12" s="74" t="s">
        <v>157</v>
      </c>
      <c r="LQ12" s="75">
        <f>IF($LQ$8,LV7,"-")</f>
        <v>146.19999999999999</v>
      </c>
      <c r="LR12" s="75">
        <f>IF($LQ$8,LW7,"-")</f>
        <v>138.1</v>
      </c>
      <c r="LS12" s="75">
        <f>IF($LQ$8,LX7,"-")</f>
        <v>125.8</v>
      </c>
      <c r="LT12" s="75">
        <f>IF($LQ$8,LY7,"-")</f>
        <v>119.4</v>
      </c>
      <c r="LU12" s="75">
        <f>IF($LQ$8,LZ7,"-")</f>
        <v>113</v>
      </c>
      <c r="LV12" s="65"/>
      <c r="LW12" s="65"/>
      <c r="LX12" s="65"/>
      <c r="LY12" s="65"/>
      <c r="LZ12" s="74" t="s">
        <v>158</v>
      </c>
      <c r="MA12" s="75" t="str">
        <f>IF($MA$8,MF7,"-")</f>
        <v>-</v>
      </c>
      <c r="MB12" s="75" t="str">
        <f>IF($MA$8,MG7,"-")</f>
        <v>-</v>
      </c>
      <c r="MC12" s="75" t="str">
        <f>IF($MA$8,MH7,"-")</f>
        <v>-</v>
      </c>
      <c r="MD12" s="75" t="str">
        <f>IF($MA$8,MI7,"-")</f>
        <v>-</v>
      </c>
      <c r="ME12" s="75" t="str">
        <f>IF($MA$8,MJ7,"-")</f>
        <v>-</v>
      </c>
      <c r="MF12" s="65"/>
      <c r="MG12" s="65"/>
      <c r="MH12" s="65"/>
      <c r="MI12" s="65"/>
      <c r="MJ12" s="74" t="s">
        <v>154</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160</v>
      </c>
      <c r="C14" s="79"/>
      <c r="D14" s="80"/>
      <c r="E14" s="79"/>
      <c r="F14" s="179" t="s">
        <v>161</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162</v>
      </c>
      <c r="C15" s="178"/>
      <c r="D15" s="80"/>
      <c r="E15" s="77">
        <v>1</v>
      </c>
      <c r="F15" s="178" t="s">
        <v>14</v>
      </c>
      <c r="G15" s="178"/>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165</v>
      </c>
      <c r="C16" s="178"/>
      <c r="D16" s="80"/>
      <c r="E16" s="77">
        <f>E15+1</f>
        <v>2</v>
      </c>
      <c r="F16" s="178" t="s">
        <v>15</v>
      </c>
      <c r="G16" s="178"/>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167</v>
      </c>
      <c r="C17" s="178"/>
      <c r="D17" s="80"/>
      <c r="E17" s="77">
        <f t="shared" ref="E17" si="8">E16+1</f>
        <v>3</v>
      </c>
      <c r="F17" s="178" t="s">
        <v>168</v>
      </c>
      <c r="G17" s="178"/>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176.5</v>
      </c>
      <c r="AZ17" s="85">
        <f t="shared" ref="AZ17:BC17" si="9">IF(AZ7="-",NA(),AZ7)</f>
        <v>155.19999999999999</v>
      </c>
      <c r="BA17" s="85">
        <f t="shared" si="9"/>
        <v>133.5</v>
      </c>
      <c r="BB17" s="85">
        <f t="shared" si="9"/>
        <v>165.9</v>
      </c>
      <c r="BC17" s="85">
        <f t="shared" si="9"/>
        <v>170.5</v>
      </c>
      <c r="BD17" s="80"/>
      <c r="BE17" s="80"/>
      <c r="BF17" s="80"/>
      <c r="BG17" s="80"/>
      <c r="BH17" s="80"/>
      <c r="BI17" s="84" t="s">
        <v>170</v>
      </c>
      <c r="BJ17" s="85">
        <f>IF(BJ7="-",NA(),BJ7)</f>
        <v>768.8</v>
      </c>
      <c r="BK17" s="85">
        <f t="shared" ref="BK17:BN17" si="10">IF(BK7="-",NA(),BK7)</f>
        <v>596.6</v>
      </c>
      <c r="BL17" s="85">
        <f t="shared" si="10"/>
        <v>544.1</v>
      </c>
      <c r="BM17" s="85">
        <f t="shared" si="10"/>
        <v>615.4</v>
      </c>
      <c r="BN17" s="85">
        <f t="shared" si="10"/>
        <v>651.4</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170</v>
      </c>
      <c r="CF17" s="85">
        <f>IF(CF7="-",NA(),CF7)</f>
        <v>22021</v>
      </c>
      <c r="CG17" s="85">
        <f t="shared" ref="CG17:CJ17" si="12">IF(CG7="-",NA(),CG7)</f>
        <v>25301.200000000001</v>
      </c>
      <c r="CH17" s="85">
        <f t="shared" si="12"/>
        <v>24640.5</v>
      </c>
      <c r="CI17" s="85">
        <f t="shared" si="12"/>
        <v>23863.4</v>
      </c>
      <c r="CJ17" s="85">
        <f t="shared" si="12"/>
        <v>23227.9</v>
      </c>
      <c r="CK17" s="80"/>
      <c r="CL17" s="80"/>
      <c r="CM17" s="80"/>
      <c r="CN17" s="80"/>
      <c r="CO17" s="84" t="s">
        <v>170</v>
      </c>
      <c r="CP17" s="86">
        <f>IF(CP7="-",NA(),CP7)</f>
        <v>45020</v>
      </c>
      <c r="CQ17" s="86">
        <f t="shared" ref="CQ17:CT17" si="13">IF(CQ7="-",NA(),CQ7)</f>
        <v>33952</v>
      </c>
      <c r="CR17" s="86">
        <f t="shared" si="13"/>
        <v>25982</v>
      </c>
      <c r="CS17" s="86">
        <f t="shared" si="13"/>
        <v>39514</v>
      </c>
      <c r="CT17" s="86">
        <f t="shared" si="13"/>
        <v>41632</v>
      </c>
      <c r="CU17" s="80"/>
      <c r="CV17" s="80"/>
      <c r="CW17" s="80"/>
      <c r="CX17" s="80"/>
      <c r="CY17" s="80"/>
      <c r="CZ17" s="84" t="s">
        <v>170</v>
      </c>
      <c r="DA17" s="85">
        <f>IF(DA7="-",NA(),DA7)</f>
        <v>4</v>
      </c>
      <c r="DB17" s="85">
        <f t="shared" ref="DB17:DE17" si="14">IF(DB7="-",NA(),DB7)</f>
        <v>13.5</v>
      </c>
      <c r="DC17" s="85">
        <f t="shared" si="14"/>
        <v>14.5</v>
      </c>
      <c r="DD17" s="85">
        <f t="shared" si="14"/>
        <v>14.1</v>
      </c>
      <c r="DE17" s="85">
        <f t="shared" si="14"/>
        <v>14.3</v>
      </c>
      <c r="DF17" s="80"/>
      <c r="DG17" s="80"/>
      <c r="DH17" s="80"/>
      <c r="DI17" s="80"/>
      <c r="DJ17" s="84" t="s">
        <v>170</v>
      </c>
      <c r="DK17" s="85">
        <f>IF(DK7="-",NA(),DK7)</f>
        <v>1.3</v>
      </c>
      <c r="DL17" s="85">
        <f t="shared" ref="DL17:DO17" si="15">IF(DL7="-",NA(),DL7)</f>
        <v>1.6</v>
      </c>
      <c r="DM17" s="85">
        <f t="shared" si="15"/>
        <v>0</v>
      </c>
      <c r="DN17" s="85">
        <f t="shared" si="15"/>
        <v>0</v>
      </c>
      <c r="DO17" s="85">
        <f t="shared" si="15"/>
        <v>0</v>
      </c>
      <c r="DP17" s="80"/>
      <c r="DQ17" s="80"/>
      <c r="DR17" s="80"/>
      <c r="DS17" s="80"/>
      <c r="DT17" s="84" t="s">
        <v>170</v>
      </c>
      <c r="DU17" s="85">
        <f>IF(DU7="-",NA(),DU7)</f>
        <v>0</v>
      </c>
      <c r="DV17" s="85">
        <f t="shared" ref="DV17:DY17" si="16">IF(DV7="-",NA(),DV7)</f>
        <v>0</v>
      </c>
      <c r="DW17" s="85">
        <f t="shared" si="16"/>
        <v>0</v>
      </c>
      <c r="DX17" s="85">
        <f t="shared" si="16"/>
        <v>0</v>
      </c>
      <c r="DY17" s="85">
        <f t="shared" si="16"/>
        <v>0</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t="e">
        <f>IF(EZ7="-",NA(),EZ7)</f>
        <v>#N/A</v>
      </c>
      <c r="FA17" s="85" t="e">
        <f t="shared" ref="FA17:FD17" si="19">IF(FA7="-",NA(),FA7)</f>
        <v>#N/A</v>
      </c>
      <c r="FB17" s="85" t="e">
        <f t="shared" si="19"/>
        <v>#N/A</v>
      </c>
      <c r="FC17" s="85" t="e">
        <f t="shared" si="19"/>
        <v>#N/A</v>
      </c>
      <c r="FD17" s="85" t="e">
        <f t="shared" si="19"/>
        <v>#N/A</v>
      </c>
      <c r="FE17" s="80"/>
      <c r="FF17" s="80"/>
      <c r="FG17" s="80"/>
      <c r="FH17" s="80"/>
      <c r="FI17" s="84" t="s">
        <v>170</v>
      </c>
      <c r="FJ17" s="85" t="e">
        <f>IF(FJ7="-",NA(),FJ7)</f>
        <v>#N/A</v>
      </c>
      <c r="FK17" s="85" t="e">
        <f t="shared" ref="FK17:FN17" si="20">IF(FK7="-",NA(),FK7)</f>
        <v>#N/A</v>
      </c>
      <c r="FL17" s="85" t="e">
        <f t="shared" si="20"/>
        <v>#N/A</v>
      </c>
      <c r="FM17" s="85" t="e">
        <f t="shared" si="20"/>
        <v>#N/A</v>
      </c>
      <c r="FN17" s="85" t="e">
        <f t="shared" si="20"/>
        <v>#N/A</v>
      </c>
      <c r="FO17" s="80"/>
      <c r="FP17" s="80"/>
      <c r="FQ17" s="80"/>
      <c r="FR17" s="80"/>
      <c r="FS17" s="84" t="s">
        <v>170</v>
      </c>
      <c r="FT17" s="85" t="e">
        <f>IF(FT7="-",NA(),FT7)</f>
        <v>#N/A</v>
      </c>
      <c r="FU17" s="85" t="e">
        <f t="shared" ref="FU17:FX17" si="21">IF(FU7="-",NA(),FU7)</f>
        <v>#N/A</v>
      </c>
      <c r="FV17" s="85" t="e">
        <f t="shared" si="21"/>
        <v>#N/A</v>
      </c>
      <c r="FW17" s="85" t="e">
        <f t="shared" si="21"/>
        <v>#N/A</v>
      </c>
      <c r="FX17" s="85" t="e">
        <f t="shared" si="21"/>
        <v>#N/A</v>
      </c>
      <c r="FY17" s="80"/>
      <c r="FZ17" s="80"/>
      <c r="GA17" s="80"/>
      <c r="GB17" s="80"/>
      <c r="GC17" s="84" t="s">
        <v>170</v>
      </c>
      <c r="GD17" s="85" t="e">
        <f>IF(GD7="-",NA(),GD7)</f>
        <v>#N/A</v>
      </c>
      <c r="GE17" s="85" t="e">
        <f t="shared" ref="GE17:GH17" si="22">IF(GE7="-",NA(),GE7)</f>
        <v>#N/A</v>
      </c>
      <c r="GF17" s="85" t="e">
        <f t="shared" si="22"/>
        <v>#N/A</v>
      </c>
      <c r="GG17" s="85" t="e">
        <f t="shared" si="22"/>
        <v>#N/A</v>
      </c>
      <c r="GH17" s="85" t="e">
        <f t="shared" si="22"/>
        <v>#N/A</v>
      </c>
      <c r="GI17" s="80"/>
      <c r="GJ17" s="80"/>
      <c r="GK17" s="80"/>
      <c r="GL17" s="80"/>
      <c r="GM17" s="84" t="s">
        <v>170</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f>IF(JH7="-",NA(),JH7)</f>
        <v>5.5</v>
      </c>
      <c r="JI17" s="85" t="e">
        <f t="shared" ref="JI17:JL17" si="30">IF(JI7="-",NA(),JI7)</f>
        <v>#N/A</v>
      </c>
      <c r="JJ17" s="85" t="e">
        <f t="shared" si="30"/>
        <v>#N/A</v>
      </c>
      <c r="JK17" s="85" t="e">
        <f t="shared" si="30"/>
        <v>#N/A</v>
      </c>
      <c r="JL17" s="85" t="e">
        <f t="shared" si="30"/>
        <v>#N/A</v>
      </c>
      <c r="JM17" s="80"/>
      <c r="JN17" s="80"/>
      <c r="JO17" s="80"/>
      <c r="JP17" s="80"/>
      <c r="JQ17" s="84" t="s">
        <v>170</v>
      </c>
      <c r="JR17" s="85">
        <f>IF(JR7="-",NA(),JR7)</f>
        <v>0</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f>IF(KW7="-",NA(),KW7)</f>
        <v>0</v>
      </c>
      <c r="KX17" s="85">
        <f t="shared" ref="KX17:LA17" si="34">IF(KX7="-",NA(),KX7)</f>
        <v>13.5</v>
      </c>
      <c r="KY17" s="85">
        <f t="shared" si="34"/>
        <v>14.5</v>
      </c>
      <c r="KZ17" s="85">
        <f t="shared" si="34"/>
        <v>14.1</v>
      </c>
      <c r="LA17" s="85">
        <f t="shared" si="34"/>
        <v>14.3</v>
      </c>
      <c r="LB17" s="80"/>
      <c r="LC17" s="80"/>
      <c r="LD17" s="80"/>
      <c r="LE17" s="80"/>
      <c r="LF17" s="84" t="s">
        <v>170</v>
      </c>
      <c r="LG17" s="85" t="e">
        <f>IF(LG7="-",NA(),LG7)</f>
        <v>#N/A</v>
      </c>
      <c r="LH17" s="85">
        <f t="shared" ref="LH17:LK17" si="35">IF(LH7="-",NA(),LH7)</f>
        <v>1.6</v>
      </c>
      <c r="LI17" s="85">
        <f t="shared" si="35"/>
        <v>0</v>
      </c>
      <c r="LJ17" s="85">
        <f t="shared" si="35"/>
        <v>0</v>
      </c>
      <c r="LK17" s="85">
        <f t="shared" si="35"/>
        <v>0</v>
      </c>
      <c r="LL17" s="80"/>
      <c r="LM17" s="80"/>
      <c r="LN17" s="80"/>
      <c r="LO17" s="80"/>
      <c r="LP17" s="84" t="s">
        <v>170</v>
      </c>
      <c r="LQ17" s="85" t="e">
        <f>IF(LQ7="-",NA(),LQ7)</f>
        <v>#N/A</v>
      </c>
      <c r="LR17" s="85">
        <f t="shared" ref="LR17:LU17" si="36">IF(LR7="-",NA(),LR7)</f>
        <v>0</v>
      </c>
      <c r="LS17" s="85">
        <f t="shared" si="36"/>
        <v>0</v>
      </c>
      <c r="LT17" s="85">
        <f t="shared" si="36"/>
        <v>0</v>
      </c>
      <c r="LU17" s="85">
        <f t="shared" si="36"/>
        <v>0</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172</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172</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172</v>
      </c>
      <c r="DA18" s="85">
        <f>IF(DF7="-",NA(),DF7)</f>
        <v>41.7</v>
      </c>
      <c r="DB18" s="85">
        <f t="shared" ref="DB18:DE18" si="44">IF(DG7="-",NA(),DG7)</f>
        <v>31.3</v>
      </c>
      <c r="DC18" s="85">
        <f t="shared" si="44"/>
        <v>31.8</v>
      </c>
      <c r="DD18" s="85">
        <f t="shared" si="44"/>
        <v>31.6</v>
      </c>
      <c r="DE18" s="85">
        <f t="shared" si="44"/>
        <v>30.4</v>
      </c>
      <c r="DF18" s="80"/>
      <c r="DG18" s="80"/>
      <c r="DH18" s="80"/>
      <c r="DI18" s="80"/>
      <c r="DJ18" s="84" t="s">
        <v>172</v>
      </c>
      <c r="DK18" s="85">
        <f>IF(DP7="-",NA(),DP7)</f>
        <v>7.3</v>
      </c>
      <c r="DL18" s="85">
        <f t="shared" ref="DL18:DO18" si="45">IF(DQ7="-",NA(),DQ7)</f>
        <v>5.4</v>
      </c>
      <c r="DM18" s="85">
        <f t="shared" si="45"/>
        <v>6.4</v>
      </c>
      <c r="DN18" s="85">
        <f t="shared" si="45"/>
        <v>5</v>
      </c>
      <c r="DO18" s="85">
        <f t="shared" si="45"/>
        <v>3.9</v>
      </c>
      <c r="DP18" s="80"/>
      <c r="DQ18" s="80"/>
      <c r="DR18" s="80"/>
      <c r="DS18" s="80"/>
      <c r="DT18" s="84" t="s">
        <v>172</v>
      </c>
      <c r="DU18" s="85">
        <f>IF(DZ7="-",NA(),DZ7)</f>
        <v>160.4</v>
      </c>
      <c r="DV18" s="85">
        <f t="shared" ref="DV18:DY18" si="46">IF(EA7="-",NA(),EA7)</f>
        <v>175.4</v>
      </c>
      <c r="DW18" s="85">
        <f t="shared" si="46"/>
        <v>166.4</v>
      </c>
      <c r="DX18" s="85">
        <f t="shared" si="46"/>
        <v>201.7</v>
      </c>
      <c r="DY18" s="85">
        <f t="shared" si="46"/>
        <v>192.3</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83.4</v>
      </c>
      <c r="EP18" s="85">
        <f t="shared" ref="EP18:ES18" si="48">IF(EU7="-",NA(),EU7)</f>
        <v>82.5</v>
      </c>
      <c r="EQ18" s="85">
        <f t="shared" si="48"/>
        <v>83.2</v>
      </c>
      <c r="ER18" s="85">
        <f t="shared" si="48"/>
        <v>87.9</v>
      </c>
      <c r="ES18" s="85">
        <f t="shared" si="48"/>
        <v>82.3</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172</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172</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f>IF(OR(NOT($KW$8),LB7="-"),NA(),LB7)</f>
        <v>15.8</v>
      </c>
      <c r="KX18" s="85">
        <f>IF(OR(NOT($KW$8),LC7="-"),NA(),LC7)</f>
        <v>14.9</v>
      </c>
      <c r="KY18" s="85">
        <f>IF(OR(NOT($KW$8),LD7="-"),NA(),LD7)</f>
        <v>14.9</v>
      </c>
      <c r="KZ18" s="85">
        <f>IF(OR(NOT($KW$8),LE7="-"),NA(),LE7)</f>
        <v>14.3</v>
      </c>
      <c r="LA18" s="85">
        <f>IF(OR(NOT($KW$8),LF7="-"),NA(),LF7)</f>
        <v>13.8</v>
      </c>
      <c r="LB18" s="80"/>
      <c r="LC18" s="80"/>
      <c r="LD18" s="80"/>
      <c r="LE18" s="80"/>
      <c r="LF18" s="84" t="s">
        <v>172</v>
      </c>
      <c r="LG18" s="85">
        <f>IF(OR(NOT($LG$8),LL7="-"),NA(),LL7)</f>
        <v>0.7</v>
      </c>
      <c r="LH18" s="85">
        <f>IF(OR(NOT($LG$8),LM7="-"),NA(),LM7)</f>
        <v>0.4</v>
      </c>
      <c r="LI18" s="85">
        <f>IF(OR(NOT($LG$8),LN7="-"),NA(),LN7)</f>
        <v>1.8</v>
      </c>
      <c r="LJ18" s="85">
        <f>IF(OR(NOT($LG$8),LO7="-"),NA(),LO7)</f>
        <v>1.8</v>
      </c>
      <c r="LK18" s="85">
        <f>IF(OR(NOT($LG$8),LP7="-"),NA(),LP7)</f>
        <v>2.7</v>
      </c>
      <c r="LL18" s="80"/>
      <c r="LM18" s="80"/>
      <c r="LN18" s="80"/>
      <c r="LO18" s="80"/>
      <c r="LP18" s="84" t="s">
        <v>172</v>
      </c>
      <c r="LQ18" s="85">
        <f>IF(OR(NOT($LQ$8),LV7="-"),NA(),LV7)</f>
        <v>146.19999999999999</v>
      </c>
      <c r="LR18" s="85">
        <f>IF(OR(NOT($LQ$8),LW7="-"),NA(),LW7)</f>
        <v>138.1</v>
      </c>
      <c r="LS18" s="85">
        <f>IF(OR(NOT($LQ$8),LX7="-"),NA(),LX7)</f>
        <v>125.8</v>
      </c>
      <c r="LT18" s="85">
        <f>IF(OR(NOT($LQ$8),LY7="-"),NA(),LY7)</f>
        <v>119.4</v>
      </c>
      <c r="LU18" s="85">
        <f>IF(OR(NOT($LQ$8),LZ7="-"),NA(),LZ7)</f>
        <v>113</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174</v>
      </c>
      <c r="C20" s="178"/>
      <c r="D20" s="80"/>
    </row>
    <row r="21" spans="1:374" x14ac:dyDescent="0.15">
      <c r="A21" s="77">
        <f t="shared" si="7"/>
        <v>7</v>
      </c>
      <c r="B21" s="178" t="s">
        <v>175</v>
      </c>
      <c r="C21" s="178"/>
      <c r="D21" s="80"/>
    </row>
    <row r="22" spans="1:374" x14ac:dyDescent="0.15">
      <c r="A22" s="77">
        <f t="shared" si="7"/>
        <v>8</v>
      </c>
      <c r="B22" s="178" t="s">
        <v>176</v>
      </c>
      <c r="C22" s="178"/>
      <c r="D22" s="80"/>
      <c r="E22" s="180" t="s">
        <v>177</v>
      </c>
      <c r="F22" s="181"/>
      <c r="G22" s="181"/>
      <c r="H22" s="181"/>
      <c r="I22" s="182"/>
    </row>
    <row r="23" spans="1:374" x14ac:dyDescent="0.15">
      <c r="A23" s="77">
        <f t="shared" si="7"/>
        <v>9</v>
      </c>
      <c r="B23" s="178" t="s">
        <v>178</v>
      </c>
      <c r="C23" s="178"/>
      <c r="D23" s="80"/>
      <c r="E23" s="183"/>
      <c r="F23" s="184"/>
      <c r="G23" s="184"/>
      <c r="H23" s="184"/>
      <c r="I23" s="185"/>
    </row>
    <row r="24" spans="1:374" x14ac:dyDescent="0.15">
      <c r="A24" s="77">
        <f t="shared" si="7"/>
        <v>10</v>
      </c>
      <c r="B24" s="178" t="s">
        <v>179</v>
      </c>
      <c r="C24" s="178"/>
      <c r="D24" s="80"/>
      <c r="E24" s="183"/>
      <c r="F24" s="184"/>
      <c r="G24" s="184"/>
      <c r="H24" s="184"/>
      <c r="I24" s="185"/>
    </row>
    <row r="25" spans="1:374" x14ac:dyDescent="0.15">
      <c r="A25" s="77">
        <f t="shared" si="7"/>
        <v>11</v>
      </c>
      <c r="B25" s="178" t="s">
        <v>180</v>
      </c>
      <c r="C25" s="178"/>
      <c r="D25" s="80"/>
      <c r="E25" s="183"/>
      <c r="F25" s="184"/>
      <c r="G25" s="184"/>
      <c r="H25" s="184"/>
      <c r="I25" s="185"/>
    </row>
    <row r="26" spans="1:374" x14ac:dyDescent="0.15">
      <c r="A26" s="77">
        <f t="shared" si="7"/>
        <v>12</v>
      </c>
      <c r="B26" s="178" t="s">
        <v>181</v>
      </c>
      <c r="C26" s="178"/>
      <c r="D26" s="80"/>
      <c r="E26" s="183"/>
      <c r="F26" s="184"/>
      <c r="G26" s="184"/>
      <c r="H26" s="184"/>
      <c r="I26" s="185"/>
    </row>
    <row r="27" spans="1:374" x14ac:dyDescent="0.15">
      <c r="A27" s="77">
        <f t="shared" si="7"/>
        <v>13</v>
      </c>
      <c r="B27" s="178" t="s">
        <v>182</v>
      </c>
      <c r="C27" s="178"/>
      <c r="D27" s="80"/>
      <c r="E27" s="183"/>
      <c r="F27" s="184"/>
      <c r="G27" s="184"/>
      <c r="H27" s="184"/>
      <c r="I27" s="185"/>
    </row>
    <row r="28" spans="1:374" x14ac:dyDescent="0.15">
      <c r="A28" s="77">
        <f t="shared" si="7"/>
        <v>14</v>
      </c>
      <c r="B28" s="178" t="s">
        <v>183</v>
      </c>
      <c r="C28" s="178"/>
      <c r="D28" s="80"/>
      <c r="E28" s="183"/>
      <c r="F28" s="184"/>
      <c r="G28" s="184"/>
      <c r="H28" s="184"/>
      <c r="I28" s="185"/>
    </row>
    <row r="29" spans="1:374" x14ac:dyDescent="0.15">
      <c r="A29" s="77">
        <f t="shared" si="7"/>
        <v>15</v>
      </c>
      <c r="B29" s="178" t="s">
        <v>184</v>
      </c>
      <c r="C29" s="178"/>
      <c r="D29" s="80"/>
      <c r="E29" s="183"/>
      <c r="F29" s="184"/>
      <c r="G29" s="184"/>
      <c r="H29" s="184"/>
      <c r="I29" s="185"/>
    </row>
    <row r="30" spans="1:374" x14ac:dyDescent="0.15">
      <c r="A30" s="77">
        <f t="shared" si="7"/>
        <v>16</v>
      </c>
      <c r="B30" s="178" t="s">
        <v>185</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2024-02-14T07:50:39Z</cp:lastPrinted>
  <dcterms:created xsi:type="dcterms:W3CDTF">2023-12-12T01:11:17Z</dcterms:created>
  <dcterms:modified xsi:type="dcterms:W3CDTF">2024-02-26T04:36:10Z</dcterms:modified>
  <cp:category/>
</cp:coreProperties>
</file>