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3_長島町\"/>
    </mc:Choice>
  </mc:AlternateContent>
  <workbookProtection workbookAlgorithmName="SHA-512" workbookHashValue="3J77hFTAP97iHOnBUl3k7WCjZA23x9kr3+JKmytstQTe2g06eVf6Iks0AdX1nYx/nEYP4MtKRfhwzb2KBNp5EA==" workbookSaltValue="imAJKRMXGWxjin1pv9zv4Q==" workbookSpinCount="100000" lockStructure="1"/>
  <bookViews>
    <workbookView xWindow="0" yWindow="0" windowWidth="28800" windowHeight="1246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H86" i="4"/>
  <c r="E86" i="4"/>
  <c r="AL10" i="4"/>
  <c r="AD10" i="4"/>
  <c r="P10" i="4"/>
  <c r="B10" i="4"/>
  <c r="AD8" i="4"/>
  <c r="W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<sst xmlns="http://schemas.openxmlformats.org/spreadsheetml/2006/main" count="236" uniqueCount="120">
  <si>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</si>
  <si>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</si>
  <si>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</si>
  <si>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</si>
  <si>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</si>
  <si>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</si>
  <si>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</si>
  <si>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</si>
  <si>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</si>
  <si>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</si>
  <si>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</si>
  <si>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</si>
  <si>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</si>
  <si>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</si>
  <si>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</si>
  <si>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</si>
  <si>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</si>
  <si>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</si>
  <si>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</si>
  <si>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</si>
  <si>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</si>
  <si>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</si>
  <si>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</si>
  <si>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</si>
  <si>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</si>
  <si>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</si>
  <si>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</si>
  <si>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</si>
  <si>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</si>
  <si>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</si>
  <si>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</si>
  <si>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</si>
  <si>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</si>
  <si>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</si>
  <si>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</si>
  <si>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</si>
  <si>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</si>
  <si>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</si>
  <si>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</si>
  <si>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</si>
  <si>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</si>
  <si>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</si>
  <si>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</si>
  <si>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</si>
  <si>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</si>
  <si>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</si>
  <si>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</si>
  <si>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</si>
  <si>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</si>
  <si>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</si>
  <si>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</si>
  <si>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</si>
  <si>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</si>
  <si>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</si>
  <si>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</si>
  <si>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</si>
  <si>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</si>
  <si>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</si>
  <si>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</si>
  <si>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</si>
  <si>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</si>
  <si>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</si>
  <si>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</si>
  <si>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</si>
  <si>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</si>
  <si>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</si>
  <si>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</si>
  <si>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</si>
  <si>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</si>
  <si>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</si>
  <si>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</si>
  <si>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</si>
  <si>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</si>
  <si>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</si>
  <si>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</si>
  <si>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</si>
  <si>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</si>
  <si>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</si>
  <si>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</si>
  <si>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</si>
  <si>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</si>
  <si>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</si>
  <si>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</si>
  <si>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</si>
  <si>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</si>
  <si>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</si>
  <si>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</si>
  <si>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</si>
  <si>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</si>
  <si>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</si>
  <si>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</si>
  <si>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</si>
  <si>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</si>
  <si>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</si>
  <si>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</si>
  <si>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</si>
  <si>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</si>
  <si>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</si>
  <si>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</si>
  <si>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</si>
  <si>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</si>
  <si>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</si>
  <si>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</si>
  <si>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</si>
  <si>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</si>
  <si>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</si>
  <si>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</si>
  <si>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</si>
  <si>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</si>
  <si>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</si>
  <si>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</si>
  <si>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</si>
  <si>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</si>
  <si>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</si>
  <si>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</si>
  <si>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</si>
  <si>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</si>
  <si>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費回収率が類似団体より低い値であり、使用料収入が乏しい。汚水処理経費全てを使用料で賄うことが原則であるにも関わらず、一般会計からの繰入金への依存が高い状況であるため，加入促進に努め、必要に応じ投資の効率化や維持管理費の削減、水洗化率の向上に取り組む必要がある。</t>
    <rPh sb="1" eb="3">
      <t>ケイヒ</t>
    </rPh>
    <rPh sb="3" eb="5">
      <t>カイシュウ</t>
    </rPh>
    <rPh sb="5" eb="6">
      <t>リツ</t>
    </rPh>
    <rPh sb="7" eb="9">
      <t>ルイジ</t>
    </rPh>
    <rPh sb="9" eb="11">
      <t>ダンタイ</t>
    </rPh>
    <rPh sb="13" eb="14">
      <t>ヒク</t>
    </rPh>
    <rPh sb="15" eb="16">
      <t>アタイ</t>
    </rPh>
    <rPh sb="20" eb="22">
      <t>シヨウ</t>
    </rPh>
    <rPh sb="22" eb="23">
      <t>リョウ</t>
    </rPh>
    <rPh sb="23" eb="25">
      <t>シュウニュウ</t>
    </rPh>
    <rPh sb="26" eb="27">
      <t>トボ</t>
    </rPh>
    <rPh sb="30" eb="32">
      <t>オスイ</t>
    </rPh>
    <rPh sb="32" eb="34">
      <t>ショリ</t>
    </rPh>
    <rPh sb="34" eb="36">
      <t>ケイヒ</t>
    </rPh>
    <rPh sb="36" eb="37">
      <t>スベ</t>
    </rPh>
    <rPh sb="39" eb="42">
      <t>シヨウリョウ</t>
    </rPh>
    <rPh sb="43" eb="44">
      <t>マカナ</t>
    </rPh>
    <rPh sb="48" eb="50">
      <t>ゲンソク</t>
    </rPh>
    <rPh sb="55" eb="56">
      <t>カカ</t>
    </rPh>
    <rPh sb="60" eb="62">
      <t>イッパン</t>
    </rPh>
    <rPh sb="62" eb="64">
      <t>カイケイ</t>
    </rPh>
    <rPh sb="67" eb="69">
      <t>クリイレ</t>
    </rPh>
    <rPh sb="69" eb="70">
      <t>キン</t>
    </rPh>
    <rPh sb="72" eb="74">
      <t>イゾン</t>
    </rPh>
    <rPh sb="75" eb="76">
      <t>タカ</t>
    </rPh>
    <rPh sb="77" eb="79">
      <t>ジョウキョウ</t>
    </rPh>
    <rPh sb="85" eb="87">
      <t>カニュウ</t>
    </rPh>
    <rPh sb="87" eb="89">
      <t>ソクシン</t>
    </rPh>
    <rPh sb="90" eb="91">
      <t>ツト</t>
    </rPh>
    <rPh sb="93" eb="95">
      <t>ヒツヨウ</t>
    </rPh>
    <rPh sb="96" eb="97">
      <t>オウ</t>
    </rPh>
    <rPh sb="98" eb="100">
      <t>トウシ</t>
    </rPh>
    <rPh sb="101" eb="104">
      <t>コウリツカ</t>
    </rPh>
    <rPh sb="105" eb="107">
      <t>イジ</t>
    </rPh>
    <rPh sb="107" eb="109">
      <t>カンリ</t>
    </rPh>
    <rPh sb="109" eb="110">
      <t>ヒ</t>
    </rPh>
    <rPh sb="111" eb="113">
      <t>サクゲン</t>
    </rPh>
    <rPh sb="114" eb="117">
      <t>スイセンカ</t>
    </rPh>
    <rPh sb="117" eb="118">
      <t>リツ</t>
    </rPh>
    <rPh sb="119" eb="121">
      <t>コウジョウ</t>
    </rPh>
    <rPh sb="122" eb="123">
      <t>ト</t>
    </rPh>
    <rPh sb="124" eb="125">
      <t>ク</t>
    </rPh>
    <rPh sb="126" eb="128">
      <t>ヒツヨウ</t>
    </rPh>
    <phoneticPr fontId="4"/>
  </si>
  <si>
    <t>①収益的収支比率
　前年度と比較すると約2.5ポイント減少し、依然として一般会計からの繰入金に依存しており、経営改善に向けた取組を進める必要がある。
⑤経費回収率
　経費回収率は前年度と比較すると約3.9ポイント減少し、類似団体と比較しても約17.0ポイント低い数値となった。今後、適正な使用料収入を確保する必要がある。
⑥汚水処理原価
　汚水処理原価は前年度と比較すると252.4ポイント増加し、類似団体と比較しても約425.6ポイント高い。今後、老朽化に伴う修繕費等の増加や人口減少に伴う有収水量の減少等の要因により、当該値が増加する可能性もあるため、引き続き合理化に努める必要がある。
⑦施設利用率
　施設利用率は前年度と比較すると若干低下したものの、類似団体と比較して高い値を示している。人口減少や高齢化の進展に伴い、施設への加入率は伸び悩んでおり、今後、流入汚水量の推移に合わせた適切な施設規模の維持に努める必要がある。
⑧水洗化率
　前年度と同率であり、類似団体と比較して約8.0ポイント上回った。今後も水質保全の観点から、使用料収入を図り、水洗化率向上に取り組んでいく。</t>
    <rPh sb="1" eb="3">
      <t>シュウエキ</t>
    </rPh>
    <rPh sb="3" eb="4">
      <t>テキ</t>
    </rPh>
    <rPh sb="4" eb="6">
      <t>シュウシ</t>
    </rPh>
    <rPh sb="6" eb="8">
      <t>ヒリツ</t>
    </rPh>
    <rPh sb="10" eb="13">
      <t>ゼンネンド</t>
    </rPh>
    <rPh sb="14" eb="16">
      <t>ヒカク</t>
    </rPh>
    <rPh sb="19" eb="20">
      <t>ヤク</t>
    </rPh>
    <rPh sb="27" eb="29">
      <t>ゲンショウ</t>
    </rPh>
    <rPh sb="31" eb="33">
      <t>イゼン</t>
    </rPh>
    <rPh sb="36" eb="38">
      <t>イッパン</t>
    </rPh>
    <rPh sb="38" eb="40">
      <t>カイケイ</t>
    </rPh>
    <rPh sb="43" eb="45">
      <t>クリイ</t>
    </rPh>
    <rPh sb="45" eb="46">
      <t>キン</t>
    </rPh>
    <rPh sb="47" eb="49">
      <t>イゾン</t>
    </rPh>
    <rPh sb="54" eb="56">
      <t>ケイエイ</t>
    </rPh>
    <rPh sb="56" eb="58">
      <t>カイゼン</t>
    </rPh>
    <rPh sb="59" eb="60">
      <t>ム</t>
    </rPh>
    <rPh sb="62" eb="64">
      <t>トリクミ</t>
    </rPh>
    <rPh sb="65" eb="66">
      <t>スス</t>
    </rPh>
    <rPh sb="68" eb="70">
      <t>ヒツヨウ</t>
    </rPh>
    <rPh sb="83" eb="85">
      <t>ケイヒ</t>
    </rPh>
    <rPh sb="85" eb="87">
      <t>カイシュウ</t>
    </rPh>
    <rPh sb="87" eb="88">
      <t>リツ</t>
    </rPh>
    <rPh sb="89" eb="92">
      <t>ゼンネンド</t>
    </rPh>
    <rPh sb="93" eb="95">
      <t>ヒカク</t>
    </rPh>
    <rPh sb="98" eb="99">
      <t>ヤク</t>
    </rPh>
    <rPh sb="106" eb="108">
      <t>ゲンショウ</t>
    </rPh>
    <rPh sb="112" eb="114">
      <t>ダンタイ</t>
    </rPh>
    <rPh sb="115" eb="117">
      <t>ヒカク</t>
    </rPh>
    <rPh sb="120" eb="121">
      <t>ヤク</t>
    </rPh>
    <rPh sb="129" eb="130">
      <t>ヒク</t>
    </rPh>
    <rPh sb="131" eb="133">
      <t>スウチ</t>
    </rPh>
    <rPh sb="138" eb="140">
      <t>コンゴ</t>
    </rPh>
    <rPh sb="162" eb="164">
      <t>オスイ</t>
    </rPh>
    <rPh sb="164" eb="166">
      <t>ショリ</t>
    </rPh>
    <rPh sb="166" eb="168">
      <t>ゲンカ</t>
    </rPh>
    <rPh sb="170" eb="172">
      <t>オスイ</t>
    </rPh>
    <rPh sb="172" eb="174">
      <t>ショリ</t>
    </rPh>
    <rPh sb="174" eb="176">
      <t>ゲンカ</t>
    </rPh>
    <rPh sb="181" eb="183">
      <t>ヒカク</t>
    </rPh>
    <rPh sb="209" eb="210">
      <t>ヤク</t>
    </rPh>
    <rPh sb="297" eb="299">
      <t>シセツ</t>
    </rPh>
    <rPh sb="299" eb="302">
      <t>リヨウリツ</t>
    </rPh>
    <rPh sb="417" eb="420">
      <t>スイセンカ</t>
    </rPh>
    <rPh sb="420" eb="421">
      <t>リツ</t>
    </rPh>
    <rPh sb="450" eb="451">
      <t>ウエ</t>
    </rPh>
    <rPh sb="474" eb="475">
      <t>ハカ</t>
    </rPh>
    <rPh sb="477" eb="480">
      <t>スイセンカ</t>
    </rPh>
    <rPh sb="480" eb="481">
      <t>リツ</t>
    </rPh>
    <rPh sb="481" eb="483">
      <t>コウジョウ</t>
    </rPh>
    <rPh sb="484" eb="485">
      <t>ト</t>
    </rPh>
    <rPh sb="486" eb="487">
      <t>ク</t>
    </rPh>
    <phoneticPr fontId="4"/>
  </si>
  <si>
    <t>　漁業集落排水処理施設は、汐見漁港（潟地区）が平成８年８月から、幣串漁港は平成15年４月から、三船漁港は平成23年10月から全面供用を開始し、衛生環境の改善と漁場及び沿岸海域の水質改善に取り組んでいる。
　管渠改善については、財源確保や経営への影響を考慮しながら投資計画の策定等検討を進めている段階であり、０％となっている。平成30年度に策定した機能診断・最適整備構想を基に，年次的に施設の老朽化対策等を実施する。</t>
    <rPh sb="1" eb="3">
      <t>ギョギョウ</t>
    </rPh>
    <rPh sb="3" eb="5">
      <t>シュウラク</t>
    </rPh>
    <rPh sb="5" eb="7">
      <t>ハイスイ</t>
    </rPh>
    <rPh sb="7" eb="9">
      <t>ショリ</t>
    </rPh>
    <rPh sb="9" eb="11">
      <t>シセツ</t>
    </rPh>
    <rPh sb="13" eb="15">
      <t>シオミ</t>
    </rPh>
    <rPh sb="15" eb="17">
      <t>ギョコウ</t>
    </rPh>
    <rPh sb="18" eb="19">
      <t>ガタ</t>
    </rPh>
    <rPh sb="19" eb="21">
      <t>チク</t>
    </rPh>
    <rPh sb="23" eb="25">
      <t>ヘイセイ</t>
    </rPh>
    <rPh sb="26" eb="27">
      <t>ネン</t>
    </rPh>
    <rPh sb="28" eb="29">
      <t>ガツ</t>
    </rPh>
    <rPh sb="32" eb="33">
      <t>ヘイ</t>
    </rPh>
    <rPh sb="33" eb="34">
      <t>クシ</t>
    </rPh>
    <rPh sb="34" eb="36">
      <t>ギョコウ</t>
    </rPh>
    <rPh sb="37" eb="39">
      <t>ヘイセイ</t>
    </rPh>
    <rPh sb="41" eb="42">
      <t>ネン</t>
    </rPh>
    <rPh sb="43" eb="44">
      <t>ガツ</t>
    </rPh>
    <rPh sb="47" eb="49">
      <t>ミフネ</t>
    </rPh>
    <rPh sb="49" eb="51">
      <t>ギョコウ</t>
    </rPh>
    <rPh sb="52" eb="54">
      <t>ヘイセイ</t>
    </rPh>
    <rPh sb="56" eb="57">
      <t>ネン</t>
    </rPh>
    <rPh sb="59" eb="60">
      <t>ツキ</t>
    </rPh>
    <rPh sb="62" eb="64">
      <t>ゼンメン</t>
    </rPh>
    <rPh sb="64" eb="66">
      <t>キョウヨウ</t>
    </rPh>
    <rPh sb="67" eb="69">
      <t>カイシ</t>
    </rPh>
    <rPh sb="71" eb="73">
      <t>エイセイ</t>
    </rPh>
    <rPh sb="73" eb="75">
      <t>カンキョウ</t>
    </rPh>
    <rPh sb="76" eb="78">
      <t>カイゼン</t>
    </rPh>
    <rPh sb="79" eb="80">
      <t>ギョ</t>
    </rPh>
    <rPh sb="80" eb="81">
      <t>バ</t>
    </rPh>
    <rPh sb="81" eb="82">
      <t>オヨ</t>
    </rPh>
    <rPh sb="83" eb="85">
      <t>エンガン</t>
    </rPh>
    <rPh sb="85" eb="87">
      <t>カイイキ</t>
    </rPh>
    <rPh sb="88" eb="90">
      <t>スイシツ</t>
    </rPh>
    <rPh sb="90" eb="92">
      <t>カイゼン</t>
    </rPh>
    <rPh sb="93" eb="94">
      <t>ト</t>
    </rPh>
    <rPh sb="95" eb="96">
      <t>ク</t>
    </rPh>
    <rPh sb="162" eb="164">
      <t>ヘイセイ</t>
    </rPh>
    <rPh sb="169" eb="171">
      <t>サクテイ</t>
    </rPh>
    <rPh sb="185" eb="186">
      <t>モト</t>
    </rPh>
    <rPh sb="188" eb="190">
      <t>ネンジ</t>
    </rPh>
    <rPh sb="190" eb="191">
      <t>テキ</t>
    </rPh>
    <rPh sb="200" eb="20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</si>
</sst>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34-4928-B24B-702F403AD1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4934-4928-B24B-702F403AD1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42.86</c:v>
                </c:pt>
                <c:pt idx="1">
                  <c:v>41.99</c:v>
                </c:pt>
                <c:pt idx="2">
                  <c:v>41.56</c:v>
                </c:pt>
                <c:pt idx="3">
                  <c:v>39.83</c:v>
                </c:pt>
                <c:pt idx="4">
                  <c:v>37.229999999999997</c:v>
                </c:pt>
              </c:numCache>
            </c:numRef>
          </c:val>
          <c:extLst>
            <c:ext xmlns:c16="http://schemas.microsoft.com/office/drawing/2014/chart" uri="{C3380CC4-5D6E-409C-BE32-E72D297353CC}">
              <c16:uniqueId val="{00000000-2E41-41FF-BA4C-9723E86B0B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2E41-41FF-BA4C-9723E86B0B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84.09</c:v>
                </c:pt>
                <c:pt idx="1">
                  <c:v>74.14</c:v>
                </c:pt>
                <c:pt idx="2">
                  <c:v>83</c:v>
                </c:pt>
                <c:pt idx="3">
                  <c:v>86.06</c:v>
                </c:pt>
                <c:pt idx="4">
                  <c:v>86.06</c:v>
                </c:pt>
              </c:numCache>
            </c:numRef>
          </c:val>
          <c:extLst>
            <c:ext xmlns:c16="http://schemas.microsoft.com/office/drawing/2014/chart" uri="{C3380CC4-5D6E-409C-BE32-E72D297353CC}">
              <c16:uniqueId val="{00000000-CC9A-4B6B-96F3-4316D70665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CC9A-4B6B-96F3-4316D70665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97.98</c:v>
                </c:pt>
                <c:pt idx="1">
                  <c:v>99.99</c:v>
                </c:pt>
                <c:pt idx="2">
                  <c:v>101.43</c:v>
                </c:pt>
                <c:pt idx="3">
                  <c:v>99.27</c:v>
                </c:pt>
                <c:pt idx="4">
                  <c:v>96.71</c:v>
                </c:pt>
              </c:numCache>
            </c:numRef>
          </c:val>
          <c:extLst>
            <c:ext xmlns:c16="http://schemas.microsoft.com/office/drawing/2014/chart" uri="{C3380CC4-5D6E-409C-BE32-E72D297353CC}">
              <c16:uniqueId val="{00000000-D156-4D43-971D-AB2BEC25F1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6-4D43-971D-AB2BEC25F1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ED-4D6C-A40B-C327C722FA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ED-4D6C-A40B-C327C722FA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E5-4F58-848D-903233828F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E5-4F58-848D-903233828F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90-471E-A851-C339AAAEA8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90-471E-A851-C339AAAEA8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4F-45B4-84DE-95AC3F51E5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F-45B4-84DE-95AC3F51E5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24-4379-8E05-0FFC87EA6A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3724-4379-8E05-0FFC87EA6A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25.58</c:v>
                </c:pt>
                <c:pt idx="1">
                  <c:v>27.21</c:v>
                </c:pt>
                <c:pt idx="2">
                  <c:v>28.7</c:v>
                </c:pt>
                <c:pt idx="3">
                  <c:v>25.7</c:v>
                </c:pt>
                <c:pt idx="4">
                  <c:v>21.71</c:v>
                </c:pt>
              </c:numCache>
            </c:numRef>
          </c:val>
          <c:extLst>
            <c:ext xmlns:c16="http://schemas.microsoft.com/office/drawing/2014/chart" uri="{C3380CC4-5D6E-409C-BE32-E72D297353CC}">
              <c16:uniqueId val="{00000000-2E84-4C3D-B355-DA8CFE4B4A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2E84-4C3D-B355-DA8CFE4B4A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720.17</c:v>
                </c:pt>
                <c:pt idx="1">
                  <c:v>688.58</c:v>
                </c:pt>
                <c:pt idx="2">
                  <c:v>650.01</c:v>
                </c:pt>
                <c:pt idx="3">
                  <c:v>629.95000000000005</c:v>
                </c:pt>
                <c:pt idx="4">
                  <c:v>882.35</c:v>
                </c:pt>
              </c:numCache>
            </c:numRef>
          </c:val>
          <c:extLst>
            <c:ext xmlns:c16="http://schemas.microsoft.com/office/drawing/2014/chart" uri="{C3380CC4-5D6E-409C-BE32-E72D297353CC}">
              <c16:uniqueId val="{00000000-D5EA-43C4-9CC9-98AACBE3FF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D5EA-43C4-9CC9-98AACBE3FF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長島町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45">
        <f>データ!S6</f>
        <v>9809</v>
      </c>
      <c r="AM8" s="45"/>
      <c r="AN8" s="45"/>
      <c r="AO8" s="45"/>
      <c r="AP8" s="45"/>
      <c r="AQ8" s="45"/>
      <c r="AR8" s="45"/>
      <c r="AS8" s="45"/>
      <c r="AT8" s="46">
        <f>データ!T6</f>
        <v>116.19</v>
      </c>
      <c r="AU8" s="46"/>
      <c r="AV8" s="46"/>
      <c r="AW8" s="46"/>
      <c r="AX8" s="46"/>
      <c r="AY8" s="46"/>
      <c r="AZ8" s="46"/>
      <c r="BA8" s="46"/>
      <c r="BB8" s="46">
        <f>データ!U6</f>
        <v>84.42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4.22</v>
      </c>
      <c r="Q10" s="46"/>
      <c r="R10" s="46"/>
      <c r="S10" s="46"/>
      <c r="T10" s="46"/>
      <c r="U10" s="46"/>
      <c r="V10" s="46"/>
      <c r="W10" s="46">
        <f>データ!Q6</f>
        <v>100.11</v>
      </c>
      <c r="X10" s="46"/>
      <c r="Y10" s="46"/>
      <c r="Z10" s="46"/>
      <c r="AA10" s="46"/>
      <c r="AB10" s="46"/>
      <c r="AC10" s="46"/>
      <c r="AD10" s="45">
        <f>データ!R6</f>
        <v>3350</v>
      </c>
      <c r="AE10" s="45"/>
      <c r="AF10" s="45"/>
      <c r="AG10" s="45"/>
      <c r="AH10" s="45"/>
      <c r="AI10" s="45"/>
      <c r="AJ10" s="45"/>
      <c r="AK10" s="2"/>
      <c r="AL10" s="45">
        <f>データ!V6</f>
        <v>409</v>
      </c>
      <c r="AM10" s="45"/>
      <c r="AN10" s="45"/>
      <c r="AO10" s="45"/>
      <c r="AP10" s="45"/>
      <c r="AQ10" s="45"/>
      <c r="AR10" s="45"/>
      <c r="AS10" s="45"/>
      <c r="AT10" s="46">
        <f>データ!W6</f>
        <v>0.22</v>
      </c>
      <c r="AU10" s="46"/>
      <c r="AV10" s="46"/>
      <c r="AW10" s="46"/>
      <c r="AX10" s="46"/>
      <c r="AY10" s="46"/>
      <c r="AZ10" s="46"/>
      <c r="BA10" s="46"/>
      <c r="BB10" s="46">
        <f>データ!X6</f>
        <v>1859.09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S+4j8iLaQRne0DRrN6l1QypmSMSGbjsXHkZ6uR8ND0O1GTmVRVln9TN/ALrWiwF9iWLYK23T2ku7HGCT+vA5tA==" saltValue="ekstQo2YjmNYLvZQDUVE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464040</v>
      </c>
      <c r="D6" s="19">
        <f t="shared" si="3"/>
        <v>47</v>
      </c>
      <c r="E6" s="19">
        <f t="shared" si="3"/>
        <v>17</v>
      </c>
      <c r="F6" s="19">
        <f t="shared" si="3"/>
        <v>6</v>
      </c>
      <c r="G6" s="19">
        <f t="shared" si="3"/>
        <v>0</v>
      </c>
      <c r="H6" s="19" t="str">
        <f t="shared" si="3"/>
        <v>鹿児島県　長島町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4.22</v>
      </c>
      <c r="Q6" s="20">
        <f t="shared" si="3"/>
        <v>100.11</v>
      </c>
      <c r="R6" s="20">
        <f t="shared" si="3"/>
        <v>3350</v>
      </c>
      <c r="S6" s="20">
        <f t="shared" si="3"/>
        <v>9809</v>
      </c>
      <c r="T6" s="20">
        <f t="shared" si="3"/>
        <v>116.19</v>
      </c>
      <c r="U6" s="20">
        <f t="shared" si="3"/>
        <v>84.42</v>
      </c>
      <c r="V6" s="20">
        <f t="shared" si="3"/>
        <v>409</v>
      </c>
      <c r="W6" s="20">
        <f t="shared" si="3"/>
        <v>0.22</v>
      </c>
      <c r="X6" s="20">
        <f t="shared" si="3"/>
        <v>1859.09</v>
      </c>
      <c r="Y6" s="21">
        <f>IF(Y7="",NA(),Y7)</f>
        <v>97.98</v>
      </c>
      <c r="Z6" s="21">
        <f t="shared" ref="Z6:AH6" si="4">IF(Z7="",NA(),Z7)</f>
        <v>99.99</v>
      </c>
      <c r="AA6" s="21">
        <f t="shared" si="4"/>
        <v>101.43</v>
      </c>
      <c r="AB6" s="21">
        <f t="shared" si="4"/>
        <v>99.27</v>
      </c>
      <c r="AC6" s="21">
        <f t="shared" si="4"/>
        <v>96.71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25.58</v>
      </c>
      <c r="BR6" s="21">
        <f t="shared" ref="BR6:BZ6" si="8">IF(BR7="",NA(),BR7)</f>
        <v>27.21</v>
      </c>
      <c r="BS6" s="21">
        <f t="shared" si="8"/>
        <v>28.7</v>
      </c>
      <c r="BT6" s="21">
        <f t="shared" si="8"/>
        <v>25.7</v>
      </c>
      <c r="BU6" s="21">
        <f t="shared" si="8"/>
        <v>21.71</v>
      </c>
      <c r="BV6" s="21">
        <f t="shared" si="8"/>
        <v>43.43</v>
      </c>
      <c r="BW6" s="21">
        <f t="shared" si="8"/>
        <v>41.41</v>
      </c>
      <c r="BX6" s="21">
        <f t="shared" si="8"/>
        <v>39.64</v>
      </c>
      <c r="BY6" s="21">
        <f t="shared" si="8"/>
        <v>40</v>
      </c>
      <c r="BZ6" s="21">
        <f t="shared" si="8"/>
        <v>38.74</v>
      </c>
      <c r="CA6" s="20" t="str">
        <f>IF(CA7="","",IF(CA7="-","【-】","【"&amp;SUBSTITUTE(TEXT(CA7,"#,##0.00"),"-","△")&amp;"】"))</f>
        <v>【41.91】</v>
      </c>
      <c r="CB6" s="21">
        <f>IF(CB7="",NA(),CB7)</f>
        <v>720.17</v>
      </c>
      <c r="CC6" s="21">
        <f t="shared" ref="CC6:CK6" si="9">IF(CC7="",NA(),CC7)</f>
        <v>688.58</v>
      </c>
      <c r="CD6" s="21">
        <f t="shared" si="9"/>
        <v>650.01</v>
      </c>
      <c r="CE6" s="21">
        <f t="shared" si="9"/>
        <v>629.95000000000005</v>
      </c>
      <c r="CF6" s="21">
        <f t="shared" si="9"/>
        <v>882.35</v>
      </c>
      <c r="CG6" s="21">
        <f t="shared" si="9"/>
        <v>400.44</v>
      </c>
      <c r="CH6" s="21">
        <f t="shared" si="9"/>
        <v>417.56</v>
      </c>
      <c r="CI6" s="21">
        <f t="shared" si="9"/>
        <v>449.72</v>
      </c>
      <c r="CJ6" s="21">
        <f t="shared" si="9"/>
        <v>437.27</v>
      </c>
      <c r="CK6" s="21">
        <f t="shared" si="9"/>
        <v>456.72</v>
      </c>
      <c r="CL6" s="20" t="str">
        <f>IF(CL7="","",IF(CL7="-","【-】","【"&amp;SUBSTITUTE(TEXT(CL7,"#,##0.00"),"-","△")&amp;"】"))</f>
        <v>【420.17】</v>
      </c>
      <c r="CM6" s="21">
        <f>IF(CM7="",NA(),CM7)</f>
        <v>42.86</v>
      </c>
      <c r="CN6" s="21">
        <f t="shared" ref="CN6:CV6" si="10">IF(CN7="",NA(),CN7)</f>
        <v>41.99</v>
      </c>
      <c r="CO6" s="21">
        <f t="shared" si="10"/>
        <v>41.56</v>
      </c>
      <c r="CP6" s="21">
        <f t="shared" si="10"/>
        <v>39.83</v>
      </c>
      <c r="CQ6" s="21">
        <f t="shared" si="10"/>
        <v>37.229999999999997</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84.09</v>
      </c>
      <c r="CY6" s="21">
        <f t="shared" ref="CY6:DG6" si="11">IF(CY7="",NA(),CY7)</f>
        <v>74.14</v>
      </c>
      <c r="CZ6" s="21">
        <f t="shared" si="11"/>
        <v>83</v>
      </c>
      <c r="DA6" s="21">
        <f t="shared" si="11"/>
        <v>86.06</v>
      </c>
      <c r="DB6" s="21">
        <f t="shared" si="11"/>
        <v>86.06</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464040</v>
      </c>
      <c r="D7" s="23">
        <v>47</v>
      </c>
      <c r="E7" s="23">
        <v>17</v>
      </c>
      <c r="F7" s="23">
        <v>6</v>
      </c>
      <c r="G7" s="23">
        <v>0</v>
      </c>
      <c r="H7" s="23" t="s">
        <v>98</v>
      </c>
      <c r="I7" s="23" t="s">
        <v>99</v>
      </c>
      <c r="J7" s="23" t="s">
        <v>100</v>
      </c>
      <c r="K7" s="23" t="s">
        <v>101</v>
      </c>
      <c r="L7" s="23" t="s">
        <v>102</v>
      </c>
      <c r="M7" s="23" t="s">
        <v>103</v>
      </c>
      <c r="N7" s="24" t="s">
        <v>104</v>
      </c>
      <c r="O7" s="24" t="s">
        <v>105</v>
      </c>
      <c r="P7" s="24">
        <v>4.22</v>
      </c>
      <c r="Q7" s="24">
        <v>100.11</v>
      </c>
      <c r="R7" s="24">
        <v>3350</v>
      </c>
      <c r="S7" s="24">
        <v>9809</v>
      </c>
      <c r="T7" s="24">
        <v>116.19</v>
      </c>
      <c r="U7" s="24">
        <v>84.42</v>
      </c>
      <c r="V7" s="24">
        <v>409</v>
      </c>
      <c r="W7" s="24">
        <v>0.22</v>
      </c>
      <c r="X7" s="24">
        <v>1859.09</v>
      </c>
      <c r="Y7" s="24">
        <v>97.98</v>
      </c>
      <c r="Z7" s="24">
        <v>99.99</v>
      </c>
      <c r="AA7" s="24">
        <v>101.43</v>
      </c>
      <c r="AB7" s="24">
        <v>99.27</v>
      </c>
      <c r="AC7" s="24">
        <v>96.71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25.58</v>
      </c>
      <c r="BR7" s="24">
        <v>27.21</v>
      </c>
      <c r="BS7" s="24">
        <v>28.7</v>
      </c>
      <c r="BT7" s="24">
        <v>25.7</v>
      </c>
      <c r="BU7" s="24">
        <v>21.71</v>
      </c>
      <c r="BV7" s="24">
        <v>43.43</v>
      </c>
      <c r="BW7" s="24">
        <v>41.41</v>
      </c>
      <c r="BX7" s="24">
        <v>39.64</v>
      </c>
      <c r="BY7" s="24">
        <v>40</v>
      </c>
      <c r="BZ7" s="24">
        <v>38.74</v>
      </c>
      <c r="CA7" s="24">
        <v>41.91</v>
      </c>
      <c r="CB7" s="24">
        <v>720.17</v>
      </c>
      <c r="CC7" s="24">
        <v>688.58</v>
      </c>
      <c r="CD7" s="24">
        <v>650.01</v>
      </c>
      <c r="CE7" s="24">
        <v>629.95000000000005</v>
      </c>
      <c r="CF7" s="24">
        <v>882.35</v>
      </c>
      <c r="CG7" s="24">
        <v>400.44</v>
      </c>
      <c r="CH7" s="24">
        <v>417.56</v>
      </c>
      <c r="CI7" s="24">
        <v>449.72</v>
      </c>
      <c r="CJ7" s="24">
        <v>437.27</v>
      </c>
      <c r="CK7" s="24">
        <v>456.72</v>
      </c>
      <c r="CL7" s="24">
        <v>420.17</v>
      </c>
      <c r="CM7" s="24">
        <v>42.86</v>
      </c>
      <c r="CN7" s="24">
        <v>41.99</v>
      </c>
      <c r="CO7" s="24">
        <v>41.56</v>
      </c>
      <c r="CP7" s="24">
        <v>39.83</v>
      </c>
      <c r="CQ7" s="24">
        <v>37.229999999999997</v>
      </c>
      <c r="CR7" s="24">
        <v>32.229999999999997</v>
      </c>
      <c r="CS7" s="24">
        <v>32.479999999999997</v>
      </c>
      <c r="CT7" s="24">
        <v>30.19</v>
      </c>
      <c r="CU7" s="24">
        <v>28.77</v>
      </c>
      <c r="CV7" s="24">
        <v>26.22</v>
      </c>
      <c r="CW7" s="24">
        <v>29.92</v>
      </c>
      <c r="CX7" s="24">
        <v>84.09</v>
      </c>
      <c r="CY7" s="24">
        <v>74.14</v>
      </c>
      <c r="CZ7" s="24">
        <v>83</v>
      </c>
      <c r="DA7" s="24">
        <v>86.06</v>
      </c>
      <c r="DB7" s="24">
        <v>86.06</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2024-02-14T07:49:22Z</cp:lastPrinted>
  <dcterms:created xsi:type="dcterms:W3CDTF">2023-12-12T02:58:17Z</dcterms:created>
  <dcterms:modified xsi:type="dcterms:W3CDTF">2024-02-26T04:33:08Z</dcterms:modified>
  <cp:category/>
</cp:coreProperties>
</file>