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4_湧水町\"/>
    </mc:Choice>
  </mc:AlternateContent>
  <workbookProtection workbookAlgorithmName="SHA-512" workbookHashValue="B5s4fVDSlZAF6wnlbMx7xe1HYlTp3uuWaqd2ux0yGQo0k5hWUTkcvswT9JtBszaZyU6ENXanYH0N1L4chmAIHQ==" workbookSaltValue="q3CayoEWqpY2utuOrC8rHQ==" workbookSpinCount="100000" lockStructure="1"/>
  <bookViews>
    <workbookView xWindow="-120" yWindow="-120" windowWidth="242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BB10" i="4"/>
  <c r="AT10" i="4"/>
  <c r="AL10" i="4"/>
  <c r="W10"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<sst xmlns="http://schemas.openxmlformats.org/spreadsheetml/2006/main" count="228" uniqueCount="116">
  <si>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</si>
  <si>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</si>
  <si>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</si>
  <si>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</si>
  <si>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</si>
  <si>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</si>
  <si>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</si>
  <si>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</si>
  <si>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</si>
  <si>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</si>
  <si>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</si>
  <si>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</si>
  <si>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</si>
  <si>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</si>
  <si>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</si>
  <si>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</si>
  <si>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</si>
  <si>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</si>
  <si>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</si>
  <si>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</si>
  <si>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</si>
  <si>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</si>
  <si>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</si>
  <si>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</si>
  <si>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</si>
  <si>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</si>
  <si>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</si>
  <si>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</si>
  <si>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</si>
  <si>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</si>
  <si>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</si>
  <si>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</si>
  <si>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</si>
  <si>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</si>
  <si>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</si>
  <si>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</si>
  <si>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</si>
  <si>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</si>
  <si>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</si>
  <si>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</si>
  <si>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</si>
  <si>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</si>
  <si>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</si>
  <si>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</si>
  <si>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</si>
  <si>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</si>
  <si>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</si>
  <si>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</si>
  <si>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</si>
  <si>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</si>
  <si>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</si>
  <si>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</si>
  <si>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</si>
  <si>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</si>
  <si>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</si>
  <si>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</si>
  <si>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</si>
  <si>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</si>
  <si>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</si>
  <si>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</si>
  <si>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</si>
  <si>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</si>
  <si>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</si>
  <si>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</si>
  <si>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</si>
  <si>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</si>
  <si>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</si>
  <si>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</si>
  <si>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</si>
  <si>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</si>
  <si>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</si>
  <si>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</si>
  <si>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</si>
  <si>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</si>
  <si>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</si>
  <si>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</si>
  <si>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</si>
  <si>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</si>
  <si>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</si>
  <si>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</si>
  <si>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</si>
  <si>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</si>
  <si>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</si>
  <si>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</si>
  <si>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</si>
  <si>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</si>
  <si>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</si>
  <si>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</si>
  <si>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</si>
  <si>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</si>
  <si>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</si>
  <si>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</si>
  <si>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</si>
  <si>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湧水町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</si>
  <si>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</si>
  <si>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</si>
  <si>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</si>
  <si>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</si>
  <si>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</si>
  <si>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</si>
  <si>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</si>
  <si>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</si>
  <si>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</si>
  <si>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</si>
  <si>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</si>
  <si>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</si>
  <si>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</si>
  <si>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</si>
  <si>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</si>
  <si>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</si>
  <si>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</si>
  <si>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</si>
  <si>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</si>
  <si>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
　毎年老朽管等更新を行っているため償却率が少しずつ増加している。今後も老朽管等の更新等も行う必要があるため，施設の経年比較を行い，経営に見合った投資・更新計画を立てる必要がある。
②管路経年化率
　老朽管更新には，多額の費用が必要となり先送りになることもあるので，重要施設区域への耐震管の布設や漏水の多発している区域を優先的に取替えるなど，効率的な更新計画を立てて行く必要がある。
③管路更新率
　R4年度は町道改良等や県営事業により，新たに水道管を布設したことで老朽管の布設替工事を縮小した。職員不足で計画的な更新ができない状況にあるが，今後も管路の更新投資を増やす必要性が高いため，管路更新を計画的に行っていくための職員不足解消や財源投資のあり方について検討する必要がある。</t>
    <phoneticPr fontId="4"/>
  </si>
  <si>
    <t>引き続き，経営に見合った更新投資を行い，料金水準の適切性等を考慮しながら，今後，経営に与える影響などの具体的な経営分析により将来を踏まえた経営改善の必要性があると考える。</t>
    <phoneticPr fontId="4"/>
  </si>
  <si>
    <t>①経営収支比率
　令和４年度は職員増による必要経費の増加に伴い，経常収支比率が低下したが，今後も人口減少による給水収益の減少が見込まれるため,更なる費用削減や更新投資等に充てる財源確保を考える必要がある。
②累積欠損金比率
　今後経年に対し将来を踏まえ分析が必要。
③流動比率
　決算後の建設改良費支払いと企業債償還による流動負債の増加に伴い，前年度に比べて大きく低下している。類似団体と比較しても同程度であるため，今後の更新工事については，経営分析等を行い，流動比率の確保に努めたい。
④企業債残高対給水収益比率
　類似団体に比べ高い状況にあったが，R4年度についてはほぼ平均値となっている。今後も企業債の借入抑制に努めたい。
⑤料金回収率
　人口減少や高齢化に伴う給水使用量の低下などの理由で、さらに減少する傾向のため、引き続き経営改善や給水収益の増加に努めたい。
⑥給水原価
　今後，分析を踏まえた投資の効率化や維持管理費の削減が必要であるが類似団体と比較すると費用は抑えられている。
⑦施設利用率
　H27年度から簡水の統合整備事業等により施設の統廃合を計画的に行った。引き続き現状分析やダウンサイジング等の検討も進めていきたい。
⑧有収率
　寒波や管路の老朽化による漏水が原因で減少したものと考えられる。今後，計画的な老朽管更新や漏水調査などを行い，漏水対策に努めていく必要がある。</t>
    <rPh sb="9" eb="11">
      <t>レイワ</t>
    </rPh>
    <rPh sb="12" eb="14">
      <t>ネンド</t>
    </rPh>
    <rPh sb="15" eb="17">
      <t>ショクイン</t>
    </rPh>
    <rPh sb="21" eb="23">
      <t>ヒツヨウ</t>
    </rPh>
    <rPh sb="23" eb="25">
      <t>ケイヒ</t>
    </rPh>
    <rPh sb="26" eb="28">
      <t>ゾウカ</t>
    </rPh>
    <rPh sb="29" eb="30">
      <t>トモナ</t>
    </rPh>
    <rPh sb="32" eb="34">
      <t>ケイジョウ</t>
    </rPh>
    <rPh sb="34" eb="36">
      <t>シュウシ</t>
    </rPh>
    <rPh sb="36" eb="38">
      <t>ヒリツ</t>
    </rPh>
    <rPh sb="39" eb="41">
      <t>テイカ</t>
    </rPh>
    <rPh sb="45" eb="47">
      <t>コンゴ</t>
    </rPh>
    <rPh sb="63" eb="65">
      <t>ミコ</t>
    </rPh>
    <rPh sb="140" eb="142">
      <t>ケッサン</t>
    </rPh>
    <rPh sb="142" eb="143">
      <t>ゴ</t>
    </rPh>
    <rPh sb="144" eb="146">
      <t>ケンセツ</t>
    </rPh>
    <rPh sb="146" eb="148">
      <t>カイリョウ</t>
    </rPh>
    <rPh sb="148" eb="149">
      <t>ヒ</t>
    </rPh>
    <rPh sb="149" eb="151">
      <t>シハラ</t>
    </rPh>
    <rPh sb="153" eb="155">
      <t>キギョウ</t>
    </rPh>
    <rPh sb="155" eb="156">
      <t>サイ</t>
    </rPh>
    <rPh sb="156" eb="158">
      <t>ショウカン</t>
    </rPh>
    <rPh sb="161" eb="163">
      <t>リュウドウ</t>
    </rPh>
    <rPh sb="163" eb="165">
      <t>フサイ</t>
    </rPh>
    <rPh sb="166" eb="168">
      <t>ゾウカ</t>
    </rPh>
    <rPh sb="169" eb="170">
      <t>トモナ</t>
    </rPh>
    <rPh sb="172" eb="173">
      <t>ゼン</t>
    </rPh>
    <rPh sb="173" eb="174">
      <t>ネン</t>
    </rPh>
    <rPh sb="174" eb="175">
      <t>ド</t>
    </rPh>
    <rPh sb="176" eb="177">
      <t>クラ</t>
    </rPh>
    <rPh sb="179" eb="180">
      <t>オオ</t>
    </rPh>
    <rPh sb="182" eb="184">
      <t>テイカ</t>
    </rPh>
    <rPh sb="189" eb="191">
      <t>ルイジ</t>
    </rPh>
    <rPh sb="191" eb="193">
      <t>ダンタイ</t>
    </rPh>
    <rPh sb="194" eb="196">
      <t>ヒカク</t>
    </rPh>
    <rPh sb="199" eb="202">
      <t>ドウテイド</t>
    </rPh>
    <rPh sb="208" eb="210">
      <t>コンゴ</t>
    </rPh>
    <rPh sb="211" eb="213">
      <t>コウシン</t>
    </rPh>
    <rPh sb="213" eb="215">
      <t>コウジ</t>
    </rPh>
    <rPh sb="221" eb="223">
      <t>ケイエイ</t>
    </rPh>
    <rPh sb="223" eb="225">
      <t>ブンセキ</t>
    </rPh>
    <rPh sb="225" eb="226">
      <t>トウ</t>
    </rPh>
    <rPh sb="227" eb="228">
      <t>オコナ</t>
    </rPh>
    <rPh sb="230" eb="232">
      <t>リュウドウ</t>
    </rPh>
    <rPh sb="232" eb="234">
      <t>ヒリツ</t>
    </rPh>
    <rPh sb="235" eb="237">
      <t>カクホ</t>
    </rPh>
    <rPh sb="238" eb="239">
      <t>ツト</t>
    </rPh>
    <rPh sb="424" eb="426">
      <t>ルイジ</t>
    </rPh>
    <rPh sb="526" eb="528">
      <t>カンパ</t>
    </rPh>
    <rPh sb="544" eb="546">
      <t>ゲンショウ</t>
    </rPh>
    <rPh sb="551" eb="552">
      <t>カンガ</t>
    </rPh>
    <rPh sb="560" eb="563">
      <t>ケイカクテキ</t>
    </rPh>
    <rPh sb="590" eb="5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</si>
</sst>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1.08</c:v>
                </c:pt>
                <c:pt idx="1">
                  <c:v>0.64</c:v>
                </c:pt>
                <c:pt idx="2">
                  <c:v>0.27</c:v>
                </c:pt>
                <c:pt idx="3">
                  <c:v>0.26</c:v>
                </c:pt>
                <c:pt idx="4">
                  <c:v>0.37</c:v>
                </c:pt>
              </c:numCache>
            </c:numRef>
          </c:val>
          <c:extLst>
            <c:ext xmlns:c16="http://schemas.microsoft.com/office/drawing/2014/chart" uri="{C3380CC4-5D6E-409C-BE32-E72D297353CC}">
              <c16:uniqueId val="{00000000-3F29-4E68-B31D-375F71B705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F29-4E68-B31D-375F71B705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76.59</c:v>
                </c:pt>
                <c:pt idx="1">
                  <c:v>78.52</c:v>
                </c:pt>
                <c:pt idx="2">
                  <c:v>79.239999999999995</c:v>
                </c:pt>
                <c:pt idx="3">
                  <c:v>77.08</c:v>
                </c:pt>
                <c:pt idx="4">
                  <c:v>76.09</c:v>
                </c:pt>
              </c:numCache>
            </c:numRef>
          </c:val>
          <c:extLst>
            <c:ext xmlns:c16="http://schemas.microsoft.com/office/drawing/2014/chart" uri="{C3380CC4-5D6E-409C-BE32-E72D297353CC}">
              <c16:uniqueId val="{00000000-61F6-4AF1-8C9C-E7267B666A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1F6-4AF1-8C9C-E7267B666A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77.62</c:v>
                </c:pt>
                <c:pt idx="1">
                  <c:v>74.099999999999994</c:v>
                </c:pt>
                <c:pt idx="2">
                  <c:v>74.66</c:v>
                </c:pt>
                <c:pt idx="3">
                  <c:v>74.98</c:v>
                </c:pt>
                <c:pt idx="4">
                  <c:v>74.58</c:v>
                </c:pt>
              </c:numCache>
            </c:numRef>
          </c:val>
          <c:extLst>
            <c:ext xmlns:c16="http://schemas.microsoft.com/office/drawing/2014/chart" uri="{C3380CC4-5D6E-409C-BE32-E72D297353CC}">
              <c16:uniqueId val="{00000000-5377-4C90-A483-C489237C1C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5377-4C90-A483-C489237C1C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111.9</c:v>
                </c:pt>
                <c:pt idx="1">
                  <c:v>113.74</c:v>
                </c:pt>
                <c:pt idx="2">
                  <c:v>117.27</c:v>
                </c:pt>
                <c:pt idx="3">
                  <c:v>119.52</c:v>
                </c:pt>
                <c:pt idx="4">
                  <c:v>99.25</c:v>
                </c:pt>
              </c:numCache>
            </c:numRef>
          </c:val>
          <c:extLst>
            <c:ext xmlns:c16="http://schemas.microsoft.com/office/drawing/2014/chart" uri="{C3380CC4-5D6E-409C-BE32-E72D297353CC}">
              <c16:uniqueId val="{00000000-750E-4B25-A205-F27A5DACDB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50E-4B25-A205-F27A5DACDB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41.24</c:v>
                </c:pt>
                <c:pt idx="1">
                  <c:v>43.15</c:v>
                </c:pt>
                <c:pt idx="2">
                  <c:v>44.99</c:v>
                </c:pt>
                <c:pt idx="3">
                  <c:v>46.34</c:v>
                </c:pt>
                <c:pt idx="4">
                  <c:v>47.45</c:v>
                </c:pt>
              </c:numCache>
            </c:numRef>
          </c:val>
          <c:extLst>
            <c:ext xmlns:c16="http://schemas.microsoft.com/office/drawing/2014/chart" uri="{C3380CC4-5D6E-409C-BE32-E72D297353CC}">
              <c16:uniqueId val="{00000000-C9C4-4F06-B579-4447772158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C9C4-4F06-B579-4447772158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16.12</c:v>
                </c:pt>
                <c:pt idx="1">
                  <c:v>14.92</c:v>
                </c:pt>
                <c:pt idx="2">
                  <c:v>14.57</c:v>
                </c:pt>
                <c:pt idx="3">
                  <c:v>15.48</c:v>
                </c:pt>
                <c:pt idx="4">
                  <c:v>20.09</c:v>
                </c:pt>
              </c:numCache>
            </c:numRef>
          </c:val>
          <c:extLst>
            <c:ext xmlns:c16="http://schemas.microsoft.com/office/drawing/2014/chart" uri="{C3380CC4-5D6E-409C-BE32-E72D297353CC}">
              <c16:uniqueId val="{00000000-7E37-43BB-96EC-AE0CC5AAF6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7E37-43BB-96EC-AE0CC5AAF6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4-46C6-B189-88834A6822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854-46C6-B189-88834A6822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826.98</c:v>
                </c:pt>
                <c:pt idx="1">
                  <c:v>5812.1</c:v>
                </c:pt>
                <c:pt idx="2">
                  <c:v>3754.36</c:v>
                </c:pt>
                <c:pt idx="3">
                  <c:v>5015.7299999999996</c:v>
                </c:pt>
                <c:pt idx="4">
                  <c:v>570.1</c:v>
                </c:pt>
              </c:numCache>
            </c:numRef>
          </c:val>
          <c:extLst>
            <c:ext xmlns:c16="http://schemas.microsoft.com/office/drawing/2014/chart" uri="{C3380CC4-5D6E-409C-BE32-E72D297353CC}">
              <c16:uniqueId val="{00000000-EBC9-410B-B6F9-CCE8134F74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BC9-410B-B6F9-CCE8134F74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682.35</c:v>
                </c:pt>
                <c:pt idx="1">
                  <c:v>650.36</c:v>
                </c:pt>
                <c:pt idx="2">
                  <c:v>650.80999999999995</c:v>
                </c:pt>
                <c:pt idx="3">
                  <c:v>555.5</c:v>
                </c:pt>
                <c:pt idx="4">
                  <c:v>518.92999999999995</c:v>
                </c:pt>
              </c:numCache>
            </c:numRef>
          </c:val>
          <c:extLst>
            <c:ext xmlns:c16="http://schemas.microsoft.com/office/drawing/2014/chart" uri="{C3380CC4-5D6E-409C-BE32-E72D297353CC}">
              <c16:uniqueId val="{00000000-B60A-45D6-A314-CF6F2874C1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60A-45D6-A314-CF6F2874C1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83.83</c:v>
                </c:pt>
                <c:pt idx="1">
                  <c:v>84.49</c:v>
                </c:pt>
                <c:pt idx="2">
                  <c:v>80.08</c:v>
                </c:pt>
                <c:pt idx="3">
                  <c:v>87.64</c:v>
                </c:pt>
                <c:pt idx="4">
                  <c:v>76.55</c:v>
                </c:pt>
              </c:numCache>
            </c:numRef>
          </c:val>
          <c:extLst>
            <c:ext xmlns:c16="http://schemas.microsoft.com/office/drawing/2014/chart" uri="{C3380CC4-5D6E-409C-BE32-E72D297353CC}">
              <c16:uniqueId val="{00000000-B960-4439-A3AD-8D97538244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B960-4439-A3AD-8D97538244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146.65</c:v>
                </c:pt>
                <c:pt idx="1">
                  <c:v>146.06</c:v>
                </c:pt>
                <c:pt idx="2">
                  <c:v>140.88999999999999</c:v>
                </c:pt>
                <c:pt idx="3">
                  <c:v>140.69999999999999</c:v>
                </c:pt>
                <c:pt idx="4">
                  <c:v>161.32</c:v>
                </c:pt>
              </c:numCache>
            </c:numRef>
          </c:val>
          <c:extLst>
            <c:ext xmlns:c16="http://schemas.microsoft.com/office/drawing/2014/chart" uri="{C3380CC4-5D6E-409C-BE32-E72D297353CC}">
              <c16:uniqueId val="{00000000-9DEF-49F5-8DD0-85862DAFB1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9DEF-49F5-8DD0-85862DAFB1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湧水町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8700</v>
      </c>
      <c r="AM8" s="45"/>
      <c r="AN8" s="45"/>
      <c r="AO8" s="45"/>
      <c r="AP8" s="45"/>
      <c r="AQ8" s="45"/>
      <c r="AR8" s="45"/>
      <c r="AS8" s="45"/>
      <c r="AT8" s="46">
        <f>データ!$S$6</f>
        <v>144.29</v>
      </c>
      <c r="AU8" s="47"/>
      <c r="AV8" s="47"/>
      <c r="AW8" s="47"/>
      <c r="AX8" s="47"/>
      <c r="AY8" s="47"/>
      <c r="AZ8" s="47"/>
      <c r="BA8" s="47"/>
      <c r="BB8" s="48">
        <f>データ!$T$6</f>
        <v>60.3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75.400000000000006</v>
      </c>
      <c r="J10" s="47"/>
      <c r="K10" s="47"/>
      <c r="L10" s="47"/>
      <c r="M10" s="47"/>
      <c r="N10" s="47"/>
      <c r="O10" s="81"/>
      <c r="P10" s="48">
        <f>データ!$P$6</f>
        <v>98.58</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8414</v>
      </c>
      <c r="AM10" s="45"/>
      <c r="AN10" s="45"/>
      <c r="AO10" s="45"/>
      <c r="AP10" s="45"/>
      <c r="AQ10" s="45"/>
      <c r="AR10" s="45"/>
      <c r="AS10" s="45"/>
      <c r="AT10" s="46">
        <f>データ!$V$6</f>
        <v>92</v>
      </c>
      <c r="AU10" s="47"/>
      <c r="AV10" s="47"/>
      <c r="AW10" s="47"/>
      <c r="AX10" s="47"/>
      <c r="AY10" s="47"/>
      <c r="AZ10" s="47"/>
      <c r="BA10" s="47"/>
      <c r="BB10" s="48">
        <f>データ!$W$6</f>
        <v>91.46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115</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EaLayIaZw2XZLoXft2yB7bsn6jnMbKgvdQbhN34qU1EOajPLUmOxYhT4o9in+U8VD+WIn691ZdQx1hW8TjJKQ==" saltValue="gdCtvqr3DWJk2hzocmyv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464520</v>
      </c>
      <c r="D6" s="20">
        <f t="shared" si="3"/>
        <v>46</v>
      </c>
      <c r="E6" s="20">
        <f t="shared" si="3"/>
        <v>1</v>
      </c>
      <c r="F6" s="20">
        <f t="shared" si="3"/>
        <v>0</v>
      </c>
      <c r="G6" s="20">
        <f t="shared" si="3"/>
        <v>1</v>
      </c>
      <c r="H6" s="20" t="str">
        <f t="shared" si="3"/>
        <v>鹿児島県　湧水町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75.400000000000006</v>
      </c>
      <c r="P6" s="21">
        <f t="shared" si="3"/>
        <v>98.58</v>
      </c>
      <c r="Q6" s="21">
        <f t="shared" si="3"/>
        <v>2420</v>
      </c>
      <c r="R6" s="21">
        <f t="shared" si="3"/>
        <v>8700</v>
      </c>
      <c r="S6" s="21">
        <f t="shared" si="3"/>
        <v>144.29</v>
      </c>
      <c r="T6" s="21">
        <f t="shared" si="3"/>
        <v>60.3</v>
      </c>
      <c r="U6" s="21">
        <f t="shared" si="3"/>
        <v>8414</v>
      </c>
      <c r="V6" s="21">
        <f t="shared" si="3"/>
        <v>92</v>
      </c>
      <c r="W6" s="21">
        <f t="shared" si="3"/>
        <v>91.46</v>
      </c>
      <c r="X6" s="22">
        <f>IF(X7="",NA(),X7)</f>
        <v>111.9</v>
      </c>
      <c r="Y6" s="22">
        <f t="shared" ref="Y6:AG6" si="4">IF(Y7="",NA(),Y7)</f>
        <v>113.74</v>
      </c>
      <c r="Z6" s="22">
        <f t="shared" si="4"/>
        <v>117.27</v>
      </c>
      <c r="AA6" s="22">
        <f t="shared" si="4"/>
        <v>119.52</v>
      </c>
      <c r="AB6" s="22">
        <f t="shared" si="4"/>
        <v>99.25</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826.98</v>
      </c>
      <c r="AU6" s="22">
        <f t="shared" ref="AU6:BC6" si="6">IF(AU7="",NA(),AU7)</f>
        <v>5812.1</v>
      </c>
      <c r="AV6" s="22">
        <f t="shared" si="6"/>
        <v>3754.36</v>
      </c>
      <c r="AW6" s="22">
        <f t="shared" si="6"/>
        <v>5015.7299999999996</v>
      </c>
      <c r="AX6" s="22">
        <f t="shared" si="6"/>
        <v>570.1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682.35</v>
      </c>
      <c r="BF6" s="22">
        <f t="shared" ref="BF6:BN6" si="7">IF(BF7="",NA(),BF7)</f>
        <v>650.36</v>
      </c>
      <c r="BG6" s="22">
        <f t="shared" si="7"/>
        <v>650.80999999999995</v>
      </c>
      <c r="BH6" s="22">
        <f t="shared" si="7"/>
        <v>555.5</v>
      </c>
      <c r="BI6" s="22">
        <f t="shared" si="7"/>
        <v>518.92999999999995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83.83</v>
      </c>
      <c r="BQ6" s="22">
        <f t="shared" ref="BQ6:BY6" si="8">IF(BQ7="",NA(),BQ7)</f>
        <v>84.49</v>
      </c>
      <c r="BR6" s="22">
        <f t="shared" si="8"/>
        <v>80.08</v>
      </c>
      <c r="BS6" s="22">
        <f t="shared" si="8"/>
        <v>87.64</v>
      </c>
      <c r="BT6" s="22">
        <f t="shared" si="8"/>
        <v>76.55</v>
      </c>
      <c r="BU6" s="22">
        <f t="shared" si="8"/>
        <v>84.77</v>
      </c>
      <c r="BV6" s="22">
        <f t="shared" si="8"/>
        <v>87.11</v>
      </c>
      <c r="BW6" s="22">
        <f t="shared" si="8"/>
        <v>82.78</v>
      </c>
      <c r="BX6" s="22">
        <f t="shared" si="8"/>
        <v>84.82</v>
      </c>
      <c r="BY6" s="22">
        <f t="shared" si="8"/>
        <v>82.29</v>
      </c>
      <c r="BZ6" s="21" t="str">
        <f>IF(BZ7="","",IF(BZ7="-","【-】","【"&amp;SUBSTITUTE(TEXT(BZ7,"#,##0.00"),"-","△")&amp;"】"))</f>
        <v>【97.47】</v>
      </c>
      <c r="CA6" s="22">
        <f>IF(CA7="",NA(),CA7)</f>
        <v>146.65</v>
      </c>
      <c r="CB6" s="22">
        <f t="shared" ref="CB6:CJ6" si="9">IF(CB7="",NA(),CB7)</f>
        <v>146.06</v>
      </c>
      <c r="CC6" s="22">
        <f t="shared" si="9"/>
        <v>140.88999999999999</v>
      </c>
      <c r="CD6" s="22">
        <f t="shared" si="9"/>
        <v>140.69999999999999</v>
      </c>
      <c r="CE6" s="22">
        <f t="shared" si="9"/>
        <v>161.32</v>
      </c>
      <c r="CF6" s="22">
        <f t="shared" si="9"/>
        <v>227.27</v>
      </c>
      <c r="CG6" s="22">
        <f t="shared" si="9"/>
        <v>223.98</v>
      </c>
      <c r="CH6" s="22">
        <f t="shared" si="9"/>
        <v>225.09</v>
      </c>
      <c r="CI6" s="22">
        <f t="shared" si="9"/>
        <v>224.82</v>
      </c>
      <c r="CJ6" s="22">
        <f t="shared" si="9"/>
        <v>230.85</v>
      </c>
      <c r="CK6" s="21" t="str">
        <f>IF(CK7="","",IF(CK7="-","【-】","【"&amp;SUBSTITUTE(TEXT(CK7,"#,##0.00"),"-","△")&amp;"】"))</f>
        <v>【174.75】</v>
      </c>
      <c r="CL6" s="22">
        <f>IF(CL7="",NA(),CL7)</f>
        <v>76.59</v>
      </c>
      <c r="CM6" s="22">
        <f t="shared" ref="CM6:CU6" si="10">IF(CM7="",NA(),CM7)</f>
        <v>78.52</v>
      </c>
      <c r="CN6" s="22">
        <f t="shared" si="10"/>
        <v>79.239999999999995</v>
      </c>
      <c r="CO6" s="22">
        <f t="shared" si="10"/>
        <v>77.08</v>
      </c>
      <c r="CP6" s="22">
        <f t="shared" si="10"/>
        <v>76.09</v>
      </c>
      <c r="CQ6" s="22">
        <f t="shared" si="10"/>
        <v>50.29</v>
      </c>
      <c r="CR6" s="22">
        <f t="shared" si="10"/>
        <v>49.64</v>
      </c>
      <c r="CS6" s="22">
        <f t="shared" si="10"/>
        <v>49.38</v>
      </c>
      <c r="CT6" s="22">
        <f t="shared" si="10"/>
        <v>50.09</v>
      </c>
      <c r="CU6" s="22">
        <f t="shared" si="10"/>
        <v>50.1</v>
      </c>
      <c r="CV6" s="21" t="str">
        <f>IF(CV7="","",IF(CV7="-","【-】","【"&amp;SUBSTITUTE(TEXT(CV7,"#,##0.00"),"-","△")&amp;"】"))</f>
        <v>【59.97】</v>
      </c>
      <c r="CW6" s="22">
        <f>IF(CW7="",NA(),CW7)</f>
        <v>77.62</v>
      </c>
      <c r="CX6" s="22">
        <f t="shared" ref="CX6:DF6" si="11">IF(CX7="",NA(),CX7)</f>
        <v>74.099999999999994</v>
      </c>
      <c r="CY6" s="22">
        <f t="shared" si="11"/>
        <v>74.66</v>
      </c>
      <c r="CZ6" s="22">
        <f t="shared" si="11"/>
        <v>74.98</v>
      </c>
      <c r="DA6" s="22">
        <f t="shared" si="11"/>
        <v>74.58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41.24</v>
      </c>
      <c r="DI6" s="22">
        <f t="shared" ref="DI6:DQ6" si="12">IF(DI7="",NA(),DI7)</f>
        <v>43.15</v>
      </c>
      <c r="DJ6" s="22">
        <f t="shared" si="12"/>
        <v>44.99</v>
      </c>
      <c r="DK6" s="22">
        <f t="shared" si="12"/>
        <v>46.34</v>
      </c>
      <c r="DL6" s="22">
        <f t="shared" si="12"/>
        <v>47.45</v>
      </c>
      <c r="DM6" s="22">
        <f t="shared" si="12"/>
        <v>45.85</v>
      </c>
      <c r="DN6" s="22">
        <f t="shared" si="12"/>
        <v>47.31</v>
      </c>
      <c r="DO6" s="22">
        <f t="shared" si="12"/>
        <v>47.5</v>
      </c>
      <c r="DP6" s="22">
        <f t="shared" si="12"/>
        <v>48.41</v>
      </c>
      <c r="DQ6" s="22">
        <f t="shared" si="12"/>
        <v>50.02</v>
      </c>
      <c r="DR6" s="21" t="str">
        <f>IF(DR7="","",IF(DR7="-","【-】","【"&amp;SUBSTITUTE(TEXT(DR7,"#,##0.00"),"-","△")&amp;"】"))</f>
        <v>【51.51】</v>
      </c>
      <c r="DS6" s="22">
        <f>IF(DS7="",NA(),DS7)</f>
        <v>16.12</v>
      </c>
      <c r="DT6" s="22">
        <f t="shared" ref="DT6:EB6" si="13">IF(DT7="",NA(),DT7)</f>
        <v>14.92</v>
      </c>
      <c r="DU6" s="22">
        <f t="shared" si="13"/>
        <v>14.57</v>
      </c>
      <c r="DV6" s="22">
        <f t="shared" si="13"/>
        <v>15.48</v>
      </c>
      <c r="DW6" s="22">
        <f t="shared" si="13"/>
        <v>20.09</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1.08</v>
      </c>
      <c r="EE6" s="22">
        <f t="shared" ref="EE6:EM6" si="14">IF(EE7="",NA(),EE7)</f>
        <v>0.64</v>
      </c>
      <c r="EF6" s="22">
        <f t="shared" si="14"/>
        <v>0.27</v>
      </c>
      <c r="EG6" s="22">
        <f t="shared" si="14"/>
        <v>0.26</v>
      </c>
      <c r="EH6" s="22">
        <f t="shared" si="14"/>
        <v>0.37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464520</v>
      </c>
      <c r="D7" s="24">
        <v>46</v>
      </c>
      <c r="E7" s="24">
        <v>1</v>
      </c>
      <c r="F7" s="24">
        <v>0</v>
      </c>
      <c r="G7" s="24">
        <v>1</v>
      </c>
      <c r="H7" s="24" t="s">
        <v>93</v>
      </c>
      <c r="I7" s="24" t="s">
        <v>94</v>
      </c>
      <c r="J7" s="24" t="s">
        <v>95</v>
      </c>
      <c r="K7" s="24" t="s">
        <v>96</v>
      </c>
      <c r="L7" s="24" t="s">
        <v>97</v>
      </c>
      <c r="M7" s="24" t="s">
        <v>98</v>
      </c>
      <c r="N7" s="25" t="s">
        <v>99</v>
      </c>
      <c r="O7" s="25">
        <v>75.400000000000006</v>
      </c>
      <c r="P7" s="25">
        <v>98.58</v>
      </c>
      <c r="Q7" s="25">
        <v>2420</v>
      </c>
      <c r="R7" s="25">
        <v>8700</v>
      </c>
      <c r="S7" s="25">
        <v>144.29</v>
      </c>
      <c r="T7" s="25">
        <v>60.3</v>
      </c>
      <c r="U7" s="25">
        <v>8414</v>
      </c>
      <c r="V7" s="25">
        <v>92</v>
      </c>
      <c r="W7" s="25">
        <v>91.46</v>
      </c>
      <c r="X7" s="25">
        <v>111.9</v>
      </c>
      <c r="Y7" s="25">
        <v>113.74</v>
      </c>
      <c r="Z7" s="25">
        <v>117.27</v>
      </c>
      <c r="AA7" s="25">
        <v>119.52</v>
      </c>
      <c r="AB7" s="25">
        <v>99.25</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826.98</v>
      </c>
      <c r="AU7" s="25">
        <v>5812.1</v>
      </c>
      <c r="AV7" s="25">
        <v>3754.36</v>
      </c>
      <c r="AW7" s="25">
        <v>5015.7299999999996</v>
      </c>
      <c r="AX7" s="25">
        <v>570.1</v>
      </c>
      <c r="AY7" s="25">
        <v>300.14</v>
      </c>
      <c r="AZ7" s="25">
        <v>301.04000000000002</v>
      </c>
      <c r="BA7" s="25">
        <v>305.08</v>
      </c>
      <c r="BB7" s="25">
        <v>305.33999999999997</v>
      </c>
      <c r="BC7" s="25">
        <v>310.01</v>
      </c>
      <c r="BD7" s="25">
        <v>252.29</v>
      </c>
      <c r="BE7" s="25">
        <v>682.35</v>
      </c>
      <c r="BF7" s="25">
        <v>650.36</v>
      </c>
      <c r="BG7" s="25">
        <v>650.80999999999995</v>
      </c>
      <c r="BH7" s="25">
        <v>555.5</v>
      </c>
      <c r="BI7" s="25">
        <v>518.92999999999995</v>
      </c>
      <c r="BJ7" s="25">
        <v>566.65</v>
      </c>
      <c r="BK7" s="25">
        <v>551.62</v>
      </c>
      <c r="BL7" s="25">
        <v>585.59</v>
      </c>
      <c r="BM7" s="25">
        <v>561.34</v>
      </c>
      <c r="BN7" s="25">
        <v>538.33000000000004</v>
      </c>
      <c r="BO7" s="25">
        <v>268.07</v>
      </c>
      <c r="BP7" s="25">
        <v>83.83</v>
      </c>
      <c r="BQ7" s="25">
        <v>84.49</v>
      </c>
      <c r="BR7" s="25">
        <v>80.08</v>
      </c>
      <c r="BS7" s="25">
        <v>87.64</v>
      </c>
      <c r="BT7" s="25">
        <v>76.55</v>
      </c>
      <c r="BU7" s="25">
        <v>84.77</v>
      </c>
      <c r="BV7" s="25">
        <v>87.11</v>
      </c>
      <c r="BW7" s="25">
        <v>82.78</v>
      </c>
      <c r="BX7" s="25">
        <v>84.82</v>
      </c>
      <c r="BY7" s="25">
        <v>82.29</v>
      </c>
      <c r="BZ7" s="25">
        <v>97.47</v>
      </c>
      <c r="CA7" s="25">
        <v>146.65</v>
      </c>
      <c r="CB7" s="25">
        <v>146.06</v>
      </c>
      <c r="CC7" s="25">
        <v>140.88999999999999</v>
      </c>
      <c r="CD7" s="25">
        <v>140.69999999999999</v>
      </c>
      <c r="CE7" s="25">
        <v>161.32</v>
      </c>
      <c r="CF7" s="25">
        <v>227.27</v>
      </c>
      <c r="CG7" s="25">
        <v>223.98</v>
      </c>
      <c r="CH7" s="25">
        <v>225.09</v>
      </c>
      <c r="CI7" s="25">
        <v>224.82</v>
      </c>
      <c r="CJ7" s="25">
        <v>230.85</v>
      </c>
      <c r="CK7" s="25">
        <v>174.75</v>
      </c>
      <c r="CL7" s="25">
        <v>76.59</v>
      </c>
      <c r="CM7" s="25">
        <v>78.52</v>
      </c>
      <c r="CN7" s="25">
        <v>79.239999999999995</v>
      </c>
      <c r="CO7" s="25">
        <v>77.08</v>
      </c>
      <c r="CP7" s="25">
        <v>76.09</v>
      </c>
      <c r="CQ7" s="25">
        <v>50.29</v>
      </c>
      <c r="CR7" s="25">
        <v>49.64</v>
      </c>
      <c r="CS7" s="25">
        <v>49.38</v>
      </c>
      <c r="CT7" s="25">
        <v>50.09</v>
      </c>
      <c r="CU7" s="25">
        <v>50.1</v>
      </c>
      <c r="CV7" s="25">
        <v>59.97</v>
      </c>
      <c r="CW7" s="25">
        <v>77.62</v>
      </c>
      <c r="CX7" s="25">
        <v>74.099999999999994</v>
      </c>
      <c r="CY7" s="25">
        <v>74.66</v>
      </c>
      <c r="CZ7" s="25">
        <v>74.98</v>
      </c>
      <c r="DA7" s="25">
        <v>74.58</v>
      </c>
      <c r="DB7" s="25">
        <v>77.73</v>
      </c>
      <c r="DC7" s="25">
        <v>78.09</v>
      </c>
      <c r="DD7" s="25">
        <v>78.010000000000005</v>
      </c>
      <c r="DE7" s="25">
        <v>77.599999999999994</v>
      </c>
      <c r="DF7" s="25">
        <v>77.3</v>
      </c>
      <c r="DG7" s="25">
        <v>89.76</v>
      </c>
      <c r="DH7" s="25">
        <v>41.24</v>
      </c>
      <c r="DI7" s="25">
        <v>43.15</v>
      </c>
      <c r="DJ7" s="25">
        <v>44.99</v>
      </c>
      <c r="DK7" s="25">
        <v>46.34</v>
      </c>
      <c r="DL7" s="25">
        <v>47.45</v>
      </c>
      <c r="DM7" s="25">
        <v>45.85</v>
      </c>
      <c r="DN7" s="25">
        <v>47.31</v>
      </c>
      <c r="DO7" s="25">
        <v>47.5</v>
      </c>
      <c r="DP7" s="25">
        <v>48.41</v>
      </c>
      <c r="DQ7" s="25">
        <v>50.02</v>
      </c>
      <c r="DR7" s="25">
        <v>51.51</v>
      </c>
      <c r="DS7" s="25">
        <v>16.12</v>
      </c>
      <c r="DT7" s="25">
        <v>14.92</v>
      </c>
      <c r="DU7" s="25">
        <v>14.57</v>
      </c>
      <c r="DV7" s="25">
        <v>15.48</v>
      </c>
      <c r="DW7" s="25">
        <v>20.09</v>
      </c>
      <c r="DX7" s="25">
        <v>14.13</v>
      </c>
      <c r="DY7" s="25">
        <v>16.77</v>
      </c>
      <c r="DZ7" s="25">
        <v>17.399999999999999</v>
      </c>
      <c r="EA7" s="25">
        <v>18.64</v>
      </c>
      <c r="EB7" s="25">
        <v>19.510000000000002</v>
      </c>
      <c r="EC7" s="25">
        <v>23.75</v>
      </c>
      <c r="ED7" s="25">
        <v>1.08</v>
      </c>
      <c r="EE7" s="25">
        <v>0.64</v>
      </c>
      <c r="EF7" s="25">
        <v>0.27</v>
      </c>
      <c r="EG7" s="25">
        <v>0.26</v>
      </c>
      <c r="EH7" s="25">
        <v>0.37</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2024-02-16T02:18:54Z</cp:lastPrinted>
  <dcterms:created xsi:type="dcterms:W3CDTF">2023-12-05T01:02:55Z</dcterms:created>
  <dcterms:modified xsi:type="dcterms:W3CDTF">2024-02-26T04:37:56Z</dcterms:modified>
  <cp:category/>
</cp:coreProperties>
</file>