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4　市町村回答\39　天城町◎（橋口確認中）\"/>
    </mc:Choice>
  </mc:AlternateContent>
  <workbookProtection workbookAlgorithmName="SHA-512" workbookHashValue="MS9y9O11MRMoYb+mfu/0FgYnmE7IyK2KcL6dF+ZQS8RQAaxoK4VjxfVET2BRT+iy9Huyj2QuR/bswlFnvs5Weg==" workbookSaltValue="+QWSE9gX0kg0ccXCf/qcRg==" workbookSpinCount="100000" lockStructure="1"/>
  <bookViews>
    <workbookView xWindow="0" yWindow="0" windowWidth="20490" windowHeight="778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W10" i="4" s="1"/>
  <c r="P6" i="5"/>
  <c r="O6" i="5"/>
  <c r="I10" i="4" s="1"/>
  <c r="N6" i="5"/>
  <c r="B10" i="4" s="1"/>
  <c r="M6" i="5"/>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F85" i="4"/>
  <c r="E85" i="4"/>
  <c r="BB10" i="4"/>
  <c r="AT10" i="4"/>
  <c r="AL10" i="4"/>
  <c r="P10" i="4"/>
  <c r="BB8" i="4"/>
  <c r="AL8" i="4"/>
  <c r="AD8" i="4"/>
  <c r="W8" i="4"/>
  <c r="P8" i="4"/>
  <c r="I8" i="4"/>
  <c r="B6" i="4"/>
</calcChain>
</file>

<file path=xl/sharedStrings.xml><?xml version="1.0" encoding="utf-8"?>
<sst xmlns="http://schemas.openxmlformats.org/spreadsheetml/2006/main" count="272" uniqueCount="113">
  <si>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</si>
  <si>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</si>
  <si>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</si>
  <si>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</si>
  <si>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</si>
  <si>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</si>
  <si>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</si>
  <si>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</si>
  <si>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</si>
  <si>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</si>
  <si>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</si>
  <si>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</si>
  <si>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</si>
  <si>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</si>
  <si>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</si>
  <si>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</si>
  <si>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</si>
  <si>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</si>
  <si>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</si>
  <si>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</si>
  <si>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</si>
  <si>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</si>
  <si>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</si>
  <si>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</si>
  <si>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</si>
  <si>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</si>
  <si>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</si>
  <si>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</si>
  <si>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</si>
  <si>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</si>
  <si>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</si>
  <si>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</si>
  <si>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</si>
  <si>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</si>
  <si>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</si>
  <si>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</si>
  <si>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</si>
  <si>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</si>
  <si>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</si>
  <si>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</si>
  <si>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</si>
  <si>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</si>
  <si>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</si>
  <si>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</si>
  <si>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</si>
  <si>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</si>
  <si>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</si>
  <si>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</si>
  <si>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</si>
  <si>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</si>
  <si>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</si>
  <si>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</si>
  <si>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</si>
  <si>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</si>
  <si>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</si>
  <si>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</si>
  <si>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</si>
  <si>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</si>
  <si>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</si>
  <si>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</si>
  <si>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</si>
  <si>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</si>
  <si>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</si>
  <si>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</si>
  <si>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</si>
  <si>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</si>
  <si>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</si>
  <si>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</si>
  <si>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</si>
  <si>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</si>
  <si>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</si>
  <si>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</si>
  <si>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</si>
  <si>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</si>
  <si>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</si>
  <si>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</si>
  <si>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</si>
  <si>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</si>
  <si>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</si>
  <si>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</si>
  <si>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</si>
  <si>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</si>
  <si>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</si>
  <si>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</si>
  <si>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</si>
  <si>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</si>
  <si>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</si>
  <si>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</si>
  <si>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</si>
  <si>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</si>
  <si>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</si>
  <si>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</si>
  <si>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</si>
  <si>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天城町</t>
  </si>
  <si>
    <t>法適用</t>
  </si>
  <si>
    <t>水道事業</t>
  </si>
  <si>
    <t>末端給水事業</t>
  </si>
  <si>
    <t>A8</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</si>
  <si>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</si>
  <si>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</si>
  <si>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</si>
  <si>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</si>
  <si>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</si>
  <si>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</si>
  <si>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</si>
  <si>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</si>
  <si>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</si>
  <si>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</si>
  <si>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</si>
  <si>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</si>
  <si>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老朽化が進行する中で対象となる管路の更新を行っていく。管路の更新計画を早期に策定し、効率的かつ計画的な施設更新を推進していく。また、管種については大規模災害に備え、耐震管等を推奨していく必要がある。</t>
  </si>
  <si>
    <t>　収益的収支の継続的な黒字化を目標とするためには、水道料金の見直しを検討する必要がある。総費用を抑制するために、老朽化した施設の更新を計画的に進めると共に、経常的な費用についても様々な角度から見直しを検討し、さらなる効率的運営を目指す必要がある。　
　施設整備については、単年度の収支が悪化しないよう十分に配慮し、地方債の償還金が経営を圧迫しないようにかつ、将来負担の適正化を考慮しながら遂行していかなければならない。</t>
  </si>
  <si>
    <t>①経常収支比率
経常収支比率について全国平均「108.70」類似団体平均「104.82」に対し本町は、「136.56」と経営状況は良いほうであるが 、今後も経費の抑制・有収水量・収納率等の向上につとめ対応していく。　　　　　　　　　　　　　　　　　
　　　　　　　　　　　　　　　　　　　　　　　　　　③流動比率　　　　　　　　　　　　　　　　　　　　　流動比率について全国平均「252.29」類似団体平均「310.01」に対し本町は、「400.73」となっているが、一般会計繰入金より補填されているからで、今後、料金収入の向上に努める必要がある。　　　　　　　　　　　　　　　　　　　　　　　　　　　　　　　　　　　　　　　　　　　　　　　　　　　　　　　　　　　　　　　　　　　　　　　　　　　　　　
　　　　　　　　　　　　　　　　　　　　　　　　　　　④企業債残高対給水収益比率：平均値より高く良好といえないが、今後は将来負担の適正化を図りながら計画的な投資を行う必要がある。
⑤料金回収率：５０％台と低水準である。企業債償還金を料金収入で賄えず一般会計繰入金より補填しているため数値が低い状態であり、今後、料金収入の向上に努める必要がある。
　　　　　　　　　　　　　　　　　　　　　　　　　　　　　　⑥給水原価：類似団体と同程度となっており。今後もより効率的な対応を心掛ける。
　　　　　　　　　　　　　　　　  　　　　　　　　　　⑦施設利用率：類似団体と同程度となっているが、今後の水需要動向によっては効率的な事業運営計画を検討する必要がある。
⑧有収率:現在は漏水調査を継続的に行い発見次第修復している状況である。今後も継続的な漏水調査を実施することにより、速やかな発見・修繕といった適正な維持管理に努めていく。
　　　　　　　　　　　　　　　　　　　　　　　　　　　　</t>
    <rPh sb="1" eb="3">
      <t>ケイジョウ</t>
    </rPh>
    <rPh sb="8" eb="10">
      <t>ケイジョウ</t>
    </rPh>
    <rPh sb="48" eb="49">
      <t>チョウ</t>
    </rPh>
    <rPh sb="65" eb="66">
      <t>ヨ</t>
    </rPh>
    <rPh sb="89" eb="91">
      <t>シュウノウ</t>
    </rPh>
    <rPh sb="91" eb="92">
      <t>リツ</t>
    </rPh>
    <rPh sb="92" eb="93">
      <t>トウ</t>
    </rPh>
    <rPh sb="152" eb="154">
      <t>リュウドウ</t>
    </rPh>
    <rPh sb="154" eb="156">
      <t>ヒリツ</t>
    </rPh>
    <rPh sb="177" eb="179">
      <t>リュウドウ</t>
    </rPh>
    <rPh sb="179" eb="181">
      <t>ヒリツ</t>
    </rPh>
    <rPh sb="185" eb="187">
      <t>ゼンコク</t>
    </rPh>
    <rPh sb="187" eb="189">
      <t>ヘイキン</t>
    </rPh>
    <rPh sb="197" eb="199">
      <t>ルイジ</t>
    </rPh>
    <rPh sb="199" eb="201">
      <t>ダンタイ</t>
    </rPh>
    <rPh sb="212" eb="213">
      <t>タイ</t>
    </rPh>
    <rPh sb="214" eb="216">
      <t>ホンチョウ</t>
    </rPh>
    <rPh sb="234" eb="236">
      <t>イッパン</t>
    </rPh>
    <rPh sb="236" eb="238">
      <t>カイケイ</t>
    </rPh>
    <rPh sb="238" eb="240">
      <t>クリイレ</t>
    </rPh>
    <rPh sb="240" eb="241">
      <t>キン</t>
    </rPh>
    <rPh sb="243" eb="245">
      <t>ホテン</t>
    </rPh>
    <rPh sb="254" eb="256">
      <t>コンゴ</t>
    </rPh>
    <rPh sb="257" eb="259">
      <t>リョウキン</t>
    </rPh>
    <rPh sb="259" eb="261">
      <t>シュウニュウ</t>
    </rPh>
    <rPh sb="399" eb="400">
      <t>タカ</t>
    </rPh>
    <rPh sb="401" eb="403">
      <t>リョウコウ</t>
    </rPh>
    <rPh sb="410" eb="412">
      <t>コンゴ</t>
    </rPh>
    <rPh sb="593" eb="596">
      <t>ドウテイド</t>
    </rPh>
    <rPh sb="603" eb="605">
      <t>コンゴ</t>
    </rPh>
    <rPh sb="608" eb="611">
      <t>コウリツテキ</t>
    </rPh>
    <rPh sb="657" eb="661">
      <t>ルイジダンタイ</t>
    </rPh>
    <rPh sb="662" eb="665">
      <t>ドウテイド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</si>
</sst>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EC0-449B-AF15-C4BD3A8DD14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0.4</c:v>
                </c:pt>
                <c:pt idx="3">
                  <c:v>0.36</c:v>
                </c:pt>
                <c:pt idx="4">
                  <c:v>0.56999999999999995</c:v>
                </c:pt>
              </c:numCache>
            </c:numRef>
          </c:val>
          <c:smooth val="0"/>
          <c:extLst>
            <c:ext xmlns:c16="http://schemas.microsoft.com/office/drawing/2014/chart" uri="{C3380CC4-5D6E-409C-BE32-E72D297353CC}">
              <c16:uniqueId val="{00000001-7EC0-449B-AF15-C4BD3A8DD14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0</c:v>
                </c:pt>
                <c:pt idx="1">
                  <c:v>0</c:v>
                </c:pt>
                <c:pt idx="2">
                  <c:v>1</c:v>
                </c:pt>
                <c:pt idx="3">
                  <c:v>49.11</c:v>
                </c:pt>
                <c:pt idx="4">
                  <c:v>52.35</c:v>
                </c:pt>
              </c:numCache>
            </c:numRef>
          </c:val>
          <c:extLst>
            <c:ext xmlns:c16="http://schemas.microsoft.com/office/drawing/2014/chart" uri="{C3380CC4-5D6E-409C-BE32-E72D297353CC}">
              <c16:uniqueId val="{00000000-5B2E-4A85-AAF1-5A73250DA36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49.38</c:v>
                </c:pt>
                <c:pt idx="3">
                  <c:v>50.09</c:v>
                </c:pt>
                <c:pt idx="4">
                  <c:v>50.1</c:v>
                </c:pt>
              </c:numCache>
            </c:numRef>
          </c:val>
          <c:smooth val="0"/>
          <c:extLst>
            <c:ext xmlns:c16="http://schemas.microsoft.com/office/drawing/2014/chart" uri="{C3380CC4-5D6E-409C-BE32-E72D297353CC}">
              <c16:uniqueId val="{00000001-5B2E-4A85-AAF1-5A73250DA36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0</c:v>
                </c:pt>
                <c:pt idx="1">
                  <c:v>0</c:v>
                </c:pt>
                <c:pt idx="2">
                  <c:v>97.45</c:v>
                </c:pt>
                <c:pt idx="3">
                  <c:v>77.400000000000006</c:v>
                </c:pt>
                <c:pt idx="4">
                  <c:v>73.150000000000006</c:v>
                </c:pt>
              </c:numCache>
            </c:numRef>
          </c:val>
          <c:extLst>
            <c:ext xmlns:c16="http://schemas.microsoft.com/office/drawing/2014/chart" uri="{C3380CC4-5D6E-409C-BE32-E72D297353CC}">
              <c16:uniqueId val="{00000000-3072-4C55-80AC-747FF03A607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78.010000000000005</c:v>
                </c:pt>
                <c:pt idx="3">
                  <c:v>77.599999999999994</c:v>
                </c:pt>
                <c:pt idx="4">
                  <c:v>77.3</c:v>
                </c:pt>
              </c:numCache>
            </c:numRef>
          </c:val>
          <c:smooth val="0"/>
          <c:extLst>
            <c:ext xmlns:c16="http://schemas.microsoft.com/office/drawing/2014/chart" uri="{C3380CC4-5D6E-409C-BE32-E72D297353CC}">
              <c16:uniqueId val="{00000001-3072-4C55-80AC-747FF03A607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0</c:v>
                </c:pt>
                <c:pt idx="1">
                  <c:v>0</c:v>
                </c:pt>
                <c:pt idx="2">
                  <c:v>135.68</c:v>
                </c:pt>
                <c:pt idx="3">
                  <c:v>141.29</c:v>
                </c:pt>
                <c:pt idx="4">
                  <c:v>136.56</c:v>
                </c:pt>
              </c:numCache>
            </c:numRef>
          </c:val>
          <c:extLst>
            <c:ext xmlns:c16="http://schemas.microsoft.com/office/drawing/2014/chart" uri="{C3380CC4-5D6E-409C-BE32-E72D297353CC}">
              <c16:uniqueId val="{00000000-966A-4A45-955C-109EF365415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105.34</c:v>
                </c:pt>
                <c:pt idx="3">
                  <c:v>105.77</c:v>
                </c:pt>
                <c:pt idx="4">
                  <c:v>104.82</c:v>
                </c:pt>
              </c:numCache>
            </c:numRef>
          </c:val>
          <c:smooth val="0"/>
          <c:extLst>
            <c:ext xmlns:c16="http://schemas.microsoft.com/office/drawing/2014/chart" uri="{C3380CC4-5D6E-409C-BE32-E72D297353CC}">
              <c16:uniqueId val="{00000001-966A-4A45-955C-109EF365415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0</c:v>
                </c:pt>
                <c:pt idx="1">
                  <c:v>0</c:v>
                </c:pt>
                <c:pt idx="2">
                  <c:v>44.87</c:v>
                </c:pt>
                <c:pt idx="3">
                  <c:v>47.01</c:v>
                </c:pt>
                <c:pt idx="4">
                  <c:v>49.06</c:v>
                </c:pt>
              </c:numCache>
            </c:numRef>
          </c:val>
          <c:extLst>
            <c:ext xmlns:c16="http://schemas.microsoft.com/office/drawing/2014/chart" uri="{C3380CC4-5D6E-409C-BE32-E72D297353CC}">
              <c16:uniqueId val="{00000000-6A1C-4854-A29C-606479388B4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47.5</c:v>
                </c:pt>
                <c:pt idx="3">
                  <c:v>48.41</c:v>
                </c:pt>
                <c:pt idx="4">
                  <c:v>50.02</c:v>
                </c:pt>
              </c:numCache>
            </c:numRef>
          </c:val>
          <c:smooth val="0"/>
          <c:extLst>
            <c:ext xmlns:c16="http://schemas.microsoft.com/office/drawing/2014/chart" uri="{C3380CC4-5D6E-409C-BE32-E72D297353CC}">
              <c16:uniqueId val="{00000001-6A1C-4854-A29C-606479388B4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106-49D5-8669-0785B559210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17.399999999999999</c:v>
                </c:pt>
                <c:pt idx="3">
                  <c:v>18.64</c:v>
                </c:pt>
                <c:pt idx="4">
                  <c:v>19.510000000000002</c:v>
                </c:pt>
              </c:numCache>
            </c:numRef>
          </c:val>
          <c:smooth val="0"/>
          <c:extLst>
            <c:ext xmlns:c16="http://schemas.microsoft.com/office/drawing/2014/chart" uri="{C3380CC4-5D6E-409C-BE32-E72D297353CC}">
              <c16:uniqueId val="{00000001-8106-49D5-8669-0785B559210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7FE-41A3-8711-B3A2C2BDC0C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24.04</c:v>
                </c:pt>
                <c:pt idx="3">
                  <c:v>28.03</c:v>
                </c:pt>
                <c:pt idx="4">
                  <c:v>26.73</c:v>
                </c:pt>
              </c:numCache>
            </c:numRef>
          </c:val>
          <c:smooth val="0"/>
          <c:extLst>
            <c:ext xmlns:c16="http://schemas.microsoft.com/office/drawing/2014/chart" uri="{C3380CC4-5D6E-409C-BE32-E72D297353CC}">
              <c16:uniqueId val="{00000001-A7FE-41A3-8711-B3A2C2BDC0C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0</c:v>
                </c:pt>
                <c:pt idx="1">
                  <c:v>0</c:v>
                </c:pt>
                <c:pt idx="2">
                  <c:v>235.78</c:v>
                </c:pt>
                <c:pt idx="3">
                  <c:v>272.10000000000002</c:v>
                </c:pt>
                <c:pt idx="4">
                  <c:v>400.73</c:v>
                </c:pt>
              </c:numCache>
            </c:numRef>
          </c:val>
          <c:extLst>
            <c:ext xmlns:c16="http://schemas.microsoft.com/office/drawing/2014/chart" uri="{C3380CC4-5D6E-409C-BE32-E72D297353CC}">
              <c16:uniqueId val="{00000000-5DD7-4D2D-96F5-9092F32629F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305.08</c:v>
                </c:pt>
                <c:pt idx="3">
                  <c:v>305.33999999999997</c:v>
                </c:pt>
                <c:pt idx="4">
                  <c:v>310.01</c:v>
                </c:pt>
              </c:numCache>
            </c:numRef>
          </c:val>
          <c:smooth val="0"/>
          <c:extLst>
            <c:ext xmlns:c16="http://schemas.microsoft.com/office/drawing/2014/chart" uri="{C3380CC4-5D6E-409C-BE32-E72D297353CC}">
              <c16:uniqueId val="{00000001-5DD7-4D2D-96F5-9092F32629F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0</c:v>
                </c:pt>
                <c:pt idx="2">
                  <c:v>741.15</c:v>
                </c:pt>
                <c:pt idx="3">
                  <c:v>721.41</c:v>
                </c:pt>
                <c:pt idx="4">
                  <c:v>663.02</c:v>
                </c:pt>
              </c:numCache>
            </c:numRef>
          </c:val>
          <c:extLst>
            <c:ext xmlns:c16="http://schemas.microsoft.com/office/drawing/2014/chart" uri="{C3380CC4-5D6E-409C-BE32-E72D297353CC}">
              <c16:uniqueId val="{00000000-2743-40EC-BDB3-C40EFF7E989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585.59</c:v>
                </c:pt>
                <c:pt idx="3">
                  <c:v>561.34</c:v>
                </c:pt>
                <c:pt idx="4">
                  <c:v>538.33000000000004</c:v>
                </c:pt>
              </c:numCache>
            </c:numRef>
          </c:val>
          <c:smooth val="0"/>
          <c:extLst>
            <c:ext xmlns:c16="http://schemas.microsoft.com/office/drawing/2014/chart" uri="{C3380CC4-5D6E-409C-BE32-E72D297353CC}">
              <c16:uniqueId val="{00000001-2743-40EC-BDB3-C40EFF7E989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0</c:v>
                </c:pt>
                <c:pt idx="1">
                  <c:v>0</c:v>
                </c:pt>
                <c:pt idx="2">
                  <c:v>58.24</c:v>
                </c:pt>
                <c:pt idx="3">
                  <c:v>54.61</c:v>
                </c:pt>
                <c:pt idx="4">
                  <c:v>55.24</c:v>
                </c:pt>
              </c:numCache>
            </c:numRef>
          </c:val>
          <c:extLst>
            <c:ext xmlns:c16="http://schemas.microsoft.com/office/drawing/2014/chart" uri="{C3380CC4-5D6E-409C-BE32-E72D297353CC}">
              <c16:uniqueId val="{00000000-8F17-4388-BE0F-1D5C3179269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82.78</c:v>
                </c:pt>
                <c:pt idx="3">
                  <c:v>84.82</c:v>
                </c:pt>
                <c:pt idx="4">
                  <c:v>82.29</c:v>
                </c:pt>
              </c:numCache>
            </c:numRef>
          </c:val>
          <c:smooth val="0"/>
          <c:extLst>
            <c:ext xmlns:c16="http://schemas.microsoft.com/office/drawing/2014/chart" uri="{C3380CC4-5D6E-409C-BE32-E72D297353CC}">
              <c16:uniqueId val="{00000001-8F17-4388-BE0F-1D5C3179269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0</c:v>
                </c:pt>
                <c:pt idx="1">
                  <c:v>0</c:v>
                </c:pt>
                <c:pt idx="2">
                  <c:v>2372.81</c:v>
                </c:pt>
                <c:pt idx="3">
                  <c:v>243.77</c:v>
                </c:pt>
                <c:pt idx="4">
                  <c:v>241.37</c:v>
                </c:pt>
              </c:numCache>
            </c:numRef>
          </c:val>
          <c:extLst>
            <c:ext xmlns:c16="http://schemas.microsoft.com/office/drawing/2014/chart" uri="{C3380CC4-5D6E-409C-BE32-E72D297353CC}">
              <c16:uniqueId val="{00000000-81A1-449B-8830-B24EC1C5B69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225.09</c:v>
                </c:pt>
                <c:pt idx="3">
                  <c:v>224.82</c:v>
                </c:pt>
                <c:pt idx="4">
                  <c:v>230.85</c:v>
                </c:pt>
              </c:numCache>
            </c:numRef>
          </c:val>
          <c:smooth val="0"/>
          <c:extLst>
            <c:ext xmlns:c16="http://schemas.microsoft.com/office/drawing/2014/chart" uri="{C3380CC4-5D6E-409C-BE32-E72D297353CC}">
              <c16:uniqueId val="{00000001-81A1-449B-8830-B24EC1C5B69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32" t="str">
        <f>データ!H6</f>
        <v>鹿児島県　天城町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その他</v>
      </c>
      <c r="AE8" s="44"/>
      <c r="AF8" s="44"/>
      <c r="AG8" s="44"/>
      <c r="AH8" s="44"/>
      <c r="AI8" s="44"/>
      <c r="AJ8" s="44"/>
      <c r="AK8" s="2"/>
      <c r="AL8" s="45">
        <f>データ!$R$6</f>
        <v>5597</v>
      </c>
      <c r="AM8" s="45"/>
      <c r="AN8" s="45"/>
      <c r="AO8" s="45"/>
      <c r="AP8" s="45"/>
      <c r="AQ8" s="45"/>
      <c r="AR8" s="45"/>
      <c r="AS8" s="45"/>
      <c r="AT8" s="46">
        <f>データ!$S$6</f>
        <v>80.400000000000006</v>
      </c>
      <c r="AU8" s="47"/>
      <c r="AV8" s="47"/>
      <c r="AW8" s="47"/>
      <c r="AX8" s="47"/>
      <c r="AY8" s="47"/>
      <c r="AZ8" s="47"/>
      <c r="BA8" s="47"/>
      <c r="BB8" s="48">
        <f>データ!$T$6</f>
        <v>69.61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c r="A10" s="2"/>
      <c r="B10" s="46" t="str">
        <f>データ!$N$6</f>
        <v>-</v>
      </c>
      <c r="C10" s="47"/>
      <c r="D10" s="47"/>
      <c r="E10" s="47"/>
      <c r="F10" s="47"/>
      <c r="G10" s="47"/>
      <c r="H10" s="47"/>
      <c r="I10" s="46">
        <f>データ!$O$6</f>
        <v>64.23</v>
      </c>
      <c r="J10" s="47"/>
      <c r="K10" s="47"/>
      <c r="L10" s="47"/>
      <c r="M10" s="47"/>
      <c r="N10" s="47"/>
      <c r="O10" s="81"/>
      <c r="P10" s="48">
        <f>データ!$P$6</f>
        <v>99.91</v>
      </c>
      <c r="Q10" s="48"/>
      <c r="R10" s="48"/>
      <c r="S10" s="48"/>
      <c r="T10" s="48"/>
      <c r="U10" s="48"/>
      <c r="V10" s="48"/>
      <c r="W10" s="45">
        <f>データ!$Q$6</f>
        <v>2706</v>
      </c>
      <c r="X10" s="45"/>
      <c r="Y10" s="45"/>
      <c r="Z10" s="45"/>
      <c r="AA10" s="45"/>
      <c r="AB10" s="45"/>
      <c r="AC10" s="45"/>
      <c r="AD10" s="2"/>
      <c r="AE10" s="2"/>
      <c r="AF10" s="2"/>
      <c r="AG10" s="2"/>
      <c r="AH10" s="2"/>
      <c r="AI10" s="2"/>
      <c r="AJ10" s="2"/>
      <c r="AK10" s="2"/>
      <c r="AL10" s="45">
        <f>データ!$U$6</f>
        <v>5536</v>
      </c>
      <c r="AM10" s="45"/>
      <c r="AN10" s="45"/>
      <c r="AO10" s="45"/>
      <c r="AP10" s="45"/>
      <c r="AQ10" s="45"/>
      <c r="AR10" s="45"/>
      <c r="AS10" s="45"/>
      <c r="AT10" s="46">
        <f>データ!$V$6</f>
        <v>0.8</v>
      </c>
      <c r="AU10" s="47"/>
      <c r="AV10" s="47"/>
      <c r="AW10" s="47"/>
      <c r="AX10" s="47"/>
      <c r="AY10" s="47"/>
      <c r="AZ10" s="47"/>
      <c r="BA10" s="47"/>
      <c r="BB10" s="48">
        <f>データ!$W$6</f>
        <v>6920</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mHQrsOx/iUgIrDRWfJlisGNxfbYEhKN+vAdZJGFNxeAOFf1vViInhURYj/JfJR44PdrUG+xks8MvsgSaYKM5Qg==" saltValue="2uvtr7S9/sFureTCTcaC3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2022</v>
      </c>
      <c r="C6" s="20">
        <f t="shared" ref="C6:W6" si="3">C7</f>
        <v>465313</v>
      </c>
      <c r="D6" s="20">
        <f t="shared" si="3"/>
        <v>46</v>
      </c>
      <c r="E6" s="20">
        <f t="shared" si="3"/>
        <v>1</v>
      </c>
      <c r="F6" s="20">
        <f t="shared" si="3"/>
        <v>0</v>
      </c>
      <c r="G6" s="20">
        <f t="shared" si="3"/>
        <v>1</v>
      </c>
      <c r="H6" s="20" t="str">
        <f t="shared" si="3"/>
        <v>鹿児島県　天城町</v>
      </c>
      <c r="I6" s="20" t="str">
        <f t="shared" si="3"/>
        <v>法適用</v>
      </c>
      <c r="J6" s="20" t="str">
        <f t="shared" si="3"/>
        <v>水道事業</v>
      </c>
      <c r="K6" s="20" t="str">
        <f t="shared" si="3"/>
        <v>末端給水事業</v>
      </c>
      <c r="L6" s="20" t="str">
        <f t="shared" si="3"/>
        <v>A8</v>
      </c>
      <c r="M6" s="20" t="str">
        <f t="shared" si="3"/>
        <v>その他</v>
      </c>
      <c r="N6" s="21" t="str">
        <f t="shared" si="3"/>
        <v>-</v>
      </c>
      <c r="O6" s="21">
        <f t="shared" si="3"/>
        <v>64.23</v>
      </c>
      <c r="P6" s="21">
        <f t="shared" si="3"/>
        <v>99.91</v>
      </c>
      <c r="Q6" s="21">
        <f t="shared" si="3"/>
        <v>2706</v>
      </c>
      <c r="R6" s="21">
        <f t="shared" si="3"/>
        <v>5597</v>
      </c>
      <c r="S6" s="21">
        <f t="shared" si="3"/>
        <v>80.400000000000006</v>
      </c>
      <c r="T6" s="21">
        <f t="shared" si="3"/>
        <v>69.61</v>
      </c>
      <c r="U6" s="21">
        <f t="shared" si="3"/>
        <v>5536</v>
      </c>
      <c r="V6" s="21">
        <f t="shared" si="3"/>
        <v>0.8</v>
      </c>
      <c r="W6" s="21">
        <f t="shared" si="3"/>
        <v>6920</v>
      </c>
      <c r="X6" s="22" t="str">
        <f>IF(X7="",NA(),X7)</f>
        <v>-</v>
      </c>
      <c r="Y6" s="22" t="str">
        <f t="shared" ref="Y6:AG6" si="4">IF(Y7="",NA(),Y7)</f>
        <v>-</v>
      </c>
      <c r="Z6" s="22">
        <f t="shared" si="4"/>
        <v>135.68</v>
      </c>
      <c r="AA6" s="22">
        <f t="shared" si="4"/>
        <v>141.29</v>
      </c>
      <c r="AB6" s="22">
        <f t="shared" si="4"/>
        <v>136.56</v>
      </c>
      <c r="AC6" s="22" t="str">
        <f t="shared" si="4"/>
        <v>-</v>
      </c>
      <c r="AD6" s="22" t="str">
        <f t="shared" si="4"/>
        <v>-</v>
      </c>
      <c r="AE6" s="22">
        <f t="shared" si="4"/>
        <v>105.34</v>
      </c>
      <c r="AF6" s="22">
        <f t="shared" si="4"/>
        <v>105.77</v>
      </c>
      <c r="AG6" s="22">
        <f t="shared" si="4"/>
        <v>104.82</v>
      </c>
      <c r="AH6" s="21" t="str">
        <f>IF(AH7="","",IF(AH7="-","【-】","【"&amp;SUBSTITUTE(TEXT(AH7,"#,##0.00"),"-","△")&amp;"】"))</f>
        <v>【108.70】</v>
      </c>
      <c r="AI6" s="22" t="str">
        <f>IF(AI7="",NA(),AI7)</f>
        <v>-</v>
      </c>
      <c r="AJ6" s="22" t="str">
        <f t="shared" ref="AJ6:AR6" si="5">IF(AJ7="",NA(),AJ7)</f>
        <v>-</v>
      </c>
      <c r="AK6" s="21">
        <f t="shared" si="5"/>
        <v>0</v>
      </c>
      <c r="AL6" s="21">
        <f t="shared" si="5"/>
        <v>0</v>
      </c>
      <c r="AM6" s="21">
        <f t="shared" si="5"/>
        <v>0</v>
      </c>
      <c r="AN6" s="22" t="str">
        <f t="shared" si="5"/>
        <v>-</v>
      </c>
      <c r="AO6" s="22" t="str">
        <f t="shared" si="5"/>
        <v>-</v>
      </c>
      <c r="AP6" s="22">
        <f t="shared" si="5"/>
        <v>24.04</v>
      </c>
      <c r="AQ6" s="22">
        <f t="shared" si="5"/>
        <v>28.03</v>
      </c>
      <c r="AR6" s="22">
        <f t="shared" si="5"/>
        <v>26.73</v>
      </c>
      <c r="AS6" s="21" t="str">
        <f>IF(AS7="","",IF(AS7="-","【-】","【"&amp;SUBSTITUTE(TEXT(AS7,"#,##0.00"),"-","△")&amp;"】"))</f>
        <v>【1.34】</v>
      </c>
      <c r="AT6" s="22" t="str">
        <f>IF(AT7="",NA(),AT7)</f>
        <v>-</v>
      </c>
      <c r="AU6" s="22" t="str">
        <f t="shared" ref="AU6:BC6" si="6">IF(AU7="",NA(),AU7)</f>
        <v>-</v>
      </c>
      <c r="AV6" s="22">
        <f t="shared" si="6"/>
        <v>235.78</v>
      </c>
      <c r="AW6" s="22">
        <f t="shared" si="6"/>
        <v>272.10000000000002</v>
      </c>
      <c r="AX6" s="22">
        <f t="shared" si="6"/>
        <v>400.73</v>
      </c>
      <c r="AY6" s="22" t="str">
        <f t="shared" si="6"/>
        <v>-</v>
      </c>
      <c r="AZ6" s="22" t="str">
        <f t="shared" si="6"/>
        <v>-</v>
      </c>
      <c r="BA6" s="22">
        <f t="shared" si="6"/>
        <v>305.08</v>
      </c>
      <c r="BB6" s="22">
        <f t="shared" si="6"/>
        <v>305.33999999999997</v>
      </c>
      <c r="BC6" s="22">
        <f t="shared" si="6"/>
        <v>310.01</v>
      </c>
      <c r="BD6" s="21" t="str">
        <f>IF(BD7="","",IF(BD7="-","【-】","【"&amp;SUBSTITUTE(TEXT(BD7,"#,##0.00"),"-","△")&amp;"】"))</f>
        <v>【252.29】</v>
      </c>
      <c r="BE6" s="22" t="str">
        <f>IF(BE7="",NA(),BE7)</f>
        <v>-</v>
      </c>
      <c r="BF6" s="22" t="str">
        <f t="shared" ref="BF6:BN6" si="7">IF(BF7="",NA(),BF7)</f>
        <v>-</v>
      </c>
      <c r="BG6" s="22">
        <f t="shared" si="7"/>
        <v>741.15</v>
      </c>
      <c r="BH6" s="22">
        <f t="shared" si="7"/>
        <v>721.41</v>
      </c>
      <c r="BI6" s="22">
        <f t="shared" si="7"/>
        <v>663.02</v>
      </c>
      <c r="BJ6" s="22" t="str">
        <f t="shared" si="7"/>
        <v>-</v>
      </c>
      <c r="BK6" s="22" t="str">
        <f t="shared" si="7"/>
        <v>-</v>
      </c>
      <c r="BL6" s="22">
        <f t="shared" si="7"/>
        <v>585.59</v>
      </c>
      <c r="BM6" s="22">
        <f t="shared" si="7"/>
        <v>561.34</v>
      </c>
      <c r="BN6" s="22">
        <f t="shared" si="7"/>
        <v>538.33000000000004</v>
      </c>
      <c r="BO6" s="21" t="str">
        <f>IF(BO7="","",IF(BO7="-","【-】","【"&amp;SUBSTITUTE(TEXT(BO7,"#,##0.00"),"-","△")&amp;"】"))</f>
        <v>【268.07】</v>
      </c>
      <c r="BP6" s="22" t="str">
        <f>IF(BP7="",NA(),BP7)</f>
        <v>-</v>
      </c>
      <c r="BQ6" s="22" t="str">
        <f t="shared" ref="BQ6:BY6" si="8">IF(BQ7="",NA(),BQ7)</f>
        <v>-</v>
      </c>
      <c r="BR6" s="22">
        <f t="shared" si="8"/>
        <v>58.24</v>
      </c>
      <c r="BS6" s="22">
        <f t="shared" si="8"/>
        <v>54.61</v>
      </c>
      <c r="BT6" s="22">
        <f t="shared" si="8"/>
        <v>55.24</v>
      </c>
      <c r="BU6" s="22" t="str">
        <f t="shared" si="8"/>
        <v>-</v>
      </c>
      <c r="BV6" s="22" t="str">
        <f t="shared" si="8"/>
        <v>-</v>
      </c>
      <c r="BW6" s="22">
        <f t="shared" si="8"/>
        <v>82.78</v>
      </c>
      <c r="BX6" s="22">
        <f t="shared" si="8"/>
        <v>84.82</v>
      </c>
      <c r="BY6" s="22">
        <f t="shared" si="8"/>
        <v>82.29</v>
      </c>
      <c r="BZ6" s="21" t="str">
        <f>IF(BZ7="","",IF(BZ7="-","【-】","【"&amp;SUBSTITUTE(TEXT(BZ7,"#,##0.00"),"-","△")&amp;"】"))</f>
        <v>【97.47】</v>
      </c>
      <c r="CA6" s="22" t="str">
        <f>IF(CA7="",NA(),CA7)</f>
        <v>-</v>
      </c>
      <c r="CB6" s="22" t="str">
        <f t="shared" ref="CB6:CJ6" si="9">IF(CB7="",NA(),CB7)</f>
        <v>-</v>
      </c>
      <c r="CC6" s="22">
        <f t="shared" si="9"/>
        <v>2372.81</v>
      </c>
      <c r="CD6" s="22">
        <f t="shared" si="9"/>
        <v>243.77</v>
      </c>
      <c r="CE6" s="22">
        <f t="shared" si="9"/>
        <v>241.37</v>
      </c>
      <c r="CF6" s="22" t="str">
        <f t="shared" si="9"/>
        <v>-</v>
      </c>
      <c r="CG6" s="22" t="str">
        <f t="shared" si="9"/>
        <v>-</v>
      </c>
      <c r="CH6" s="22">
        <f t="shared" si="9"/>
        <v>225.09</v>
      </c>
      <c r="CI6" s="22">
        <f t="shared" si="9"/>
        <v>224.82</v>
      </c>
      <c r="CJ6" s="22">
        <f t="shared" si="9"/>
        <v>230.85</v>
      </c>
      <c r="CK6" s="21" t="str">
        <f>IF(CK7="","",IF(CK7="-","【-】","【"&amp;SUBSTITUTE(TEXT(CK7,"#,##0.00"),"-","△")&amp;"】"))</f>
        <v>【174.75】</v>
      </c>
      <c r="CL6" s="22" t="str">
        <f>IF(CL7="",NA(),CL7)</f>
        <v>-</v>
      </c>
      <c r="CM6" s="22" t="str">
        <f t="shared" ref="CM6:CU6" si="10">IF(CM7="",NA(),CM7)</f>
        <v>-</v>
      </c>
      <c r="CN6" s="22">
        <f t="shared" si="10"/>
        <v>1</v>
      </c>
      <c r="CO6" s="22">
        <f t="shared" si="10"/>
        <v>49.11</v>
      </c>
      <c r="CP6" s="22">
        <f t="shared" si="10"/>
        <v>52.35</v>
      </c>
      <c r="CQ6" s="22" t="str">
        <f t="shared" si="10"/>
        <v>-</v>
      </c>
      <c r="CR6" s="22" t="str">
        <f t="shared" si="10"/>
        <v>-</v>
      </c>
      <c r="CS6" s="22">
        <f t="shared" si="10"/>
        <v>49.38</v>
      </c>
      <c r="CT6" s="22">
        <f t="shared" si="10"/>
        <v>50.09</v>
      </c>
      <c r="CU6" s="22">
        <f t="shared" si="10"/>
        <v>50.1</v>
      </c>
      <c r="CV6" s="21" t="str">
        <f>IF(CV7="","",IF(CV7="-","【-】","【"&amp;SUBSTITUTE(TEXT(CV7,"#,##0.00"),"-","△")&amp;"】"))</f>
        <v>【59.97】</v>
      </c>
      <c r="CW6" s="22" t="str">
        <f>IF(CW7="",NA(),CW7)</f>
        <v>-</v>
      </c>
      <c r="CX6" s="22" t="str">
        <f t="shared" ref="CX6:DF6" si="11">IF(CX7="",NA(),CX7)</f>
        <v>-</v>
      </c>
      <c r="CY6" s="22">
        <f t="shared" si="11"/>
        <v>97.45</v>
      </c>
      <c r="CZ6" s="22">
        <f t="shared" si="11"/>
        <v>77.400000000000006</v>
      </c>
      <c r="DA6" s="22">
        <f t="shared" si="11"/>
        <v>73.150000000000006</v>
      </c>
      <c r="DB6" s="22" t="str">
        <f t="shared" si="11"/>
        <v>-</v>
      </c>
      <c r="DC6" s="22" t="str">
        <f t="shared" si="11"/>
        <v>-</v>
      </c>
      <c r="DD6" s="22">
        <f t="shared" si="11"/>
        <v>78.010000000000005</v>
      </c>
      <c r="DE6" s="22">
        <f t="shared" si="11"/>
        <v>77.599999999999994</v>
      </c>
      <c r="DF6" s="22">
        <f t="shared" si="11"/>
        <v>77.3</v>
      </c>
      <c r="DG6" s="21" t="str">
        <f>IF(DG7="","",IF(DG7="-","【-】","【"&amp;SUBSTITUTE(TEXT(DG7,"#,##0.00"),"-","△")&amp;"】"))</f>
        <v>【89.76】</v>
      </c>
      <c r="DH6" s="22" t="str">
        <f>IF(DH7="",NA(),DH7)</f>
        <v>-</v>
      </c>
      <c r="DI6" s="22" t="str">
        <f t="shared" ref="DI6:DQ6" si="12">IF(DI7="",NA(),DI7)</f>
        <v>-</v>
      </c>
      <c r="DJ6" s="22">
        <f t="shared" si="12"/>
        <v>44.87</v>
      </c>
      <c r="DK6" s="22">
        <f t="shared" si="12"/>
        <v>47.01</v>
      </c>
      <c r="DL6" s="22">
        <f t="shared" si="12"/>
        <v>49.06</v>
      </c>
      <c r="DM6" s="22" t="str">
        <f t="shared" si="12"/>
        <v>-</v>
      </c>
      <c r="DN6" s="22" t="str">
        <f t="shared" si="12"/>
        <v>-</v>
      </c>
      <c r="DO6" s="22">
        <f t="shared" si="12"/>
        <v>47.5</v>
      </c>
      <c r="DP6" s="22">
        <f t="shared" si="12"/>
        <v>48.41</v>
      </c>
      <c r="DQ6" s="22">
        <f t="shared" si="12"/>
        <v>50.02</v>
      </c>
      <c r="DR6" s="21" t="str">
        <f>IF(DR7="","",IF(DR7="-","【-】","【"&amp;SUBSTITUTE(TEXT(DR7,"#,##0.00"),"-","△")&amp;"】"))</f>
        <v>【51.51】</v>
      </c>
      <c r="DS6" s="22" t="str">
        <f>IF(DS7="",NA(),DS7)</f>
        <v>-</v>
      </c>
      <c r="DT6" s="22" t="str">
        <f t="shared" ref="DT6:EB6" si="13">IF(DT7="",NA(),DT7)</f>
        <v>-</v>
      </c>
      <c r="DU6" s="21">
        <f t="shared" si="13"/>
        <v>0</v>
      </c>
      <c r="DV6" s="21">
        <f t="shared" si="13"/>
        <v>0</v>
      </c>
      <c r="DW6" s="21">
        <f t="shared" si="13"/>
        <v>0</v>
      </c>
      <c r="DX6" s="22" t="str">
        <f t="shared" si="13"/>
        <v>-</v>
      </c>
      <c r="DY6" s="22" t="str">
        <f t="shared" si="13"/>
        <v>-</v>
      </c>
      <c r="DZ6" s="22">
        <f t="shared" si="13"/>
        <v>17.399999999999999</v>
      </c>
      <c r="EA6" s="22">
        <f t="shared" si="13"/>
        <v>18.64</v>
      </c>
      <c r="EB6" s="22">
        <f t="shared" si="13"/>
        <v>19.510000000000002</v>
      </c>
      <c r="EC6" s="21" t="str">
        <f>IF(EC7="","",IF(EC7="-","【-】","【"&amp;SUBSTITUTE(TEXT(EC7,"#,##0.00"),"-","△")&amp;"】"))</f>
        <v>【23.75】</v>
      </c>
      <c r="ED6" s="22" t="str">
        <f>IF(ED7="",NA(),ED7)</f>
        <v>-</v>
      </c>
      <c r="EE6" s="22" t="str">
        <f t="shared" ref="EE6:EM6" si="14">IF(EE7="",NA(),EE7)</f>
        <v>-</v>
      </c>
      <c r="EF6" s="21">
        <f t="shared" si="14"/>
        <v>0</v>
      </c>
      <c r="EG6" s="21">
        <f t="shared" si="14"/>
        <v>0</v>
      </c>
      <c r="EH6" s="21">
        <f t="shared" si="14"/>
        <v>0</v>
      </c>
      <c r="EI6" s="22" t="str">
        <f t="shared" si="14"/>
        <v>-</v>
      </c>
      <c r="EJ6" s="22" t="str">
        <f t="shared" si="14"/>
        <v>-</v>
      </c>
      <c r="EK6" s="22">
        <f t="shared" si="14"/>
        <v>0.4</v>
      </c>
      <c r="EL6" s="22">
        <f t="shared" si="14"/>
        <v>0.36</v>
      </c>
      <c r="EM6" s="22">
        <f t="shared" si="14"/>
        <v>0.56999999999999995</v>
      </c>
      <c r="EN6" s="21" t="str">
        <f>IF(EN7="","",IF(EN7="-","【-】","【"&amp;SUBSTITUTE(TEXT(EN7,"#,##0.00"),"-","△")&amp;"】"))</f>
        <v>【0.67】</v>
      </c>
    </row>
    <row r="7" spans="1:144" s="23" customFormat="1">
      <c r="A7" s="15"/>
      <c r="B7" s="24">
        <v>2022</v>
      </c>
      <c r="C7" s="24">
        <v>465313</v>
      </c>
      <c r="D7" s="24">
        <v>46</v>
      </c>
      <c r="E7" s="24">
        <v>1</v>
      </c>
      <c r="F7" s="24">
        <v>0</v>
      </c>
      <c r="G7" s="24">
        <v>1</v>
      </c>
      <c r="H7" s="24" t="s">
        <v>93</v>
      </c>
      <c r="I7" s="24" t="s">
        <v>94</v>
      </c>
      <c r="J7" s="24" t="s">
        <v>95</v>
      </c>
      <c r="K7" s="24" t="s">
        <v>96</v>
      </c>
      <c r="L7" s="24" t="s">
        <v>97</v>
      </c>
      <c r="M7" s="24" t="s">
        <v>98</v>
      </c>
      <c r="N7" s="25" t="s">
        <v>99</v>
      </c>
      <c r="O7" s="25">
        <v>64.23</v>
      </c>
      <c r="P7" s="25">
        <v>99.91</v>
      </c>
      <c r="Q7" s="25">
        <v>2706</v>
      </c>
      <c r="R7" s="25">
        <v>5597</v>
      </c>
      <c r="S7" s="25">
        <v>80.400000000000006</v>
      </c>
      <c r="T7" s="25">
        <v>69.61</v>
      </c>
      <c r="U7" s="25">
        <v>5536</v>
      </c>
      <c r="V7" s="25">
        <v>0.8</v>
      </c>
      <c r="W7" s="25">
        <v>6920</v>
      </c>
      <c r="X7" s="25" t="s">
        <v>99</v>
      </c>
      <c r="Y7" s="25" t="s">
        <v>99</v>
      </c>
      <c r="Z7" s="25">
        <v>135.68</v>
      </c>
      <c r="AA7" s="25">
        <v>141.29</v>
      </c>
      <c r="AB7" s="25">
        <v>136.56</v>
      </c>
      <c r="AC7" s="25" t="s">
        <v>99</v>
      </c>
      <c r="AD7" s="25" t="s">
        <v>99</v>
      </c>
      <c r="AE7" s="25">
        <v>105.34</v>
      </c>
      <c r="AF7" s="25">
        <v>105.77</v>
      </c>
      <c r="AG7" s="25">
        <v>104.82</v>
      </c>
      <c r="AH7" s="25">
        <v>108.7</v>
      </c>
      <c r="AI7" s="25" t="s">
        <v>99</v>
      </c>
      <c r="AJ7" s="25" t="s">
        <v>99</v>
      </c>
      <c r="AK7" s="25">
        <v>0</v>
      </c>
      <c r="AL7" s="25">
        <v>0</v>
      </c>
      <c r="AM7" s="25">
        <v>0</v>
      </c>
      <c r="AN7" s="25" t="s">
        <v>99</v>
      </c>
      <c r="AO7" s="25" t="s">
        <v>99</v>
      </c>
      <c r="AP7" s="25">
        <v>24.04</v>
      </c>
      <c r="AQ7" s="25">
        <v>28.03</v>
      </c>
      <c r="AR7" s="25">
        <v>26.73</v>
      </c>
      <c r="AS7" s="25">
        <v>1.34</v>
      </c>
      <c r="AT7" s="25" t="s">
        <v>99</v>
      </c>
      <c r="AU7" s="25" t="s">
        <v>99</v>
      </c>
      <c r="AV7" s="25">
        <v>235.78</v>
      </c>
      <c r="AW7" s="25">
        <v>272.10000000000002</v>
      </c>
      <c r="AX7" s="25">
        <v>400.73</v>
      </c>
      <c r="AY7" s="25" t="s">
        <v>99</v>
      </c>
      <c r="AZ7" s="25" t="s">
        <v>99</v>
      </c>
      <c r="BA7" s="25">
        <v>305.08</v>
      </c>
      <c r="BB7" s="25">
        <v>305.33999999999997</v>
      </c>
      <c r="BC7" s="25">
        <v>310.01</v>
      </c>
      <c r="BD7" s="25">
        <v>252.29</v>
      </c>
      <c r="BE7" s="25" t="s">
        <v>99</v>
      </c>
      <c r="BF7" s="25" t="s">
        <v>99</v>
      </c>
      <c r="BG7" s="25">
        <v>741.15</v>
      </c>
      <c r="BH7" s="25">
        <v>721.41</v>
      </c>
      <c r="BI7" s="25">
        <v>663.02</v>
      </c>
      <c r="BJ7" s="25" t="s">
        <v>99</v>
      </c>
      <c r="BK7" s="25" t="s">
        <v>99</v>
      </c>
      <c r="BL7" s="25">
        <v>585.59</v>
      </c>
      <c r="BM7" s="25">
        <v>561.34</v>
      </c>
      <c r="BN7" s="25">
        <v>538.33000000000004</v>
      </c>
      <c r="BO7" s="25">
        <v>268.07</v>
      </c>
      <c r="BP7" s="25" t="s">
        <v>99</v>
      </c>
      <c r="BQ7" s="25" t="s">
        <v>99</v>
      </c>
      <c r="BR7" s="25">
        <v>58.24</v>
      </c>
      <c r="BS7" s="25">
        <v>54.61</v>
      </c>
      <c r="BT7" s="25">
        <v>55.24</v>
      </c>
      <c r="BU7" s="25" t="s">
        <v>99</v>
      </c>
      <c r="BV7" s="25" t="s">
        <v>99</v>
      </c>
      <c r="BW7" s="25">
        <v>82.78</v>
      </c>
      <c r="BX7" s="25">
        <v>84.82</v>
      </c>
      <c r="BY7" s="25">
        <v>82.29</v>
      </c>
      <c r="BZ7" s="25">
        <v>97.47</v>
      </c>
      <c r="CA7" s="25" t="s">
        <v>99</v>
      </c>
      <c r="CB7" s="25" t="s">
        <v>99</v>
      </c>
      <c r="CC7" s="25">
        <v>2372.81</v>
      </c>
      <c r="CD7" s="25">
        <v>243.77</v>
      </c>
      <c r="CE7" s="25">
        <v>241.37</v>
      </c>
      <c r="CF7" s="25" t="s">
        <v>99</v>
      </c>
      <c r="CG7" s="25" t="s">
        <v>99</v>
      </c>
      <c r="CH7" s="25">
        <v>225.09</v>
      </c>
      <c r="CI7" s="25">
        <v>224.82</v>
      </c>
      <c r="CJ7" s="25">
        <v>230.85</v>
      </c>
      <c r="CK7" s="25">
        <v>174.75</v>
      </c>
      <c r="CL7" s="25" t="s">
        <v>99</v>
      </c>
      <c r="CM7" s="25" t="s">
        <v>99</v>
      </c>
      <c r="CN7" s="25">
        <v>1</v>
      </c>
      <c r="CO7" s="25">
        <v>49.11</v>
      </c>
      <c r="CP7" s="25">
        <v>52.35</v>
      </c>
      <c r="CQ7" s="25" t="s">
        <v>99</v>
      </c>
      <c r="CR7" s="25" t="s">
        <v>99</v>
      </c>
      <c r="CS7" s="25">
        <v>49.38</v>
      </c>
      <c r="CT7" s="25">
        <v>50.09</v>
      </c>
      <c r="CU7" s="25">
        <v>50.1</v>
      </c>
      <c r="CV7" s="25">
        <v>59.97</v>
      </c>
      <c r="CW7" s="25" t="s">
        <v>99</v>
      </c>
      <c r="CX7" s="25" t="s">
        <v>99</v>
      </c>
      <c r="CY7" s="25">
        <v>97.45</v>
      </c>
      <c r="CZ7" s="25">
        <v>77.400000000000006</v>
      </c>
      <c r="DA7" s="25">
        <v>73.150000000000006</v>
      </c>
      <c r="DB7" s="25" t="s">
        <v>99</v>
      </c>
      <c r="DC7" s="25" t="s">
        <v>99</v>
      </c>
      <c r="DD7" s="25">
        <v>78.010000000000005</v>
      </c>
      <c r="DE7" s="25">
        <v>77.599999999999994</v>
      </c>
      <c r="DF7" s="25">
        <v>77.3</v>
      </c>
      <c r="DG7" s="25">
        <v>89.76</v>
      </c>
      <c r="DH7" s="25" t="s">
        <v>99</v>
      </c>
      <c r="DI7" s="25" t="s">
        <v>99</v>
      </c>
      <c r="DJ7" s="25">
        <v>44.87</v>
      </c>
      <c r="DK7" s="25">
        <v>47.01</v>
      </c>
      <c r="DL7" s="25">
        <v>49.06</v>
      </c>
      <c r="DM7" s="25" t="s">
        <v>99</v>
      </c>
      <c r="DN7" s="25" t="s">
        <v>99</v>
      </c>
      <c r="DO7" s="25">
        <v>47.5</v>
      </c>
      <c r="DP7" s="25">
        <v>48.41</v>
      </c>
      <c r="DQ7" s="25">
        <v>50.02</v>
      </c>
      <c r="DR7" s="25">
        <v>51.51</v>
      </c>
      <c r="DS7" s="25" t="s">
        <v>99</v>
      </c>
      <c r="DT7" s="25" t="s">
        <v>99</v>
      </c>
      <c r="DU7" s="25">
        <v>0</v>
      </c>
      <c r="DV7" s="25">
        <v>0</v>
      </c>
      <c r="DW7" s="25">
        <v>0</v>
      </c>
      <c r="DX7" s="25" t="s">
        <v>99</v>
      </c>
      <c r="DY7" s="25" t="s">
        <v>99</v>
      </c>
      <c r="DZ7" s="25">
        <v>17.399999999999999</v>
      </c>
      <c r="EA7" s="25">
        <v>18.64</v>
      </c>
      <c r="EB7" s="25">
        <v>19.510000000000002</v>
      </c>
      <c r="EC7" s="25">
        <v>23.75</v>
      </c>
      <c r="ED7" s="25" t="s">
        <v>99</v>
      </c>
      <c r="EE7" s="25" t="s">
        <v>99</v>
      </c>
      <c r="EF7" s="25">
        <v>0</v>
      </c>
      <c r="EG7" s="25">
        <v>0</v>
      </c>
      <c r="EH7" s="25">
        <v>0</v>
      </c>
      <c r="EI7" s="25" t="s">
        <v>99</v>
      </c>
      <c r="EJ7" s="25" t="s">
        <v>99</v>
      </c>
      <c r="EK7" s="25">
        <v>0.4</v>
      </c>
      <c r="EL7" s="25">
        <v>0.36</v>
      </c>
      <c r="EM7" s="25">
        <v>0.56999999999999995</v>
      </c>
      <c r="EN7" s="25">
        <v>0.67</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c r="B11">
        <v>4</v>
      </c>
      <c r="C11">
        <v>3</v>
      </c>
      <c r="D11">
        <v>2</v>
      </c>
      <c r="E11">
        <v>1</v>
      </c>
      <c r="F11">
        <v>0</v>
      </c>
      <c r="G11" t="s">
        <v>105</v>
      </c>
    </row>
    <row r="12" spans="1:144">
      <c r="B12">
        <v>1</v>
      </c>
      <c r="C12">
        <v>1</v>
      </c>
      <c r="D12">
        <v>2</v>
      </c>
      <c r="E12">
        <v>3</v>
      </c>
      <c r="F12">
        <v>4</v>
      </c>
      <c r="G12" t="s">
        <v>106</v>
      </c>
    </row>
    <row r="13" spans="1:144">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dcterms:created xsi:type="dcterms:W3CDTF">2023-12-05T01:03:04Z</dcterms:created>
  <dcterms:modified xsi:type="dcterms:W3CDTF">2024-02-15T05:45:00Z</dcterms:modified>
  <cp:category/>
</cp:coreProperties>
</file>