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42_知名町()\"/>
    </mc:Choice>
  </mc:AlternateContent>
  <xr:revisionPtr revIDLastSave="0" documentId="13_ncr:1_{0FF56EC2-E209-4648-9025-00B30ED91C6A}" xr6:coauthVersionLast="36" xr6:coauthVersionMax="36" xr10:uidLastSave="{00000000-0000-0000-0000-000000000000}"/>
  <workbookProtection workbookAlgorithmName="SHA-512" workbookHashValue="Z6O10Fe/SOpGWcepNITHhxH1TgIK09f3ihGcH2Y8s/fQW6F8H7sWnT3/nHghFQgK4NtU+FNmOQ36wroSEzM1oQ==" workbookSaltValue="l6DKTGnojbjixMOjT/5OP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AT8" i="4" s="1"/>
  <c r="S6" i="5"/>
  <c r="R6" i="5"/>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BB10" i="4"/>
  <c r="AL10" i="4"/>
  <c r="AD10" i="4"/>
  <c r="W10" i="4"/>
  <c r="B10" i="4"/>
  <c r="AL8" i="4"/>
  <c r="AD8" i="4"/>
  <c r="W8" i="4"/>
  <c r="P8" i="4"/>
  <c r="I8" i="4"/>
  <c r="B8" i="4"/>
</calcChain>
</file>

<file path=xl/sharedStrings.xml><?xml version="1.0" encoding="utf-8"?>
<sst xmlns="http://schemas.openxmlformats.org/spreadsheetml/2006/main" count="247" uniqueCount="120">
  <si>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</si>
  <si>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</si>
  <si>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</si>
  <si>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</si>
  <si>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</si>
  <si>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</si>
  <si>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</si>
  <si>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</si>
  <si>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</si>
  <si>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</si>
  <si>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</si>
  <si>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</si>
  <si>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</si>
  <si>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</si>
  <si>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</si>
  <si>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</si>
  <si>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</si>
  <si>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</si>
  <si>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</si>
  <si>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</si>
  <si>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</si>
  <si>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</si>
  <si>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</si>
  <si>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</si>
  <si>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</si>
  <si>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</si>
  <si>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</si>
  <si>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</si>
  <si>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</si>
  <si>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</si>
  <si>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</si>
  <si>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</si>
  <si>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</si>
  <si>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</si>
  <si>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</si>
  <si>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</si>
  <si>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</si>
  <si>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</si>
  <si>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</si>
  <si>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</si>
  <si>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</si>
  <si>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</si>
  <si>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</si>
  <si>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</si>
  <si>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</si>
  <si>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</si>
  <si>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</si>
  <si>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</si>
  <si>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</si>
  <si>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</si>
  <si>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</si>
  <si>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</si>
  <si>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</si>
  <si>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</si>
  <si>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</si>
  <si>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</si>
  <si>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</si>
  <si>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</si>
  <si>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</si>
  <si>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</si>
  <si>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</si>
  <si>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</si>
  <si>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</si>
  <si>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</si>
  <si>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</si>
  <si>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</si>
  <si>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</si>
  <si>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</si>
  <si>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</si>
  <si>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</si>
  <si>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</si>
  <si>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</si>
  <si>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</si>
  <si>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</si>
  <si>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</si>
  <si>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</si>
  <si>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</si>
  <si>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</si>
  <si>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</si>
  <si>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</si>
  <si>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</si>
  <si>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</si>
  <si>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</si>
  <si>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</si>
  <si>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</si>
  <si>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</si>
  <si>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</si>
  <si>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</si>
  <si>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</si>
  <si>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</si>
  <si>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</si>
  <si>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</si>
  <si>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</si>
  <si>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</si>
  <si>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</si>
  <si>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</si>
  <si>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</si>
  <si>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</si>
  <si>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</si>
  <si>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</si>
  <si>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</si>
  <si>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</si>
  <si>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</si>
  <si>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</si>
  <si>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</si>
  <si>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</si>
  <si>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</si>
  <si>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</si>
  <si>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</si>
  <si>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</si>
  <si>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</si>
  <si>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</si>
  <si>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</si>
  <si>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</si>
  <si>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</si>
  <si>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</si>
  <si>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</si>
  <si>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では、集合処理(公共下水・集落排水)の対象エリア外の世帯を中心に公共浄化槽等整備推進事業で合併処理浄化槽の設置を推進している。本事業による合併処理浄化槽の設置基数が増えることで、料金収入や有収水量が増加する一方で、維持管理費用も増大し、使用料で維持管理費用が補填できず、一般会計繰入金に依存している状態である。
　事業における収支の改善を図るうえで、設置した合併処理浄化槽の稼働率を上げ、料金収入を確保することと併せて、使用料の改定に取り組み、適切な維持管理ができるよう努めたい。</t>
  </si>
  <si>
    <t>③管渠改善率
　耐用年数の経過や経年劣化による合併処理浄化槽本体や付属部品(ブロワ)等の破損が懸念される。また、浸透桝や放流管等の不具合といった事例も発生しているので適切な維持管理に努めたい。</t>
    <rPh sb="58" eb="59">
      <t>マス</t>
    </rPh>
    <phoneticPr fontId="4"/>
  </si>
  <si>
    <t>①収益的収支比率
　昨年度からは改善傾向であるが、指標が100％に満たない状態である。また、他会計繰入金に依存している状況である。今後は経営状況の把握に努め、使用料の改定を検討し、適切な維持管理に努めることで収支の改善を図る必要がある。
④企業債残高対事業規模比率
　令和３年度以降企業債残高と公費による償還分が等しい数値であった。今後も本町が合併処理浄化槽の普及を推進するうえで、公共浄化槽等整備推進事業の事業実績に応じた起債の発行に努めていく。
⑤経費回収率
　令和３年度から減少したのは、令和５年度からの公営企業法適用に伴う移行準備金が主な理由である。
　令和５年度からは、令和３年度と同程度の経費回収率になると想定される。
⑥汚水処理原価
　前年度から増加したのは、公営企業会計移行に伴う移行準備金により汚水処理費が増加したためである。
⑦施設利用率
　平均値より高水準で指標は推移している。公共浄化槽等整備推進事業により町が合併処理浄化槽を設置する際に、速やかに宅内排水設備を整備していただき、事業効果の早期発現が可能となるよう努めていく。
⑧水洗化率
　指標としては、高い水準で推移している。引き続き非水洗化世帯に対し啓発活動を行い、合併処理浄化槽の設置及び接続を推進していきたい。</t>
    <rPh sb="10" eb="13">
      <t>サクネンド</t>
    </rPh>
    <rPh sb="16" eb="20">
      <t>カイゼンケイコウ</t>
    </rPh>
    <rPh sb="25" eb="27">
      <t>シヒョウ</t>
    </rPh>
    <rPh sb="33" eb="34">
      <t>ミ</t>
    </rPh>
    <rPh sb="37" eb="39">
      <t>ジョウタイ</t>
    </rPh>
    <rPh sb="46" eb="49">
      <t>タカイケイ</t>
    </rPh>
    <rPh sb="49" eb="52">
      <t>クリイレキン</t>
    </rPh>
    <rPh sb="53" eb="55">
      <t>イゾン</t>
    </rPh>
    <rPh sb="59" eb="61">
      <t>ジョウキョウ</t>
    </rPh>
    <rPh sb="65" eb="67">
      <t>コンゴ</t>
    </rPh>
    <rPh sb="68" eb="72">
      <t>ケイエイジョウキョウ</t>
    </rPh>
    <rPh sb="73" eb="75">
      <t>ハアク</t>
    </rPh>
    <rPh sb="76" eb="77">
      <t>ツト</t>
    </rPh>
    <rPh sb="79" eb="82">
      <t>シヨウリョウ</t>
    </rPh>
    <rPh sb="83" eb="85">
      <t>カイテイ</t>
    </rPh>
    <rPh sb="86" eb="88">
      <t>ケントウ</t>
    </rPh>
    <rPh sb="90" eb="92">
      <t>テキセツ</t>
    </rPh>
    <rPh sb="93" eb="95">
      <t>イジ</t>
    </rPh>
    <rPh sb="95" eb="97">
      <t>カンリ</t>
    </rPh>
    <rPh sb="98" eb="99">
      <t>ツト</t>
    </rPh>
    <rPh sb="104" eb="106">
      <t>シュウシ</t>
    </rPh>
    <rPh sb="107" eb="109">
      <t>カイゼン</t>
    </rPh>
    <rPh sb="110" eb="111">
      <t>ハカ</t>
    </rPh>
    <rPh sb="112" eb="114">
      <t>ヒツヨウ</t>
    </rPh>
    <rPh sb="134" eb="136">
      <t>レイワ</t>
    </rPh>
    <rPh sb="137" eb="139">
      <t>ネンド</t>
    </rPh>
    <rPh sb="139" eb="141">
      <t>イコウ</t>
    </rPh>
    <rPh sb="166" eb="168">
      <t>コンゴ</t>
    </rPh>
    <rPh sb="169" eb="171">
      <t>ホンチョウ</t>
    </rPh>
    <rPh sb="172" eb="179">
      <t>ガッペイショリジョウカソウ</t>
    </rPh>
    <rPh sb="180" eb="182">
      <t>フキュウ</t>
    </rPh>
    <rPh sb="183" eb="185">
      <t>スイシン</t>
    </rPh>
    <rPh sb="191" eb="197">
      <t>コウキョウジョウカソウトウ</t>
    </rPh>
    <rPh sb="197" eb="203">
      <t>セイビスイシンジギョウ</t>
    </rPh>
    <rPh sb="204" eb="208">
      <t>ジギョウジッセキ</t>
    </rPh>
    <rPh sb="209" eb="210">
      <t>オウ</t>
    </rPh>
    <rPh sb="212" eb="214">
      <t>キサイ</t>
    </rPh>
    <rPh sb="215" eb="217">
      <t>ハッコウ</t>
    </rPh>
    <rPh sb="218" eb="219">
      <t>ツト</t>
    </rPh>
    <rPh sb="233" eb="235">
      <t>レイワ</t>
    </rPh>
    <rPh sb="240" eb="242">
      <t>ゲンショウ</t>
    </rPh>
    <rPh sb="247" eb="249">
      <t>レイワ</t>
    </rPh>
    <rPh sb="250" eb="252">
      <t>ネンド</t>
    </rPh>
    <rPh sb="255" eb="257">
      <t>コウエイ</t>
    </rPh>
    <rPh sb="281" eb="283">
      <t>レイワ</t>
    </rPh>
    <rPh sb="284" eb="286">
      <t>ネンド</t>
    </rPh>
    <rPh sb="290" eb="292">
      <t>レイワ</t>
    </rPh>
    <rPh sb="293" eb="295">
      <t>ネンド</t>
    </rPh>
    <rPh sb="296" eb="299">
      <t>ドウテイド</t>
    </rPh>
    <rPh sb="300" eb="302">
      <t>ケイヒ</t>
    </rPh>
    <rPh sb="302" eb="305">
      <t>カイシュウリツ</t>
    </rPh>
    <rPh sb="309" eb="311">
      <t>ソウテイ</t>
    </rPh>
    <rPh sb="325" eb="327">
      <t>ゼンネン</t>
    </rPh>
    <rPh sb="327" eb="328">
      <t>ド</t>
    </rPh>
    <rPh sb="330" eb="332">
      <t>ゾウカ</t>
    </rPh>
    <rPh sb="400" eb="402">
      <t>コウキョウ</t>
    </rPh>
    <rPh sb="402" eb="405">
      <t>ジョウカソウ</t>
    </rPh>
    <rPh sb="405" eb="406">
      <t>トウ</t>
    </rPh>
    <rPh sb="462" eb="464">
      <t>カノウ</t>
    </rPh>
    <rPh sb="490" eb="491">
      <t>タカ</t>
    </rPh>
    <rPh sb="520" eb="521">
      <t>オコナ</t>
    </rPh>
    <rPh sb="533" eb="534">
      <t>オヨ</t>
    </rPh>
    <rPh sb="538" eb="540">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</si>
</sst>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4F-4516-81E2-0D950F4A509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04F-4516-81E2-0D950F4A509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114.93</c:v>
                </c:pt>
                <c:pt idx="1">
                  <c:v>122.06</c:v>
                </c:pt>
                <c:pt idx="2">
                  <c:v>131.82</c:v>
                </c:pt>
                <c:pt idx="3">
                  <c:v>125.68</c:v>
                </c:pt>
                <c:pt idx="4">
                  <c:v>127.85</c:v>
                </c:pt>
              </c:numCache>
            </c:numRef>
          </c:val>
          <c:extLst>
            <c:ext xmlns:c16="http://schemas.microsoft.com/office/drawing/2014/chart" uri="{C3380CC4-5D6E-409C-BE32-E72D297353CC}">
              <c16:uniqueId val="{00000000-BF31-4256-8BB5-510F322F50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58.19</c:v>
                </c:pt>
                <c:pt idx="3">
                  <c:v>56.52</c:v>
                </c:pt>
                <c:pt idx="4">
                  <c:v>88.45</c:v>
                </c:pt>
              </c:numCache>
            </c:numRef>
          </c:val>
          <c:smooth val="0"/>
          <c:extLst>
            <c:ext xmlns:c16="http://schemas.microsoft.com/office/drawing/2014/chart" uri="{C3380CC4-5D6E-409C-BE32-E72D297353CC}">
              <c16:uniqueId val="{00000001-BF31-4256-8BB5-510F322F50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92.54</c:v>
                </c:pt>
                <c:pt idx="1">
                  <c:v>92.35</c:v>
                </c:pt>
                <c:pt idx="2">
                  <c:v>94.26</c:v>
                </c:pt>
                <c:pt idx="3">
                  <c:v>95.14</c:v>
                </c:pt>
                <c:pt idx="4">
                  <c:v>95.17</c:v>
                </c:pt>
              </c:numCache>
            </c:numRef>
          </c:val>
          <c:extLst>
            <c:ext xmlns:c16="http://schemas.microsoft.com/office/drawing/2014/chart" uri="{C3380CC4-5D6E-409C-BE32-E72D297353CC}">
              <c16:uniqueId val="{00000000-0A9E-4A5D-90EE-847F1F2247C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87.8</c:v>
                </c:pt>
                <c:pt idx="3">
                  <c:v>88.43</c:v>
                </c:pt>
                <c:pt idx="4">
                  <c:v>90.34</c:v>
                </c:pt>
              </c:numCache>
            </c:numRef>
          </c:val>
          <c:smooth val="0"/>
          <c:extLst>
            <c:ext xmlns:c16="http://schemas.microsoft.com/office/drawing/2014/chart" uri="{C3380CC4-5D6E-409C-BE32-E72D297353CC}">
              <c16:uniqueId val="{00000001-0A9E-4A5D-90EE-847F1F2247C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103</c:v>
                </c:pt>
                <c:pt idx="1">
                  <c:v>96.68</c:v>
                </c:pt>
                <c:pt idx="2">
                  <c:v>106.96</c:v>
                </c:pt>
                <c:pt idx="3">
                  <c:v>88.97</c:v>
                </c:pt>
                <c:pt idx="4">
                  <c:v>93.86</c:v>
                </c:pt>
              </c:numCache>
            </c:numRef>
          </c:val>
          <c:extLst>
            <c:ext xmlns:c16="http://schemas.microsoft.com/office/drawing/2014/chart" uri="{C3380CC4-5D6E-409C-BE32-E72D297353CC}">
              <c16:uniqueId val="{00000000-348B-4579-8199-89F6B66E57A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8B-4579-8199-89F6B66E57A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B-458C-9CE9-4C51E6FED45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B-458C-9CE9-4C51E6FED45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63-448D-BCE6-3B19B835717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63-448D-BCE6-3B19B835717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C9-4DE7-A638-8645405D7D3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C9-4DE7-A638-8645405D7D3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5B-4530-BFBC-7D31E6BF7D6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5B-4530-BFBC-7D31E6BF7D6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48.31</c:v>
                </c:pt>
                <c:pt idx="3">
                  <c:v>0</c:v>
                </c:pt>
                <c:pt idx="4">
                  <c:v>0</c:v>
                </c:pt>
              </c:numCache>
            </c:numRef>
          </c:val>
          <c:extLst>
            <c:ext xmlns:c16="http://schemas.microsoft.com/office/drawing/2014/chart" uri="{C3380CC4-5D6E-409C-BE32-E72D297353CC}">
              <c16:uniqueId val="{00000000-ACBC-4BEE-A9D7-59DA4A7FD41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294.27</c:v>
                </c:pt>
                <c:pt idx="3">
                  <c:v>294.08999999999997</c:v>
                </c:pt>
                <c:pt idx="4">
                  <c:v>294.08999999999997</c:v>
                </c:pt>
              </c:numCache>
            </c:numRef>
          </c:val>
          <c:smooth val="0"/>
          <c:extLst>
            <c:ext xmlns:c16="http://schemas.microsoft.com/office/drawing/2014/chart" uri="{C3380CC4-5D6E-409C-BE32-E72D297353CC}">
              <c16:uniqueId val="{00000001-ACBC-4BEE-A9D7-59DA4A7FD41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50.69</c:v>
                </c:pt>
                <c:pt idx="1">
                  <c:v>52.92</c:v>
                </c:pt>
                <c:pt idx="2">
                  <c:v>52.33</c:v>
                </c:pt>
                <c:pt idx="3">
                  <c:v>55.15</c:v>
                </c:pt>
                <c:pt idx="4">
                  <c:v>30.81</c:v>
                </c:pt>
              </c:numCache>
            </c:numRef>
          </c:val>
          <c:extLst>
            <c:ext xmlns:c16="http://schemas.microsoft.com/office/drawing/2014/chart" uri="{C3380CC4-5D6E-409C-BE32-E72D297353CC}">
              <c16:uniqueId val="{00000000-2EDD-41A9-AC74-1D96CF6110A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60.59</c:v>
                </c:pt>
                <c:pt idx="3">
                  <c:v>60</c:v>
                </c:pt>
                <c:pt idx="4">
                  <c:v>59.01</c:v>
                </c:pt>
              </c:numCache>
            </c:numRef>
          </c:val>
          <c:smooth val="0"/>
          <c:extLst>
            <c:ext xmlns:c16="http://schemas.microsoft.com/office/drawing/2014/chart" uri="{C3380CC4-5D6E-409C-BE32-E72D297353CC}">
              <c16:uniqueId val="{00000001-2EDD-41A9-AC74-1D96CF6110A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276.13</c:v>
                </c:pt>
                <c:pt idx="1">
                  <c:v>274.54000000000002</c:v>
                </c:pt>
                <c:pt idx="2">
                  <c:v>273.29000000000002</c:v>
                </c:pt>
                <c:pt idx="3">
                  <c:v>261.91000000000003</c:v>
                </c:pt>
                <c:pt idx="4">
                  <c:v>464.91</c:v>
                </c:pt>
              </c:numCache>
            </c:numRef>
          </c:val>
          <c:extLst>
            <c:ext xmlns:c16="http://schemas.microsoft.com/office/drawing/2014/chart" uri="{C3380CC4-5D6E-409C-BE32-E72D297353CC}">
              <c16:uniqueId val="{00000000-C34E-464A-A7E5-5D719D1262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280.23</c:v>
                </c:pt>
                <c:pt idx="3">
                  <c:v>282.70999999999998</c:v>
                </c:pt>
                <c:pt idx="4">
                  <c:v>291.82</c:v>
                </c:pt>
              </c:numCache>
            </c:numRef>
          </c:val>
          <c:smooth val="0"/>
          <c:extLst>
            <c:ext xmlns:c16="http://schemas.microsoft.com/office/drawing/2014/chart" uri="{C3380CC4-5D6E-409C-BE32-E72D297353CC}">
              <c16:uniqueId val="{00000001-C34E-464A-A7E5-5D719D1262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知名町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45">
        <f>データ!S6</f>
        <v>5634</v>
      </c>
      <c r="AM8" s="45"/>
      <c r="AN8" s="45"/>
      <c r="AO8" s="45"/>
      <c r="AP8" s="45"/>
      <c r="AQ8" s="45"/>
      <c r="AR8" s="45"/>
      <c r="AS8" s="45"/>
      <c r="AT8" s="46">
        <f>データ!T6</f>
        <v>53.3</v>
      </c>
      <c r="AU8" s="46"/>
      <c r="AV8" s="46"/>
      <c r="AW8" s="46"/>
      <c r="AX8" s="46"/>
      <c r="AY8" s="46"/>
      <c r="AZ8" s="46"/>
      <c r="BA8" s="46"/>
      <c r="BB8" s="46">
        <f>データ!U6</f>
        <v>105.7</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7.5</v>
      </c>
      <c r="Q10" s="46"/>
      <c r="R10" s="46"/>
      <c r="S10" s="46"/>
      <c r="T10" s="46"/>
      <c r="U10" s="46"/>
      <c r="V10" s="46"/>
      <c r="W10" s="46">
        <f>データ!Q6</f>
        <v>100</v>
      </c>
      <c r="X10" s="46"/>
      <c r="Y10" s="46"/>
      <c r="Z10" s="46"/>
      <c r="AA10" s="46"/>
      <c r="AB10" s="46"/>
      <c r="AC10" s="46"/>
      <c r="AD10" s="45">
        <f>データ!R6</f>
        <v>2750</v>
      </c>
      <c r="AE10" s="45"/>
      <c r="AF10" s="45"/>
      <c r="AG10" s="45"/>
      <c r="AH10" s="45"/>
      <c r="AI10" s="45"/>
      <c r="AJ10" s="45"/>
      <c r="AK10" s="2"/>
      <c r="AL10" s="45">
        <f>データ!V6</f>
        <v>414</v>
      </c>
      <c r="AM10" s="45"/>
      <c r="AN10" s="45"/>
      <c r="AO10" s="45"/>
      <c r="AP10" s="45"/>
      <c r="AQ10" s="45"/>
      <c r="AR10" s="45"/>
      <c r="AS10" s="45"/>
      <c r="AT10" s="46">
        <f>データ!W6</f>
        <v>0.25</v>
      </c>
      <c r="AU10" s="46"/>
      <c r="AV10" s="46"/>
      <c r="AW10" s="46"/>
      <c r="AX10" s="46"/>
      <c r="AY10" s="46"/>
      <c r="AZ10" s="46"/>
      <c r="BA10" s="46"/>
      <c r="BB10" s="46">
        <f>データ!X6</f>
        <v>1656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44</v>
      </c>
      <c r="N86" s="12" t="s">
        <v>44</v>
      </c>
      <c r="O86" s="12" t="str">
        <f>データ!EO6</f>
        <v>【-】</v>
      </c>
    </row>
  </sheetData>
  <sheetProtection algorithmName="SHA-512" hashValue="JiTxZcOgG00V4E72SxdvPV79TqvkGyNMZ0V62rjawTnt1U4ir2TVnPuWY5ifAQNrKtk0ggkFvqtn90+eLW0tDw==" saltValue="rM0c5sSMkSZR4i+1bTc9m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465348</v>
      </c>
      <c r="D6" s="19">
        <f t="shared" si="3"/>
        <v>47</v>
      </c>
      <c r="E6" s="19">
        <f t="shared" si="3"/>
        <v>18</v>
      </c>
      <c r="F6" s="19">
        <f t="shared" si="3"/>
        <v>0</v>
      </c>
      <c r="G6" s="19">
        <f t="shared" si="3"/>
        <v>0</v>
      </c>
      <c r="H6" s="19" t="str">
        <f t="shared" si="3"/>
        <v>鹿児島県　知名町</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7.5</v>
      </c>
      <c r="Q6" s="20">
        <f t="shared" si="3"/>
        <v>100</v>
      </c>
      <c r="R6" s="20">
        <f t="shared" si="3"/>
        <v>2750</v>
      </c>
      <c r="S6" s="20">
        <f t="shared" si="3"/>
        <v>5634</v>
      </c>
      <c r="T6" s="20">
        <f t="shared" si="3"/>
        <v>53.3</v>
      </c>
      <c r="U6" s="20">
        <f t="shared" si="3"/>
        <v>105.7</v>
      </c>
      <c r="V6" s="20">
        <f t="shared" si="3"/>
        <v>414</v>
      </c>
      <c r="W6" s="20">
        <f t="shared" si="3"/>
        <v>0.25</v>
      </c>
      <c r="X6" s="20">
        <f t="shared" si="3"/>
        <v>1656</v>
      </c>
      <c r="Y6" s="21">
        <f>IF(Y7="",NA(),Y7)</f>
        <v>103</v>
      </c>
      <c r="Z6" s="21">
        <f t="shared" ref="Z6:AH6" si="4">IF(Z7="",NA(),Z7)</f>
        <v>96.68</v>
      </c>
      <c r="AA6" s="21">
        <f t="shared" si="4"/>
        <v>106.96</v>
      </c>
      <c r="AB6" s="21">
        <f t="shared" si="4"/>
        <v>88.97</v>
      </c>
      <c r="AC6" s="21">
        <f t="shared" si="4"/>
        <v>93.86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48.31</v>
      </c>
      <c r="BI6" s="20">
        <f t="shared" si="7"/>
        <v>0</v>
      </c>
      <c r="BJ6" s="20">
        <f t="shared" si="7"/>
        <v>0</v>
      </c>
      <c r="BK6" s="21">
        <f t="shared" si="7"/>
        <v>386.46</v>
      </c>
      <c r="BL6" s="21">
        <f t="shared" si="7"/>
        <v>421.25</v>
      </c>
      <c r="BM6" s="21">
        <f t="shared" si="7"/>
        <v>294.27</v>
      </c>
      <c r="BN6" s="21">
        <f t="shared" si="7"/>
        <v>294.08999999999997</v>
      </c>
      <c r="BO6" s="21">
        <f t="shared" si="7"/>
        <v>294.08999999999997</v>
      </c>
      <c r="BP6" s="20" t="str">
        <f>IF(BP7="","",IF(BP7="-","【-】","【"&amp;SUBSTITUTE(TEXT(BP7,"#,##0.00"),"-","△")&amp;"】"))</f>
        <v>【307.39】</v>
      </c>
      <c r="BQ6" s="21">
        <f>IF(BQ7="",NA(),BQ7)</f>
        <v>50.69</v>
      </c>
      <c r="BR6" s="21">
        <f t="shared" ref="BR6:BZ6" si="8">IF(BR7="",NA(),BR7)</f>
        <v>52.92</v>
      </c>
      <c r="BS6" s="21">
        <f t="shared" si="8"/>
        <v>52.33</v>
      </c>
      <c r="BT6" s="21">
        <f t="shared" si="8"/>
        <v>55.15</v>
      </c>
      <c r="BU6" s="21">
        <f t="shared" si="8"/>
        <v>30.81</v>
      </c>
      <c r="BV6" s="21">
        <f t="shared" si="8"/>
        <v>55.85</v>
      </c>
      <c r="BW6" s="21">
        <f t="shared" si="8"/>
        <v>53.23</v>
      </c>
      <c r="BX6" s="21">
        <f t="shared" si="8"/>
        <v>60.59</v>
      </c>
      <c r="BY6" s="21">
        <f t="shared" si="8"/>
        <v>60</v>
      </c>
      <c r="BZ6" s="21">
        <f t="shared" si="8"/>
        <v>59.01</v>
      </c>
      <c r="CA6" s="20" t="str">
        <f>IF(CA7="","",IF(CA7="-","【-】","【"&amp;SUBSTITUTE(TEXT(CA7,"#,##0.00"),"-","△")&amp;"】"))</f>
        <v>【57.03】</v>
      </c>
      <c r="CB6" s="21">
        <f>IF(CB7="",NA(),CB7)</f>
        <v>276.13</v>
      </c>
      <c r="CC6" s="21">
        <f t="shared" ref="CC6:CK6" si="9">IF(CC7="",NA(),CC7)</f>
        <v>274.54000000000002</v>
      </c>
      <c r="CD6" s="21">
        <f t="shared" si="9"/>
        <v>273.29000000000002</v>
      </c>
      <c r="CE6" s="21">
        <f t="shared" si="9"/>
        <v>261.91000000000003</v>
      </c>
      <c r="CF6" s="21">
        <f t="shared" si="9"/>
        <v>464.91</v>
      </c>
      <c r="CG6" s="21">
        <f t="shared" si="9"/>
        <v>287.91000000000003</v>
      </c>
      <c r="CH6" s="21">
        <f t="shared" si="9"/>
        <v>283.3</v>
      </c>
      <c r="CI6" s="21">
        <f t="shared" si="9"/>
        <v>280.23</v>
      </c>
      <c r="CJ6" s="21">
        <f t="shared" si="9"/>
        <v>282.70999999999998</v>
      </c>
      <c r="CK6" s="21">
        <f t="shared" si="9"/>
        <v>291.82</v>
      </c>
      <c r="CL6" s="20" t="str">
        <f>IF(CL7="","",IF(CL7="-","【-】","【"&amp;SUBSTITUTE(TEXT(CL7,"#,##0.00"),"-","△")&amp;"】"))</f>
        <v>【294.83】</v>
      </c>
      <c r="CM6" s="21">
        <f>IF(CM7="",NA(),CM7)</f>
        <v>114.93</v>
      </c>
      <c r="CN6" s="21">
        <f t="shared" ref="CN6:CV6" si="10">IF(CN7="",NA(),CN7)</f>
        <v>122.06</v>
      </c>
      <c r="CO6" s="21">
        <f t="shared" si="10"/>
        <v>131.82</v>
      </c>
      <c r="CP6" s="21">
        <f t="shared" si="10"/>
        <v>125.68</v>
      </c>
      <c r="CQ6" s="21">
        <f t="shared" si="10"/>
        <v>127.85</v>
      </c>
      <c r="CR6" s="21">
        <f t="shared" si="10"/>
        <v>54.93</v>
      </c>
      <c r="CS6" s="21">
        <f t="shared" si="10"/>
        <v>55.96</v>
      </c>
      <c r="CT6" s="21">
        <f t="shared" si="10"/>
        <v>58.19</v>
      </c>
      <c r="CU6" s="21">
        <f t="shared" si="10"/>
        <v>56.52</v>
      </c>
      <c r="CV6" s="21">
        <f t="shared" si="10"/>
        <v>88.45</v>
      </c>
      <c r="CW6" s="20" t="str">
        <f>IF(CW7="","",IF(CW7="-","【-】","【"&amp;SUBSTITUTE(TEXT(CW7,"#,##0.00"),"-","△")&amp;"】"))</f>
        <v>【84.27】</v>
      </c>
      <c r="CX6" s="21">
        <f>IF(CX7="",NA(),CX7)</f>
        <v>92.54</v>
      </c>
      <c r="CY6" s="21">
        <f t="shared" ref="CY6:DG6" si="11">IF(CY7="",NA(),CY7)</f>
        <v>92.35</v>
      </c>
      <c r="CZ6" s="21">
        <f t="shared" si="11"/>
        <v>94.26</v>
      </c>
      <c r="DA6" s="21">
        <f t="shared" si="11"/>
        <v>95.14</v>
      </c>
      <c r="DB6" s="21">
        <f t="shared" si="11"/>
        <v>95.17</v>
      </c>
      <c r="DC6" s="21">
        <f t="shared" si="11"/>
        <v>65.569999999999993</v>
      </c>
      <c r="DD6" s="21">
        <f t="shared" si="11"/>
        <v>60.12</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465348</v>
      </c>
      <c r="D7" s="23">
        <v>47</v>
      </c>
      <c r="E7" s="23">
        <v>18</v>
      </c>
      <c r="F7" s="23">
        <v>0</v>
      </c>
      <c r="G7" s="23">
        <v>0</v>
      </c>
      <c r="H7" s="23" t="s">
        <v>98</v>
      </c>
      <c r="I7" s="23" t="s">
        <v>99</v>
      </c>
      <c r="J7" s="23" t="s">
        <v>100</v>
      </c>
      <c r="K7" s="23" t="s">
        <v>101</v>
      </c>
      <c r="L7" s="23" t="s">
        <v>102</v>
      </c>
      <c r="M7" s="23" t="s">
        <v>103</v>
      </c>
      <c r="N7" s="24" t="s">
        <v>104</v>
      </c>
      <c r="O7" s="24" t="s">
        <v>105</v>
      </c>
      <c r="P7" s="24">
        <v>7.5</v>
      </c>
      <c r="Q7" s="24">
        <v>100</v>
      </c>
      <c r="R7" s="24">
        <v>2750</v>
      </c>
      <c r="S7" s="24">
        <v>5634</v>
      </c>
      <c r="T7" s="24">
        <v>53.3</v>
      </c>
      <c r="U7" s="24">
        <v>105.7</v>
      </c>
      <c r="V7" s="24">
        <v>414</v>
      </c>
      <c r="W7" s="24">
        <v>0.25</v>
      </c>
      <c r="X7" s="24">
        <v>1656</v>
      </c>
      <c r="Y7" s="24">
        <v>103</v>
      </c>
      <c r="Z7" s="24">
        <v>96.68</v>
      </c>
      <c r="AA7" s="24">
        <v>106.96</v>
      </c>
      <c r="AB7" s="24">
        <v>88.97</v>
      </c>
      <c r="AC7" s="24">
        <v>93.86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48.31</v>
      </c>
      <c r="BI7" s="24">
        <v>0</v>
      </c>
      <c r="BJ7" s="24">
        <v>0</v>
      </c>
      <c r="BK7" s="24">
        <v>386.46</v>
      </c>
      <c r="BL7" s="24">
        <v>421.25</v>
      </c>
      <c r="BM7" s="24">
        <v>294.27</v>
      </c>
      <c r="BN7" s="24">
        <v>294.08999999999997</v>
      </c>
      <c r="BO7" s="24">
        <v>294.08999999999997</v>
      </c>
      <c r="BP7" s="24">
        <v>307.39</v>
      </c>
      <c r="BQ7" s="24">
        <v>50.69</v>
      </c>
      <c r="BR7" s="24">
        <v>52.92</v>
      </c>
      <c r="BS7" s="24">
        <v>52.33</v>
      </c>
      <c r="BT7" s="24">
        <v>55.15</v>
      </c>
      <c r="BU7" s="24">
        <v>30.81</v>
      </c>
      <c r="BV7" s="24">
        <v>55.85</v>
      </c>
      <c r="BW7" s="24">
        <v>53.23</v>
      </c>
      <c r="BX7" s="24">
        <v>60.59</v>
      </c>
      <c r="BY7" s="24">
        <v>60</v>
      </c>
      <c r="BZ7" s="24">
        <v>59.01</v>
      </c>
      <c r="CA7" s="24">
        <v>57.03</v>
      </c>
      <c r="CB7" s="24">
        <v>276.13</v>
      </c>
      <c r="CC7" s="24">
        <v>274.54000000000002</v>
      </c>
      <c r="CD7" s="24">
        <v>273.29000000000002</v>
      </c>
      <c r="CE7" s="24">
        <v>261.91000000000003</v>
      </c>
      <c r="CF7" s="24">
        <v>464.91</v>
      </c>
      <c r="CG7" s="24">
        <v>287.91000000000003</v>
      </c>
      <c r="CH7" s="24">
        <v>283.3</v>
      </c>
      <c r="CI7" s="24">
        <v>280.23</v>
      </c>
      <c r="CJ7" s="24">
        <v>282.70999999999998</v>
      </c>
      <c r="CK7" s="24">
        <v>291.82</v>
      </c>
      <c r="CL7" s="24">
        <v>294.83</v>
      </c>
      <c r="CM7" s="24">
        <v>114.93</v>
      </c>
      <c r="CN7" s="24">
        <v>122.06</v>
      </c>
      <c r="CO7" s="24">
        <v>131.82</v>
      </c>
      <c r="CP7" s="24">
        <v>125.68</v>
      </c>
      <c r="CQ7" s="24">
        <v>127.85</v>
      </c>
      <c r="CR7" s="24">
        <v>54.93</v>
      </c>
      <c r="CS7" s="24">
        <v>55.96</v>
      </c>
      <c r="CT7" s="24">
        <v>58.19</v>
      </c>
      <c r="CU7" s="24">
        <v>56.52</v>
      </c>
      <c r="CV7" s="24">
        <v>88.45</v>
      </c>
      <c r="CW7" s="24">
        <v>84.27</v>
      </c>
      <c r="CX7" s="24">
        <v>92.54</v>
      </c>
      <c r="CY7" s="24">
        <v>92.35</v>
      </c>
      <c r="CZ7" s="24">
        <v>94.26</v>
      </c>
      <c r="DA7" s="24">
        <v>95.14</v>
      </c>
      <c r="DB7" s="24">
        <v>95.17</v>
      </c>
      <c r="DC7" s="24">
        <v>65.569999999999993</v>
      </c>
      <c r="DD7" s="24">
        <v>60.12</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2024-02-14T05:32:09Z</cp:lastPrinted>
  <dcterms:created xsi:type="dcterms:W3CDTF">2023-12-12T03:01:20Z</dcterms:created>
  <dcterms:modified xsi:type="dcterms:W3CDTF">2024-02-16T00:04:09Z</dcterms:modified>
  <cp:category/>
</cp:coreProperties>
</file>