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完成版\03 枕崎市\"/>
    </mc:Choice>
  </mc:AlternateContent>
  <xr:revisionPtr revIDLastSave="0" documentId="13_ncr:1_{EB902ED7-5652-4253-82EC-0C8EE840F5B1}" xr6:coauthVersionLast="36" xr6:coauthVersionMax="45" xr10:uidLastSave="{00000000-0000-0000-0000-000000000000}"/>
  <workbookProtection workbookAlgorithmName="SHA-512" workbookHashValue="LeG0S707LwdzBqg4kzIHzmFebTCX7B1VTvrBulQshKKEm9pPbJQZxDfjq+XRG9zVz6P0nGM4CPcB2AWiQC9QIw==" workbookSaltValue="ysHwHdWybR91PIXV3dB/ng==" workbookSpinCount="100000" lockStructure="1"/>
  <bookViews>
    <workbookView xWindow="0" yWindow="0" windowWidth="19200" windowHeight="750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K85" i="4"/>
  <c r="J85" i="4"/>
  <c r="I85" i="4"/>
  <c r="G85" i="4"/>
  <c r="F85" i="4"/>
  <c r="E85" i="4"/>
  <c r="AL10" i="4"/>
  <c r="AD10" i="4"/>
  <c r="B10" i="4"/>
  <c r="AD8" i="4"/>
  <c r="I8" i="4"/>
  <c r="B8" i="4"/>
</calcChain>
</file>

<file path=xl/sharedStrings.xml><?xml version="1.0" encoding="utf-8"?>
<sst xmlns="http://schemas.openxmlformats.org/spreadsheetml/2006/main" count="253" uniqueCount="118">
  <si>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</si>
  <si>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</si>
  <si>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</si>
  <si>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</si>
  <si>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</si>
  <si>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</si>
  <si>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</si>
  <si>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</si>
  <si>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</si>
  <si>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</si>
  <si>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</si>
  <si>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</si>
  <si>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</si>
  <si>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</si>
  <si>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</si>
  <si>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</si>
  <si>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</si>
  <si>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</si>
  <si>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</si>
  <si>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</si>
  <si>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</si>
  <si>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</si>
  <si>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</si>
  <si>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</si>
  <si>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</si>
  <si>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</si>
  <si>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</si>
  <si>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</si>
  <si>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</si>
  <si>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</si>
  <si>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</si>
  <si>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</si>
  <si>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</si>
  <si>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</si>
  <si>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</si>
  <si>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</si>
  <si>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</si>
  <si>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</si>
  <si>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</si>
  <si>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</si>
  <si>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</si>
  <si>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</si>
  <si>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</si>
  <si>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</si>
  <si>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</si>
  <si>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</si>
  <si>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</si>
  <si>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</si>
  <si>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</si>
  <si>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</si>
  <si>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</si>
  <si>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</si>
  <si>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</si>
  <si>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</si>
  <si>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</si>
  <si>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</si>
  <si>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</si>
  <si>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</si>
  <si>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</si>
  <si>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</si>
  <si>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</si>
  <si>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</si>
  <si>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</si>
  <si>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</si>
  <si>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</si>
  <si>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</si>
  <si>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</si>
  <si>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</si>
  <si>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</si>
  <si>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</si>
  <si>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</si>
  <si>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</si>
  <si>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</si>
  <si>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</si>
  <si>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</si>
  <si>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</si>
  <si>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</si>
  <si>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</si>
  <si>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</si>
  <si>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</si>
  <si>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</si>
  <si>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</si>
  <si>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</si>
  <si>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</si>
  <si>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</si>
  <si>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</si>
  <si>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</si>
  <si>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</si>
  <si>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</si>
  <si>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</si>
  <si>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</si>
  <si>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</si>
  <si>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</si>
  <si>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</si>
  <si>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</si>
  <si>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</si>
  <si>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枕崎市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</si>
  <si>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</si>
  <si>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</si>
  <si>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</si>
  <si>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</si>
  <si>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</si>
  <si>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</si>
  <si>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</si>
  <si>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</si>
  <si>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</si>
  <si>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</si>
  <si>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</si>
  <si>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</si>
  <si>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</si>
  <si>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</si>
  <si>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</si>
  <si>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</si>
  <si>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</si>
  <si>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</si>
  <si>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　①経常収支比率は100％を超えているが、⑤経費
回収率は100％を下回っていることから汚水処理に
係る費用が使用料だけでは賄えず、使用料以外の収入（一般会計繰入金）などで補てんされていることになる。
　②累積欠損金は、発生していない。
　③流動比率が低いのは、企業債償還額等支払い予
定額に対し現金預金の確保が十分でないことを示し
ている。
　④企業債残高対事業規模比率が類似団体平均値と比較して著しく少ないのは、営業収益ではほとんど企業債償還金を賄っていない状況を示している。
　⑥汚水処理原価は、 本市が水産加工業の汚水受
け入れという特殊事情もあり、類似団体と比較して
数値が高くなっている。
　⑦施設利用率は、高い利用率となっており施設規
模は適正だと判断される。
　⑧水洗化率は、類似団体に近い数値となっている
が、今後も個別訪問を実施し、未接続世帯への接続
を推進していく。</t>
    <phoneticPr fontId="4"/>
  </si>
  <si>
    <t>　①類似団体と比較して低い数値となっているが、
これは公営企業会計に移行して４年であることから減価償却累計額が４年分しか計上されていないためである。
　②現在耐用年数が50年である管渠について、耐用
年数を超えているものがないため0％となっている。
　③令和４年度から更新事業を実施しているが、現時点では管渠更生の延長が短いため０％となっている。今後も管渠施設ストックマネジメント計画に基づき、更新事業を計画的に実施していく。</t>
    <phoneticPr fontId="4"/>
  </si>
  <si>
    <t>　本市の公共下水道事業は、使用料で維持管理費を
賄えず一般会計からの繰入金により収支を均衡させ
ている状況で、令和６年４月分から使用料改定を実施したが、経営の健全化・効率化を更に進めていく必要がある。
　「枕崎市下水道事業経営戦略」を基本に汚泥処理費用をはじめとした費用の縮減に取り組むことと、適正な使用料収入の確保のために接続推進に加え、更なる使用料の改定に向けて取り組み、収支の改善を図っていく。
　また、施設の老朽化対策としては、令和２年度に
策定したストックマネジメント計画を基本に計画的
に施設更新を進め、持続可能な汚水処理を行ってい
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</si>
</sst>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u/>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0" xfId="0" applyFont="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B10-479D-97D1-2BD4C92916F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0.15</c:v>
                </c:pt>
                <c:pt idx="2">
                  <c:v>0.15</c:v>
                </c:pt>
                <c:pt idx="3">
                  <c:v>0.12</c:v>
                </c:pt>
                <c:pt idx="4">
                  <c:v>0.09</c:v>
                </c:pt>
              </c:numCache>
            </c:numRef>
          </c:val>
          <c:smooth val="0"/>
          <c:extLst>
            <c:ext xmlns:c16="http://schemas.microsoft.com/office/drawing/2014/chart" uri="{C3380CC4-5D6E-409C-BE32-E72D297353CC}">
              <c16:uniqueId val="{00000001-BB10-479D-97D1-2BD4C92916F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85.37</c:v>
                </c:pt>
                <c:pt idx="2">
                  <c:v>82.35</c:v>
                </c:pt>
                <c:pt idx="3">
                  <c:v>82.21</c:v>
                </c:pt>
                <c:pt idx="4">
                  <c:v>83.54</c:v>
                </c:pt>
              </c:numCache>
            </c:numRef>
          </c:val>
          <c:extLst>
            <c:ext xmlns:c16="http://schemas.microsoft.com/office/drawing/2014/chart" uri="{C3380CC4-5D6E-409C-BE32-E72D297353CC}">
              <c16:uniqueId val="{00000000-5E0A-4F87-855F-9B97B2FE415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56.72</c:v>
                </c:pt>
                <c:pt idx="2">
                  <c:v>56.43</c:v>
                </c:pt>
                <c:pt idx="3">
                  <c:v>55.82</c:v>
                </c:pt>
                <c:pt idx="4">
                  <c:v>56.51</c:v>
                </c:pt>
              </c:numCache>
            </c:numRef>
          </c:val>
          <c:smooth val="0"/>
          <c:extLst>
            <c:ext xmlns:c16="http://schemas.microsoft.com/office/drawing/2014/chart" uri="{C3380CC4-5D6E-409C-BE32-E72D297353CC}">
              <c16:uniqueId val="{00000001-5E0A-4F87-855F-9B97B2FE415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88.61</c:v>
                </c:pt>
                <c:pt idx="2">
                  <c:v>89.4</c:v>
                </c:pt>
                <c:pt idx="3">
                  <c:v>89.72</c:v>
                </c:pt>
                <c:pt idx="4">
                  <c:v>90.19</c:v>
                </c:pt>
              </c:numCache>
            </c:numRef>
          </c:val>
          <c:extLst>
            <c:ext xmlns:c16="http://schemas.microsoft.com/office/drawing/2014/chart" uri="{C3380CC4-5D6E-409C-BE32-E72D297353CC}">
              <c16:uniqueId val="{00000000-8B1B-4CD1-965F-423AB24CA30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90.72</c:v>
                </c:pt>
                <c:pt idx="2">
                  <c:v>91.07</c:v>
                </c:pt>
                <c:pt idx="3">
                  <c:v>90.67</c:v>
                </c:pt>
                <c:pt idx="4">
                  <c:v>90.62</c:v>
                </c:pt>
              </c:numCache>
            </c:numRef>
          </c:val>
          <c:smooth val="0"/>
          <c:extLst>
            <c:ext xmlns:c16="http://schemas.microsoft.com/office/drawing/2014/chart" uri="{C3380CC4-5D6E-409C-BE32-E72D297353CC}">
              <c16:uniqueId val="{00000001-8B1B-4CD1-965F-423AB24CA30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110.87</c:v>
                </c:pt>
                <c:pt idx="2">
                  <c:v>110.19</c:v>
                </c:pt>
                <c:pt idx="3">
                  <c:v>108.78</c:v>
                </c:pt>
                <c:pt idx="4">
                  <c:v>119.97</c:v>
                </c:pt>
              </c:numCache>
            </c:numRef>
          </c:val>
          <c:extLst>
            <c:ext xmlns:c16="http://schemas.microsoft.com/office/drawing/2014/chart" uri="{C3380CC4-5D6E-409C-BE32-E72D297353CC}">
              <c16:uniqueId val="{00000000-5BA5-414B-A14E-C65F95786BD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106.5</c:v>
                </c:pt>
                <c:pt idx="2">
                  <c:v>106.22</c:v>
                </c:pt>
                <c:pt idx="3">
                  <c:v>107.01</c:v>
                </c:pt>
                <c:pt idx="4">
                  <c:v>106.53</c:v>
                </c:pt>
              </c:numCache>
            </c:numRef>
          </c:val>
          <c:smooth val="0"/>
          <c:extLst>
            <c:ext xmlns:c16="http://schemas.microsoft.com/office/drawing/2014/chart" uri="{C3380CC4-5D6E-409C-BE32-E72D297353CC}">
              <c16:uniqueId val="{00000001-5BA5-414B-A14E-C65F95786BD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5.4</c:v>
                </c:pt>
                <c:pt idx="2">
                  <c:v>10.87</c:v>
                </c:pt>
                <c:pt idx="3">
                  <c:v>15.91</c:v>
                </c:pt>
                <c:pt idx="4">
                  <c:v>20.69</c:v>
                </c:pt>
              </c:numCache>
            </c:numRef>
          </c:val>
          <c:extLst>
            <c:ext xmlns:c16="http://schemas.microsoft.com/office/drawing/2014/chart" uri="{C3380CC4-5D6E-409C-BE32-E72D297353CC}">
              <c16:uniqueId val="{00000000-C466-48B4-A7C5-E43CC70F4CC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20.78</c:v>
                </c:pt>
                <c:pt idx="2">
                  <c:v>23.54</c:v>
                </c:pt>
                <c:pt idx="3">
                  <c:v>25.86</c:v>
                </c:pt>
                <c:pt idx="4">
                  <c:v>26.9</c:v>
                </c:pt>
              </c:numCache>
            </c:numRef>
          </c:val>
          <c:smooth val="0"/>
          <c:extLst>
            <c:ext xmlns:c16="http://schemas.microsoft.com/office/drawing/2014/chart" uri="{C3380CC4-5D6E-409C-BE32-E72D297353CC}">
              <c16:uniqueId val="{00000001-C466-48B4-A7C5-E43CC70F4CC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3C4-4DAD-8DE3-9DCAFB73C27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1.34</c:v>
                </c:pt>
                <c:pt idx="2">
                  <c:v>1.5</c:v>
                </c:pt>
                <c:pt idx="3">
                  <c:v>1.4</c:v>
                </c:pt>
                <c:pt idx="4">
                  <c:v>2.08</c:v>
                </c:pt>
              </c:numCache>
            </c:numRef>
          </c:val>
          <c:smooth val="0"/>
          <c:extLst>
            <c:ext xmlns:c16="http://schemas.microsoft.com/office/drawing/2014/chart" uri="{C3380CC4-5D6E-409C-BE32-E72D297353CC}">
              <c16:uniqueId val="{00000001-43C4-4DAD-8DE3-9DCAFB73C27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5F8-46FE-BEC3-A0FBC0D0CCA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18.36</c:v>
                </c:pt>
                <c:pt idx="2">
                  <c:v>18.010000000000002</c:v>
                </c:pt>
                <c:pt idx="3">
                  <c:v>23.86</c:v>
                </c:pt>
                <c:pt idx="4">
                  <c:v>18.41</c:v>
                </c:pt>
              </c:numCache>
            </c:numRef>
          </c:val>
          <c:smooth val="0"/>
          <c:extLst>
            <c:ext xmlns:c16="http://schemas.microsoft.com/office/drawing/2014/chart" uri="{C3380CC4-5D6E-409C-BE32-E72D297353CC}">
              <c16:uniqueId val="{00000001-65F8-46FE-BEC3-A0FBC0D0CCA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30.5</c:v>
                </c:pt>
                <c:pt idx="2">
                  <c:v>34.380000000000003</c:v>
                </c:pt>
                <c:pt idx="3">
                  <c:v>21.18</c:v>
                </c:pt>
                <c:pt idx="4">
                  <c:v>38.9</c:v>
                </c:pt>
              </c:numCache>
            </c:numRef>
          </c:val>
          <c:extLst>
            <c:ext xmlns:c16="http://schemas.microsoft.com/office/drawing/2014/chart" uri="{C3380CC4-5D6E-409C-BE32-E72D297353CC}">
              <c16:uniqueId val="{00000000-DA43-4912-A990-81F1AFE2C30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55.6</c:v>
                </c:pt>
                <c:pt idx="2">
                  <c:v>59.4</c:v>
                </c:pt>
                <c:pt idx="3">
                  <c:v>68.27</c:v>
                </c:pt>
                <c:pt idx="4">
                  <c:v>74.790000000000006</c:v>
                </c:pt>
              </c:numCache>
            </c:numRef>
          </c:val>
          <c:smooth val="0"/>
          <c:extLst>
            <c:ext xmlns:c16="http://schemas.microsoft.com/office/drawing/2014/chart" uri="{C3380CC4-5D6E-409C-BE32-E72D297353CC}">
              <c16:uniqueId val="{00000001-DA43-4912-A990-81F1AFE2C30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34.9</c:v>
                </c:pt>
                <c:pt idx="2">
                  <c:v>216.59</c:v>
                </c:pt>
                <c:pt idx="3">
                  <c:v>6.53</c:v>
                </c:pt>
                <c:pt idx="4">
                  <c:v>12.34</c:v>
                </c:pt>
              </c:numCache>
            </c:numRef>
          </c:val>
          <c:extLst>
            <c:ext xmlns:c16="http://schemas.microsoft.com/office/drawing/2014/chart" uri="{C3380CC4-5D6E-409C-BE32-E72D297353CC}">
              <c16:uniqueId val="{00000000-21D3-44F9-B1C6-C0080D3B04F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789.08</c:v>
                </c:pt>
                <c:pt idx="2">
                  <c:v>747.84</c:v>
                </c:pt>
                <c:pt idx="3">
                  <c:v>804.98</c:v>
                </c:pt>
                <c:pt idx="4">
                  <c:v>767.56</c:v>
                </c:pt>
              </c:numCache>
            </c:numRef>
          </c:val>
          <c:smooth val="0"/>
          <c:extLst>
            <c:ext xmlns:c16="http://schemas.microsoft.com/office/drawing/2014/chart" uri="{C3380CC4-5D6E-409C-BE32-E72D297353CC}">
              <c16:uniqueId val="{00000001-21D3-44F9-B1C6-C0080D3B04F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88.86</c:v>
                </c:pt>
                <c:pt idx="2">
                  <c:v>85.06</c:v>
                </c:pt>
                <c:pt idx="3">
                  <c:v>81.87</c:v>
                </c:pt>
                <c:pt idx="4">
                  <c:v>71.66</c:v>
                </c:pt>
              </c:numCache>
            </c:numRef>
          </c:val>
          <c:extLst>
            <c:ext xmlns:c16="http://schemas.microsoft.com/office/drawing/2014/chart" uri="{C3380CC4-5D6E-409C-BE32-E72D297353CC}">
              <c16:uniqueId val="{00000000-09E5-4B95-83E3-9F054EF5D43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88.25</c:v>
                </c:pt>
                <c:pt idx="2">
                  <c:v>90.17</c:v>
                </c:pt>
                <c:pt idx="3">
                  <c:v>88.71</c:v>
                </c:pt>
                <c:pt idx="4">
                  <c:v>90.23</c:v>
                </c:pt>
              </c:numCache>
            </c:numRef>
          </c:val>
          <c:smooth val="0"/>
          <c:extLst>
            <c:ext xmlns:c16="http://schemas.microsoft.com/office/drawing/2014/chart" uri="{C3380CC4-5D6E-409C-BE32-E72D297353CC}">
              <c16:uniqueId val="{00000001-09E5-4B95-83E3-9F054EF5D43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191.21</c:v>
                </c:pt>
                <c:pt idx="2">
                  <c:v>200.01</c:v>
                </c:pt>
                <c:pt idx="3">
                  <c:v>208.98</c:v>
                </c:pt>
                <c:pt idx="4">
                  <c:v>240.62</c:v>
                </c:pt>
              </c:numCache>
            </c:numRef>
          </c:val>
          <c:extLst>
            <c:ext xmlns:c16="http://schemas.microsoft.com/office/drawing/2014/chart" uri="{C3380CC4-5D6E-409C-BE32-E72D297353CC}">
              <c16:uniqueId val="{00000000-AC84-4FF1-8CC3-2C12E92FE04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176.37</c:v>
                </c:pt>
                <c:pt idx="2">
                  <c:v>173.17</c:v>
                </c:pt>
                <c:pt idx="3">
                  <c:v>174.8</c:v>
                </c:pt>
                <c:pt idx="4">
                  <c:v>170.2</c:v>
                </c:pt>
              </c:numCache>
            </c:numRef>
          </c:val>
          <c:smooth val="0"/>
          <c:extLst>
            <c:ext xmlns:c16="http://schemas.microsoft.com/office/drawing/2014/chart" uri="{C3380CC4-5D6E-409C-BE32-E72D297353CC}">
              <c16:uniqueId val="{00000001-AC84-4FF1-8CC3-2C12E92FE04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2" zoomScaleNormal="52"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28"/>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鹿児島県　枕崎市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Cc1</v>
      </c>
      <c r="X8" s="65"/>
      <c r="Y8" s="65"/>
      <c r="Z8" s="65"/>
      <c r="AA8" s="65"/>
      <c r="AB8" s="65"/>
      <c r="AC8" s="65"/>
      <c r="AD8" s="66" t="str">
        <f>データ!$M$6</f>
        <v>非設置</v>
      </c>
      <c r="AE8" s="66"/>
      <c r="AF8" s="66"/>
      <c r="AG8" s="66"/>
      <c r="AH8" s="66"/>
      <c r="AI8" s="66"/>
      <c r="AJ8" s="66"/>
      <c r="AK8" s="3"/>
      <c r="AL8" s="46">
        <f>データ!S6</f>
        <v>19235</v>
      </c>
      <c r="AM8" s="46"/>
      <c r="AN8" s="46"/>
      <c r="AO8" s="46"/>
      <c r="AP8" s="46"/>
      <c r="AQ8" s="46"/>
      <c r="AR8" s="46"/>
      <c r="AS8" s="46"/>
      <c r="AT8" s="45">
        <f>データ!T6</f>
        <v>74.78</v>
      </c>
      <c r="AU8" s="45"/>
      <c r="AV8" s="45"/>
      <c r="AW8" s="45"/>
      <c r="AX8" s="45"/>
      <c r="AY8" s="45"/>
      <c r="AZ8" s="45"/>
      <c r="BA8" s="45"/>
      <c r="BB8" s="45">
        <f>データ!U6</f>
        <v>257.22000000000003</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f>データ!O6</f>
        <v>57.68</v>
      </c>
      <c r="J10" s="45"/>
      <c r="K10" s="45"/>
      <c r="L10" s="45"/>
      <c r="M10" s="45"/>
      <c r="N10" s="45"/>
      <c r="O10" s="45"/>
      <c r="P10" s="45">
        <f>データ!P6</f>
        <v>63.84</v>
      </c>
      <c r="Q10" s="45"/>
      <c r="R10" s="45"/>
      <c r="S10" s="45"/>
      <c r="T10" s="45"/>
      <c r="U10" s="45"/>
      <c r="V10" s="45"/>
      <c r="W10" s="45">
        <f>データ!Q6</f>
        <v>71.8</v>
      </c>
      <c r="X10" s="45"/>
      <c r="Y10" s="45"/>
      <c r="Z10" s="45"/>
      <c r="AA10" s="45"/>
      <c r="AB10" s="45"/>
      <c r="AC10" s="45"/>
      <c r="AD10" s="46">
        <f>データ!R6</f>
        <v>2735</v>
      </c>
      <c r="AE10" s="46"/>
      <c r="AF10" s="46"/>
      <c r="AG10" s="46"/>
      <c r="AH10" s="46"/>
      <c r="AI10" s="46"/>
      <c r="AJ10" s="46"/>
      <c r="AK10" s="2"/>
      <c r="AL10" s="46">
        <f>データ!V6</f>
        <v>12167</v>
      </c>
      <c r="AM10" s="46"/>
      <c r="AN10" s="46"/>
      <c r="AO10" s="46"/>
      <c r="AP10" s="46"/>
      <c r="AQ10" s="46"/>
      <c r="AR10" s="46"/>
      <c r="AS10" s="46"/>
      <c r="AT10" s="45">
        <f>データ!W6</f>
        <v>4.3499999999999996</v>
      </c>
      <c r="AU10" s="45"/>
      <c r="AV10" s="45"/>
      <c r="AW10" s="45"/>
      <c r="AX10" s="45"/>
      <c r="AY10" s="45"/>
      <c r="AZ10" s="45"/>
      <c r="BA10" s="45"/>
      <c r="BB10" s="45">
        <f>データ!X6</f>
        <v>2797.01</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r+wkKNK224g5x33XU1Icji8xPG7HBfAtVqaRGFuDLx3XkulHZKygwNUYeIB8UrCgkbBSxMGZeNJpQgCPAFF/Ow==" saltValue="DSh2zSSxA4LQr8uJZAS2P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462047</v>
      </c>
      <c r="D6" s="19">
        <f t="shared" si="3"/>
        <v>46</v>
      </c>
      <c r="E6" s="19">
        <f t="shared" si="3"/>
        <v>17</v>
      </c>
      <c r="F6" s="19">
        <f t="shared" si="3"/>
        <v>1</v>
      </c>
      <c r="G6" s="19">
        <f t="shared" si="3"/>
        <v>0</v>
      </c>
      <c r="H6" s="19" t="str">
        <f t="shared" si="3"/>
        <v>鹿児島県　枕崎市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57.68</v>
      </c>
      <c r="P6" s="20">
        <f t="shared" si="3"/>
        <v>63.84</v>
      </c>
      <c r="Q6" s="20">
        <f t="shared" si="3"/>
        <v>71.8</v>
      </c>
      <c r="R6" s="20">
        <f t="shared" si="3"/>
        <v>2735</v>
      </c>
      <c r="S6" s="20">
        <f t="shared" si="3"/>
        <v>19235</v>
      </c>
      <c r="T6" s="20">
        <f t="shared" si="3"/>
        <v>74.78</v>
      </c>
      <c r="U6" s="20">
        <f t="shared" si="3"/>
        <v>257.22000000000003</v>
      </c>
      <c r="V6" s="20">
        <f t="shared" si="3"/>
        <v>12167</v>
      </c>
      <c r="W6" s="20">
        <f t="shared" si="3"/>
        <v>4.3499999999999996</v>
      </c>
      <c r="X6" s="20">
        <f t="shared" si="3"/>
        <v>2797.01</v>
      </c>
      <c r="Y6" s="21" t="str">
        <f>IF(Y7="",NA(),Y7)</f>
        <v>-</v>
      </c>
      <c r="Z6" s="21">
        <f t="shared" ref="Z6:AH6" si="4">IF(Z7="",NA(),Z7)</f>
        <v>110.87</v>
      </c>
      <c r="AA6" s="21">
        <f t="shared" si="4"/>
        <v>110.19</v>
      </c>
      <c r="AB6" s="21">
        <f t="shared" si="4"/>
        <v>108.78</v>
      </c>
      <c r="AC6" s="21">
        <f t="shared" si="4"/>
        <v>119.97</v>
      </c>
      <c r="AD6" s="21" t="str">
        <f t="shared" si="4"/>
        <v>-</v>
      </c>
      <c r="AE6" s="21">
        <f t="shared" si="4"/>
        <v>106.5</v>
      </c>
      <c r="AF6" s="21">
        <f t="shared" si="4"/>
        <v>106.22</v>
      </c>
      <c r="AG6" s="21">
        <f t="shared" si="4"/>
        <v>107.01</v>
      </c>
      <c r="AH6" s="21">
        <f t="shared" si="4"/>
        <v>106.53</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18.36</v>
      </c>
      <c r="AQ6" s="21">
        <f t="shared" si="5"/>
        <v>18.010000000000002</v>
      </c>
      <c r="AR6" s="21">
        <f t="shared" si="5"/>
        <v>23.86</v>
      </c>
      <c r="AS6" s="21">
        <f t="shared" si="5"/>
        <v>18.41</v>
      </c>
      <c r="AT6" s="20" t="str">
        <f>IF(AT7="","",IF(AT7="-","【-】","【"&amp;SUBSTITUTE(TEXT(AT7,"#,##0.00"),"-","△")&amp;"】"))</f>
        <v>【3.03】</v>
      </c>
      <c r="AU6" s="21" t="str">
        <f>IF(AU7="",NA(),AU7)</f>
        <v>-</v>
      </c>
      <c r="AV6" s="21">
        <f t="shared" ref="AV6:BD6" si="6">IF(AV7="",NA(),AV7)</f>
        <v>30.5</v>
      </c>
      <c r="AW6" s="21">
        <f t="shared" si="6"/>
        <v>34.380000000000003</v>
      </c>
      <c r="AX6" s="21">
        <f t="shared" si="6"/>
        <v>21.18</v>
      </c>
      <c r="AY6" s="21">
        <f t="shared" si="6"/>
        <v>38.9</v>
      </c>
      <c r="AZ6" s="21" t="str">
        <f t="shared" si="6"/>
        <v>-</v>
      </c>
      <c r="BA6" s="21">
        <f t="shared" si="6"/>
        <v>55.6</v>
      </c>
      <c r="BB6" s="21">
        <f t="shared" si="6"/>
        <v>59.4</v>
      </c>
      <c r="BC6" s="21">
        <f t="shared" si="6"/>
        <v>68.27</v>
      </c>
      <c r="BD6" s="21">
        <f t="shared" si="6"/>
        <v>74.790000000000006</v>
      </c>
      <c r="BE6" s="20" t="str">
        <f>IF(BE7="","",IF(BE7="-","【-】","【"&amp;SUBSTITUTE(TEXT(BE7,"#,##0.00"),"-","△")&amp;"】"))</f>
        <v>【78.43】</v>
      </c>
      <c r="BF6" s="21" t="str">
        <f>IF(BF7="",NA(),BF7)</f>
        <v>-</v>
      </c>
      <c r="BG6" s="21">
        <f t="shared" ref="BG6:BO6" si="7">IF(BG7="",NA(),BG7)</f>
        <v>34.9</v>
      </c>
      <c r="BH6" s="21">
        <f t="shared" si="7"/>
        <v>216.59</v>
      </c>
      <c r="BI6" s="21">
        <f t="shared" si="7"/>
        <v>6.53</v>
      </c>
      <c r="BJ6" s="21">
        <f t="shared" si="7"/>
        <v>12.34</v>
      </c>
      <c r="BK6" s="21" t="str">
        <f t="shared" si="7"/>
        <v>-</v>
      </c>
      <c r="BL6" s="21">
        <f t="shared" si="7"/>
        <v>789.08</v>
      </c>
      <c r="BM6" s="21">
        <f t="shared" si="7"/>
        <v>747.84</v>
      </c>
      <c r="BN6" s="21">
        <f t="shared" si="7"/>
        <v>804.98</v>
      </c>
      <c r="BO6" s="21">
        <f t="shared" si="7"/>
        <v>767.56</v>
      </c>
      <c r="BP6" s="20" t="str">
        <f>IF(BP7="","",IF(BP7="-","【-】","【"&amp;SUBSTITUTE(TEXT(BP7,"#,##0.00"),"-","△")&amp;"】"))</f>
        <v>【630.82】</v>
      </c>
      <c r="BQ6" s="21" t="str">
        <f>IF(BQ7="",NA(),BQ7)</f>
        <v>-</v>
      </c>
      <c r="BR6" s="21">
        <f t="shared" ref="BR6:BZ6" si="8">IF(BR7="",NA(),BR7)</f>
        <v>88.86</v>
      </c>
      <c r="BS6" s="21">
        <f t="shared" si="8"/>
        <v>85.06</v>
      </c>
      <c r="BT6" s="21">
        <f t="shared" si="8"/>
        <v>81.87</v>
      </c>
      <c r="BU6" s="21">
        <f t="shared" si="8"/>
        <v>71.66</v>
      </c>
      <c r="BV6" s="21" t="str">
        <f t="shared" si="8"/>
        <v>-</v>
      </c>
      <c r="BW6" s="21">
        <f t="shared" si="8"/>
        <v>88.25</v>
      </c>
      <c r="BX6" s="21">
        <f t="shared" si="8"/>
        <v>90.17</v>
      </c>
      <c r="BY6" s="21">
        <f t="shared" si="8"/>
        <v>88.71</v>
      </c>
      <c r="BZ6" s="21">
        <f t="shared" si="8"/>
        <v>90.23</v>
      </c>
      <c r="CA6" s="20" t="str">
        <f>IF(CA7="","",IF(CA7="-","【-】","【"&amp;SUBSTITUTE(TEXT(CA7,"#,##0.00"),"-","△")&amp;"】"))</f>
        <v>【97.81】</v>
      </c>
      <c r="CB6" s="21" t="str">
        <f>IF(CB7="",NA(),CB7)</f>
        <v>-</v>
      </c>
      <c r="CC6" s="21">
        <f t="shared" ref="CC6:CK6" si="9">IF(CC7="",NA(),CC7)</f>
        <v>191.21</v>
      </c>
      <c r="CD6" s="21">
        <f t="shared" si="9"/>
        <v>200.01</v>
      </c>
      <c r="CE6" s="21">
        <f t="shared" si="9"/>
        <v>208.98</v>
      </c>
      <c r="CF6" s="21">
        <f t="shared" si="9"/>
        <v>240.62</v>
      </c>
      <c r="CG6" s="21" t="str">
        <f t="shared" si="9"/>
        <v>-</v>
      </c>
      <c r="CH6" s="21">
        <f t="shared" si="9"/>
        <v>176.37</v>
      </c>
      <c r="CI6" s="21">
        <f t="shared" si="9"/>
        <v>173.17</v>
      </c>
      <c r="CJ6" s="21">
        <f t="shared" si="9"/>
        <v>174.8</v>
      </c>
      <c r="CK6" s="21">
        <f t="shared" si="9"/>
        <v>170.2</v>
      </c>
      <c r="CL6" s="20" t="str">
        <f>IF(CL7="","",IF(CL7="-","【-】","【"&amp;SUBSTITUTE(TEXT(CL7,"#,##0.00"),"-","△")&amp;"】"))</f>
        <v>【138.75】</v>
      </c>
      <c r="CM6" s="21" t="str">
        <f>IF(CM7="",NA(),CM7)</f>
        <v>-</v>
      </c>
      <c r="CN6" s="21">
        <f t="shared" ref="CN6:CV6" si="10">IF(CN7="",NA(),CN7)</f>
        <v>85.37</v>
      </c>
      <c r="CO6" s="21">
        <f t="shared" si="10"/>
        <v>82.35</v>
      </c>
      <c r="CP6" s="21">
        <f t="shared" si="10"/>
        <v>82.21</v>
      </c>
      <c r="CQ6" s="21">
        <f t="shared" si="10"/>
        <v>83.54</v>
      </c>
      <c r="CR6" s="21" t="str">
        <f t="shared" si="10"/>
        <v>-</v>
      </c>
      <c r="CS6" s="21">
        <f t="shared" si="10"/>
        <v>56.72</v>
      </c>
      <c r="CT6" s="21">
        <f t="shared" si="10"/>
        <v>56.43</v>
      </c>
      <c r="CU6" s="21">
        <f t="shared" si="10"/>
        <v>55.82</v>
      </c>
      <c r="CV6" s="21">
        <f t="shared" si="10"/>
        <v>56.51</v>
      </c>
      <c r="CW6" s="20" t="str">
        <f>IF(CW7="","",IF(CW7="-","【-】","【"&amp;SUBSTITUTE(TEXT(CW7,"#,##0.00"),"-","△")&amp;"】"))</f>
        <v>【58.94】</v>
      </c>
      <c r="CX6" s="21" t="str">
        <f>IF(CX7="",NA(),CX7)</f>
        <v>-</v>
      </c>
      <c r="CY6" s="21">
        <f t="shared" ref="CY6:DG6" si="11">IF(CY7="",NA(),CY7)</f>
        <v>88.61</v>
      </c>
      <c r="CZ6" s="21">
        <f t="shared" si="11"/>
        <v>89.4</v>
      </c>
      <c r="DA6" s="21">
        <f t="shared" si="11"/>
        <v>89.72</v>
      </c>
      <c r="DB6" s="21">
        <f t="shared" si="11"/>
        <v>90.19</v>
      </c>
      <c r="DC6" s="21" t="str">
        <f t="shared" si="11"/>
        <v>-</v>
      </c>
      <c r="DD6" s="21">
        <f t="shared" si="11"/>
        <v>90.72</v>
      </c>
      <c r="DE6" s="21">
        <f t="shared" si="11"/>
        <v>91.07</v>
      </c>
      <c r="DF6" s="21">
        <f t="shared" si="11"/>
        <v>90.67</v>
      </c>
      <c r="DG6" s="21">
        <f t="shared" si="11"/>
        <v>90.62</v>
      </c>
      <c r="DH6" s="20" t="str">
        <f>IF(DH7="","",IF(DH7="-","【-】","【"&amp;SUBSTITUTE(TEXT(DH7,"#,##0.00"),"-","△")&amp;"】"))</f>
        <v>【95.91】</v>
      </c>
      <c r="DI6" s="21" t="str">
        <f>IF(DI7="",NA(),DI7)</f>
        <v>-</v>
      </c>
      <c r="DJ6" s="21">
        <f t="shared" ref="DJ6:DR6" si="12">IF(DJ7="",NA(),DJ7)</f>
        <v>5.4</v>
      </c>
      <c r="DK6" s="21">
        <f t="shared" si="12"/>
        <v>10.87</v>
      </c>
      <c r="DL6" s="21">
        <f t="shared" si="12"/>
        <v>15.91</v>
      </c>
      <c r="DM6" s="21">
        <f t="shared" si="12"/>
        <v>20.69</v>
      </c>
      <c r="DN6" s="21" t="str">
        <f t="shared" si="12"/>
        <v>-</v>
      </c>
      <c r="DO6" s="21">
        <f t="shared" si="12"/>
        <v>20.78</v>
      </c>
      <c r="DP6" s="21">
        <f t="shared" si="12"/>
        <v>23.54</v>
      </c>
      <c r="DQ6" s="21">
        <f t="shared" si="12"/>
        <v>25.86</v>
      </c>
      <c r="DR6" s="21">
        <f t="shared" si="12"/>
        <v>26.9</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1">
        <f t="shared" si="13"/>
        <v>1.34</v>
      </c>
      <c r="EA6" s="21">
        <f t="shared" si="13"/>
        <v>1.5</v>
      </c>
      <c r="EB6" s="21">
        <f t="shared" si="13"/>
        <v>1.4</v>
      </c>
      <c r="EC6" s="21">
        <f t="shared" si="13"/>
        <v>2.08</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0.15</v>
      </c>
      <c r="EL6" s="21">
        <f t="shared" si="14"/>
        <v>0.15</v>
      </c>
      <c r="EM6" s="21">
        <f t="shared" si="14"/>
        <v>0.12</v>
      </c>
      <c r="EN6" s="21">
        <f t="shared" si="14"/>
        <v>0.09</v>
      </c>
      <c r="EO6" s="20" t="str">
        <f>IF(EO7="","",IF(EO7="-","【-】","【"&amp;SUBSTITUTE(TEXT(EO7,"#,##0.00"),"-","△")&amp;"】"))</f>
        <v>【0.22】</v>
      </c>
    </row>
    <row r="7" spans="1:148" s="22" customFormat="1" x14ac:dyDescent="0.2">
      <c r="A7" s="14"/>
      <c r="B7" s="23">
        <v>2023</v>
      </c>
      <c r="C7" s="23">
        <v>462047</v>
      </c>
      <c r="D7" s="23">
        <v>46</v>
      </c>
      <c r="E7" s="23">
        <v>17</v>
      </c>
      <c r="F7" s="23">
        <v>1</v>
      </c>
      <c r="G7" s="23">
        <v>0</v>
      </c>
      <c r="H7" s="23" t="s">
        <v>96</v>
      </c>
      <c r="I7" s="23" t="s">
        <v>97</v>
      </c>
      <c r="J7" s="23" t="s">
        <v>98</v>
      </c>
      <c r="K7" s="23" t="s">
        <v>99</v>
      </c>
      <c r="L7" s="23" t="s">
        <v>100</v>
      </c>
      <c r="M7" s="23" t="s">
        <v>101</v>
      </c>
      <c r="N7" s="24" t="s">
        <v>102</v>
      </c>
      <c r="O7" s="24">
        <v>57.68</v>
      </c>
      <c r="P7" s="24">
        <v>63.84</v>
      </c>
      <c r="Q7" s="24">
        <v>71.8</v>
      </c>
      <c r="R7" s="24">
        <v>2735</v>
      </c>
      <c r="S7" s="24">
        <v>19235</v>
      </c>
      <c r="T7" s="24">
        <v>74.78</v>
      </c>
      <c r="U7" s="24">
        <v>257.22000000000003</v>
      </c>
      <c r="V7" s="24">
        <v>12167</v>
      </c>
      <c r="W7" s="24">
        <v>4.3499999999999996</v>
      </c>
      <c r="X7" s="24">
        <v>2797.01</v>
      </c>
      <c r="Y7" s="24" t="s">
        <v>102</v>
      </c>
      <c r="Z7" s="24">
        <v>110.87</v>
      </c>
      <c r="AA7" s="24">
        <v>110.19</v>
      </c>
      <c r="AB7" s="24">
        <v>108.78</v>
      </c>
      <c r="AC7" s="24">
        <v>119.97</v>
      </c>
      <c r="AD7" s="24" t="s">
        <v>102</v>
      </c>
      <c r="AE7" s="24">
        <v>106.5</v>
      </c>
      <c r="AF7" s="24">
        <v>106.22</v>
      </c>
      <c r="AG7" s="24">
        <v>107.01</v>
      </c>
      <c r="AH7" s="24">
        <v>106.53</v>
      </c>
      <c r="AI7" s="24">
        <v>105.91</v>
      </c>
      <c r="AJ7" s="24" t="s">
        <v>102</v>
      </c>
      <c r="AK7" s="24">
        <v>0</v>
      </c>
      <c r="AL7" s="24">
        <v>0</v>
      </c>
      <c r="AM7" s="24">
        <v>0</v>
      </c>
      <c r="AN7" s="24">
        <v>0</v>
      </c>
      <c r="AO7" s="24" t="s">
        <v>102</v>
      </c>
      <c r="AP7" s="24">
        <v>18.36</v>
      </c>
      <c r="AQ7" s="24">
        <v>18.010000000000002</v>
      </c>
      <c r="AR7" s="24">
        <v>23.86</v>
      </c>
      <c r="AS7" s="24">
        <v>18.41</v>
      </c>
      <c r="AT7" s="24">
        <v>3.03</v>
      </c>
      <c r="AU7" s="24" t="s">
        <v>102</v>
      </c>
      <c r="AV7" s="24">
        <v>30.5</v>
      </c>
      <c r="AW7" s="24">
        <v>34.380000000000003</v>
      </c>
      <c r="AX7" s="24">
        <v>21.18</v>
      </c>
      <c r="AY7" s="24">
        <v>38.9</v>
      </c>
      <c r="AZ7" s="24" t="s">
        <v>102</v>
      </c>
      <c r="BA7" s="24">
        <v>55.6</v>
      </c>
      <c r="BB7" s="24">
        <v>59.4</v>
      </c>
      <c r="BC7" s="24">
        <v>68.27</v>
      </c>
      <c r="BD7" s="24">
        <v>74.790000000000006</v>
      </c>
      <c r="BE7" s="24">
        <v>78.430000000000007</v>
      </c>
      <c r="BF7" s="24" t="s">
        <v>102</v>
      </c>
      <c r="BG7" s="24">
        <v>34.9</v>
      </c>
      <c r="BH7" s="24">
        <v>216.59</v>
      </c>
      <c r="BI7" s="24">
        <v>6.53</v>
      </c>
      <c r="BJ7" s="24">
        <v>12.34</v>
      </c>
      <c r="BK7" s="24" t="s">
        <v>102</v>
      </c>
      <c r="BL7" s="24">
        <v>789.08</v>
      </c>
      <c r="BM7" s="24">
        <v>747.84</v>
      </c>
      <c r="BN7" s="24">
        <v>804.98</v>
      </c>
      <c r="BO7" s="24">
        <v>767.56</v>
      </c>
      <c r="BP7" s="24">
        <v>630.82000000000005</v>
      </c>
      <c r="BQ7" s="24" t="s">
        <v>102</v>
      </c>
      <c r="BR7" s="24">
        <v>88.86</v>
      </c>
      <c r="BS7" s="24">
        <v>85.06</v>
      </c>
      <c r="BT7" s="24">
        <v>81.87</v>
      </c>
      <c r="BU7" s="24">
        <v>71.66</v>
      </c>
      <c r="BV7" s="24" t="s">
        <v>102</v>
      </c>
      <c r="BW7" s="24">
        <v>88.25</v>
      </c>
      <c r="BX7" s="24">
        <v>90.17</v>
      </c>
      <c r="BY7" s="24">
        <v>88.71</v>
      </c>
      <c r="BZ7" s="24">
        <v>90.23</v>
      </c>
      <c r="CA7" s="24">
        <v>97.81</v>
      </c>
      <c r="CB7" s="24" t="s">
        <v>102</v>
      </c>
      <c r="CC7" s="24">
        <v>191.21</v>
      </c>
      <c r="CD7" s="24">
        <v>200.01</v>
      </c>
      <c r="CE7" s="24">
        <v>208.98</v>
      </c>
      <c r="CF7" s="24">
        <v>240.62</v>
      </c>
      <c r="CG7" s="24" t="s">
        <v>102</v>
      </c>
      <c r="CH7" s="24">
        <v>176.37</v>
      </c>
      <c r="CI7" s="24">
        <v>173.17</v>
      </c>
      <c r="CJ7" s="24">
        <v>174.8</v>
      </c>
      <c r="CK7" s="24">
        <v>170.2</v>
      </c>
      <c r="CL7" s="24">
        <v>138.75</v>
      </c>
      <c r="CM7" s="24" t="s">
        <v>102</v>
      </c>
      <c r="CN7" s="24">
        <v>85.37</v>
      </c>
      <c r="CO7" s="24">
        <v>82.35</v>
      </c>
      <c r="CP7" s="24">
        <v>82.21</v>
      </c>
      <c r="CQ7" s="24">
        <v>83.54</v>
      </c>
      <c r="CR7" s="24" t="s">
        <v>102</v>
      </c>
      <c r="CS7" s="24">
        <v>56.72</v>
      </c>
      <c r="CT7" s="24">
        <v>56.43</v>
      </c>
      <c r="CU7" s="24">
        <v>55.82</v>
      </c>
      <c r="CV7" s="24">
        <v>56.51</v>
      </c>
      <c r="CW7" s="24">
        <v>58.94</v>
      </c>
      <c r="CX7" s="24" t="s">
        <v>102</v>
      </c>
      <c r="CY7" s="24">
        <v>88.61</v>
      </c>
      <c r="CZ7" s="24">
        <v>89.4</v>
      </c>
      <c r="DA7" s="24">
        <v>89.72</v>
      </c>
      <c r="DB7" s="24">
        <v>90.19</v>
      </c>
      <c r="DC7" s="24" t="s">
        <v>102</v>
      </c>
      <c r="DD7" s="24">
        <v>90.72</v>
      </c>
      <c r="DE7" s="24">
        <v>91.07</v>
      </c>
      <c r="DF7" s="24">
        <v>90.67</v>
      </c>
      <c r="DG7" s="24">
        <v>90.62</v>
      </c>
      <c r="DH7" s="24">
        <v>95.91</v>
      </c>
      <c r="DI7" s="24" t="s">
        <v>102</v>
      </c>
      <c r="DJ7" s="24">
        <v>5.4</v>
      </c>
      <c r="DK7" s="24">
        <v>10.87</v>
      </c>
      <c r="DL7" s="24">
        <v>15.91</v>
      </c>
      <c r="DM7" s="24">
        <v>20.69</v>
      </c>
      <c r="DN7" s="24" t="s">
        <v>102</v>
      </c>
      <c r="DO7" s="24">
        <v>20.78</v>
      </c>
      <c r="DP7" s="24">
        <v>23.54</v>
      </c>
      <c r="DQ7" s="24">
        <v>25.86</v>
      </c>
      <c r="DR7" s="24">
        <v>26.9</v>
      </c>
      <c r="DS7" s="24">
        <v>41.09</v>
      </c>
      <c r="DT7" s="24" t="s">
        <v>102</v>
      </c>
      <c r="DU7" s="24">
        <v>0</v>
      </c>
      <c r="DV7" s="24">
        <v>0</v>
      </c>
      <c r="DW7" s="24">
        <v>0</v>
      </c>
      <c r="DX7" s="24">
        <v>0</v>
      </c>
      <c r="DY7" s="24" t="s">
        <v>102</v>
      </c>
      <c r="DZ7" s="24">
        <v>1.34</v>
      </c>
      <c r="EA7" s="24">
        <v>1.5</v>
      </c>
      <c r="EB7" s="24">
        <v>1.4</v>
      </c>
      <c r="EC7" s="24">
        <v>2.08</v>
      </c>
      <c r="ED7" s="24">
        <v>8.68</v>
      </c>
      <c r="EE7" s="24" t="s">
        <v>102</v>
      </c>
      <c r="EF7" s="24">
        <v>0</v>
      </c>
      <c r="EG7" s="24">
        <v>0</v>
      </c>
      <c r="EH7" s="24">
        <v>0</v>
      </c>
      <c r="EI7" s="24">
        <v>0</v>
      </c>
      <c r="EJ7" s="24" t="s">
        <v>102</v>
      </c>
      <c r="EK7" s="24">
        <v>0.15</v>
      </c>
      <c r="EL7" s="24">
        <v>0.15</v>
      </c>
      <c r="EM7" s="24">
        <v>0.12</v>
      </c>
      <c r="EN7" s="24">
        <v>0.09</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2025-02-12T12:08:28Z</cp:lastPrinted>
  <dcterms:created xsi:type="dcterms:W3CDTF">2025-01-24T07:07:40Z</dcterms:created>
  <dcterms:modified xsi:type="dcterms:W3CDTF">2025-02-25T01:22:16Z</dcterms:modified>
  <cp:category/>
</cp:coreProperties>
</file>