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5 志布志市（済）○\"/>
    </mc:Choice>
  </mc:AlternateContent>
  <xr:revisionPtr revIDLastSave="0" documentId="13_ncr:1_{AF1C1D84-736B-49C8-ACA3-797EA5B622C2}" xr6:coauthVersionLast="36" xr6:coauthVersionMax="46" xr10:uidLastSave="{00000000-0000-0000-0000-000000000000}"/>
  <workbookProtection workbookAlgorithmName="SHA-512" workbookHashValue="GIxdVNot/TcOhc14dAL7cQe9EbPS1/GgQOo2QXIWPEu41il2HnqJe48eI0A9A3lIoIBeJe08ts6RxY7O0puukw==" workbookSaltValue="l20EcTHgedLVK1R34ssR1g==" workbookSpinCount="100000" lockStructure="1"/>
  <bookViews>
    <workbookView xWindow="-289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KV78" i="4" s="1"/>
  <c r="EA7" i="5"/>
  <c r="KH78" i="4" s="1"/>
  <c r="DZ7" i="5"/>
  <c r="DY7" i="5"/>
  <c r="DX7" i="5"/>
  <c r="DW7" i="5"/>
  <c r="KV77" i="4" s="1"/>
  <c r="DV7" i="5"/>
  <c r="DJ7" i="5"/>
  <c r="DI7" i="5"/>
  <c r="CV7" i="5"/>
  <c r="ML54" i="4" s="1"/>
  <c r="CU7" i="5"/>
  <c r="CT7" i="5"/>
  <c r="LJ54" i="4" s="1"/>
  <c r="CS7" i="5"/>
  <c r="CR7" i="5"/>
  <c r="CQ7" i="5"/>
  <c r="ML53" i="4" s="1"/>
  <c r="CP7" i="5"/>
  <c r="LX53" i="4" s="1"/>
  <c r="CO7" i="5"/>
  <c r="LJ53" i="4" s="1"/>
  <c r="CN7" i="5"/>
  <c r="KV53" i="4" s="1"/>
  <c r="CM7" i="5"/>
  <c r="CK7" i="5"/>
  <c r="CJ7" i="5"/>
  <c r="IJ54" i="4" s="1"/>
  <c r="CI7" i="5"/>
  <c r="HV54" i="4" s="1"/>
  <c r="CH7" i="5"/>
  <c r="HH54" i="4" s="1"/>
  <c r="CG7" i="5"/>
  <c r="GT54" i="4" s="1"/>
  <c r="CF7" i="5"/>
  <c r="CE7" i="5"/>
  <c r="IJ53" i="4" s="1"/>
  <c r="CD7" i="5"/>
  <c r="CC7" i="5"/>
  <c r="CB7" i="5"/>
  <c r="BZ7" i="5"/>
  <c r="FJ54" i="4" s="1"/>
  <c r="BY7" i="5"/>
  <c r="EV54" i="4" s="1"/>
  <c r="BX7" i="5"/>
  <c r="EH54" i="4" s="1"/>
  <c r="BW7" i="5"/>
  <c r="DT54" i="4" s="1"/>
  <c r="BV7" i="5"/>
  <c r="DF54" i="4" s="1"/>
  <c r="BU7" i="5"/>
  <c r="BT7" i="5"/>
  <c r="BS7" i="5"/>
  <c r="BR7" i="5"/>
  <c r="BQ7" i="5"/>
  <c r="BO7" i="5"/>
  <c r="BN7" i="5"/>
  <c r="BM7" i="5"/>
  <c r="AT54" i="4" s="1"/>
  <c r="BL7" i="5"/>
  <c r="BK7" i="5"/>
  <c r="BJ7" i="5"/>
  <c r="BV53" i="4" s="1"/>
  <c r="BI7" i="5"/>
  <c r="BH53" i="4" s="1"/>
  <c r="BH7" i="5"/>
  <c r="AT53" i="4" s="1"/>
  <c r="BG7" i="5"/>
  <c r="AF53" i="4" s="1"/>
  <c r="BF7" i="5"/>
  <c r="R53" i="4" s="1"/>
  <c r="BD7" i="5"/>
  <c r="IX32" i="4" s="1"/>
  <c r="BC7" i="5"/>
  <c r="BB7" i="5"/>
  <c r="HV32" i="4" s="1"/>
  <c r="BA7" i="5"/>
  <c r="AZ7" i="5"/>
  <c r="AY7" i="5"/>
  <c r="AX7" i="5"/>
  <c r="IJ31" i="4" s="1"/>
  <c r="AW7" i="5"/>
  <c r="HV31" i="4" s="1"/>
  <c r="AV7" i="5"/>
  <c r="HH31" i="4" s="1"/>
  <c r="AU7" i="5"/>
  <c r="AS7" i="5"/>
  <c r="AR7" i="5"/>
  <c r="EV32" i="4" s="1"/>
  <c r="AQ7" i="5"/>
  <c r="EH32" i="4" s="1"/>
  <c r="AP7" i="5"/>
  <c r="DT32" i="4" s="1"/>
  <c r="AO7" i="5"/>
  <c r="DF32" i="4" s="1"/>
  <c r="AN7" i="5"/>
  <c r="FJ31" i="4" s="1"/>
  <c r="AM7" i="5"/>
  <c r="EV31" i="4" s="1"/>
  <c r="AL7" i="5"/>
  <c r="AK7" i="5"/>
  <c r="AJ7" i="5"/>
  <c r="AH7" i="5"/>
  <c r="BV32" i="4" s="1"/>
  <c r="AG7" i="5"/>
  <c r="AF7" i="5"/>
  <c r="AE7" i="5"/>
  <c r="AD7" i="5"/>
  <c r="R32" i="4" s="1"/>
  <c r="AC7" i="5"/>
  <c r="AB7" i="5"/>
  <c r="BH31" i="4" s="1"/>
  <c r="AA7" i="5"/>
  <c r="AT31" i="4" s="1"/>
  <c r="Z7" i="5"/>
  <c r="AF31" i="4" s="1"/>
  <c r="Y7" i="5"/>
  <c r="R31" i="4" s="1"/>
  <c r="X7" i="5"/>
  <c r="LO10" i="4" s="1"/>
  <c r="W7" i="5"/>
  <c r="JV10" i="4" s="1"/>
  <c r="V7" i="5"/>
  <c r="IC10" i="4" s="1"/>
  <c r="U7" i="5"/>
  <c r="T7" i="5"/>
  <c r="S7" i="5"/>
  <c r="R7" i="5"/>
  <c r="Q7" i="5"/>
  <c r="P7" i="5"/>
  <c r="AQ10" i="4" s="1"/>
  <c r="O7" i="5"/>
  <c r="B10" i="4" s="1"/>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ML78" i="4"/>
  <c r="LX78" i="4"/>
  <c r="LJ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LX54" i="4"/>
  <c r="KV54" i="4"/>
  <c r="KH54" i="4"/>
  <c r="IX54" i="4"/>
  <c r="BV54" i="4"/>
  <c r="BH54" i="4"/>
  <c r="AF54" i="4"/>
  <c r="R54" i="4"/>
  <c r="KH53" i="4"/>
  <c r="IX53" i="4"/>
  <c r="HV53" i="4"/>
  <c r="HH53" i="4"/>
  <c r="GT53" i="4"/>
  <c r="FJ53" i="4"/>
  <c r="EV53" i="4"/>
  <c r="EH53" i="4"/>
  <c r="DT53" i="4"/>
  <c r="DF53" i="4"/>
  <c r="IJ32" i="4"/>
  <c r="HH32" i="4"/>
  <c r="GT32" i="4"/>
  <c r="FJ32" i="4"/>
  <c r="BH32" i="4"/>
  <c r="AT32" i="4"/>
  <c r="AF32" i="4"/>
  <c r="IX31" i="4"/>
  <c r="GT31" i="4"/>
  <c r="EH31" i="4"/>
  <c r="DT31" i="4"/>
  <c r="DF31" i="4"/>
  <c r="BV31" i="4"/>
  <c r="DU10" i="4"/>
  <c r="CF10" i="4"/>
  <c r="LO8" i="4"/>
  <c r="JV8" i="4"/>
  <c r="IC8" i="4"/>
  <c r="DU8" i="4"/>
  <c r="CF8" i="4"/>
  <c r="BV76" i="4" l="1"/>
  <c r="FJ52" i="4"/>
  <c r="IX30" i="4"/>
  <c r="ML76" i="4"/>
  <c r="BV52" i="4"/>
  <c r="FJ30" i="4"/>
  <c r="IX76" i="4"/>
  <c r="ML52" i="4"/>
  <c r="BV30" i="4"/>
  <c r="IX52" i="4"/>
  <c r="M88" i="4"/>
  <c r="C11" i="5"/>
  <c r="D11" i="5"/>
  <c r="E11" i="5"/>
  <c r="B11" i="5"/>
  <c r="R76" i="4" l="1"/>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AT52" i="4"/>
  <c r="EH30" i="4"/>
  <c r="KV76" i="4"/>
  <c r="AF52" i="4"/>
  <c r="DT30" i="4"/>
  <c r="HH76" i="4"/>
  <c r="KV52" i="4"/>
  <c r="AF30" i="4"/>
  <c r="HH52" i="4"/>
  <c r="AF76" i="4"/>
  <c r="DT52" i="4"/>
  <c r="HH30" i="4"/>
</calcChain>
</file>

<file path=xl/sharedStrings.xml><?xml version="1.0" encoding="utf-8"?>
<sst xmlns="http://schemas.openxmlformats.org/spreadsheetml/2006/main" count="301" uniqueCount="139">
  <si>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</si>
  <si>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</si>
  <si>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</si>
  <si>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</si>
  <si>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</si>
  <si>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</si>
  <si>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</si>
  <si>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</si>
  <si>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</si>
  <si>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</si>
  <si>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</si>
  <si>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</si>
  <si>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</si>
  <si>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</si>
  <si>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</si>
  <si>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</si>
  <si>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</si>
  <si>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</si>
  <si>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</si>
  <si>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</si>
  <si>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</si>
  <si>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</si>
  <si>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</si>
  <si>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</si>
  <si>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</si>
  <si>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</si>
  <si>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</si>
  <si>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</si>
  <si>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</si>
  <si>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</si>
  <si>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</si>
  <si>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</si>
  <si>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</si>
  <si>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</si>
  <si>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</si>
  <si>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</si>
  <si>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</si>
  <si>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</si>
  <si>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</si>
  <si>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</si>
  <si>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</si>
  <si>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</si>
  <si>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</si>
  <si>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</si>
  <si>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</si>
  <si>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</si>
  <si>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</si>
  <si>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</si>
  <si>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</si>
  <si>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</si>
  <si>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</si>
  <si>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</si>
  <si>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</si>
  <si>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</si>
  <si>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</si>
  <si>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</si>
  <si>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</si>
  <si>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</si>
  <si>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</si>
  <si>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</si>
  <si>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</si>
  <si>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</si>
  <si>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</si>
  <si>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</si>
  <si>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</si>
  <si>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</si>
  <si>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</si>
  <si>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</si>
  <si>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</si>
  <si>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</si>
  <si>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</si>
  <si>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</si>
  <si>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</si>
  <si>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</si>
  <si>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</si>
  <si>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</si>
  <si>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</si>
  <si>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</si>
  <si>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</si>
  <si>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</si>
  <si>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</si>
  <si>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</si>
  <si>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</si>
  <si>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</si>
  <si>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</si>
  <si>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</si>
  <si>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</si>
  <si>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</si>
  <si>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</si>
  <si>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</si>
  <si>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</si>
  <si>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</si>
  <si>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</si>
  <si>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</si>
  <si>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</si>
  <si>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</si>
  <si>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</si>
  <si>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</si>
  <si>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</si>
  <si>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</si>
  <si>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</si>
  <si>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</si>
  <si>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</si>
  <si>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</si>
  <si>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</si>
  <si>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</si>
  <si>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</si>
  <si>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</si>
  <si>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</si>
  <si>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</si>
  <si>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</si>
  <si>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</si>
  <si>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</si>
  <si>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</si>
  <si>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</si>
  <si>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</si>
  <si>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</si>
  <si>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</si>
  <si>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鹿児島県　志布志市</t>
  </si>
  <si>
    <t>国民宿舎ボルベリアダグリ</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</si>
  <si>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</si>
  <si>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</si>
  <si>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</si>
  <si>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</si>
  <si>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</si>
  <si>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</si>
  <si>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</si>
  <si>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</si>
  <si>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</si>
  <si>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</si>
  <si>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</si>
  <si>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</si>
  <si>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</si>
  <si>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</si>
  <si>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</si>
  <si>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12年度のリニューアルオープン時に係る建設費の償還金を一般会計からの繰入により賄っている。令和５年度から指定管理者が変更したことに伴い、施設の管理に要する経費については、自主事業収入により賄うこととし市の指定管理料支払がなくなったことや、新体制での経営が軌道に乗るまでの期間において利用客数が減少したこと等が原因で総収益が減少した。</t>
    <rPh sb="48" eb="50">
      <t>レイワ</t>
    </rPh>
    <rPh sb="51" eb="53">
      <t>ネンド</t>
    </rPh>
    <rPh sb="55" eb="57">
      <t>シテイ</t>
    </rPh>
    <rPh sb="57" eb="60">
      <t>カンリシャ</t>
    </rPh>
    <rPh sb="61" eb="63">
      <t>ヘンコウ</t>
    </rPh>
    <rPh sb="68" eb="69">
      <t>トモナ</t>
    </rPh>
    <rPh sb="71" eb="73">
      <t>シセツ</t>
    </rPh>
    <rPh sb="74" eb="76">
      <t>カンリ</t>
    </rPh>
    <rPh sb="77" eb="78">
      <t>ヨウ</t>
    </rPh>
    <rPh sb="80" eb="82">
      <t>ケイヒ</t>
    </rPh>
    <rPh sb="88" eb="90">
      <t>ジシュ</t>
    </rPh>
    <rPh sb="90" eb="92">
      <t>ジギョウ</t>
    </rPh>
    <rPh sb="92" eb="94">
      <t>シュウニュウ</t>
    </rPh>
    <rPh sb="97" eb="98">
      <t>マカナ</t>
    </rPh>
    <rPh sb="103" eb="104">
      <t>シ</t>
    </rPh>
    <rPh sb="105" eb="107">
      <t>シテイ</t>
    </rPh>
    <rPh sb="107" eb="109">
      <t>カンリ</t>
    </rPh>
    <rPh sb="109" eb="110">
      <t>リョウ</t>
    </rPh>
    <rPh sb="110" eb="112">
      <t>シハライ</t>
    </rPh>
    <rPh sb="122" eb="125">
      <t>シンタイセイ</t>
    </rPh>
    <rPh sb="127" eb="129">
      <t>ケイエイ</t>
    </rPh>
    <rPh sb="130" eb="132">
      <t>キドウ</t>
    </rPh>
    <rPh sb="133" eb="134">
      <t>ノ</t>
    </rPh>
    <rPh sb="138" eb="140">
      <t>キカン</t>
    </rPh>
    <rPh sb="144" eb="147">
      <t>リヨウキャク</t>
    </rPh>
    <rPh sb="147" eb="148">
      <t>スウ</t>
    </rPh>
    <rPh sb="149" eb="151">
      <t>ゲンショウ</t>
    </rPh>
    <rPh sb="155" eb="156">
      <t>トウ</t>
    </rPh>
    <rPh sb="157" eb="159">
      <t>ゲンイン</t>
    </rPh>
    <rPh sb="160" eb="163">
      <t>ソウシュウエキ</t>
    </rPh>
    <rPh sb="164" eb="166">
      <t>ゲンショウ</t>
    </rPh>
    <phoneticPr fontId="5"/>
  </si>
  <si>
    <t>　新たな指定管理者により、施設改修等に伴う利用者サービスの向上策や集客対策を実施し、収益性をより一層高める努力をしていく必要がある。</t>
    <phoneticPr fontId="5"/>
  </si>
  <si>
    <t>　平成12年４月にオープンし22年が経過し、経年劣化による改修が増えてきている。今後の大規模改修に向けた検討をしつつ、施設延命化のため優先順位をつけ、年次的に施設改修を行っている状況である。</t>
    <rPh sb="40" eb="42">
      <t>コンゴ</t>
    </rPh>
    <rPh sb="49" eb="50">
      <t>ム</t>
    </rPh>
    <rPh sb="52" eb="54">
      <t>ケントウ</t>
    </rPh>
    <phoneticPr fontId="5"/>
  </si>
  <si>
    <t>　指定管理者が変わり新体制での経営が軌道に乗るまでに期間を要したことにより、宿泊人数は前年比約△20％、全体では前年比約△12％と、すべての部門で利用客が減少したが、徐々に利用客数、売上を伸ばし、各月前年度実績数値に近づいている。</t>
    <rPh sb="1" eb="3">
      <t>シテイ</t>
    </rPh>
    <rPh sb="3" eb="6">
      <t>カンリシャ</t>
    </rPh>
    <rPh sb="7" eb="8">
      <t>カ</t>
    </rPh>
    <rPh sb="10" eb="13">
      <t>シンタイセイ</t>
    </rPh>
    <rPh sb="15" eb="17">
      <t>ケイエイ</t>
    </rPh>
    <rPh sb="18" eb="20">
      <t>キドウ</t>
    </rPh>
    <rPh sb="21" eb="22">
      <t>ノ</t>
    </rPh>
    <rPh sb="26" eb="28">
      <t>キカン</t>
    </rPh>
    <rPh sb="29" eb="30">
      <t>ヨウ</t>
    </rPh>
    <rPh sb="46" eb="47">
      <t>ヤク</t>
    </rPh>
    <rPh sb="59" eb="60">
      <t>ヤク</t>
    </rPh>
    <rPh sb="77" eb="79">
      <t>ゲンショウ</t>
    </rPh>
    <rPh sb="83" eb="85">
      <t>ジョジョ</t>
    </rPh>
    <rPh sb="86" eb="89">
      <t>リヨウキャク</t>
    </rPh>
    <rPh sb="89" eb="90">
      <t>スウ</t>
    </rPh>
    <rPh sb="91" eb="93">
      <t>ウリアゲ</t>
    </rPh>
    <rPh sb="94" eb="95">
      <t>ノ</t>
    </rPh>
    <rPh sb="98" eb="100">
      <t>カクツキ</t>
    </rPh>
    <rPh sb="100" eb="103">
      <t>ゼンネンド</t>
    </rPh>
    <rPh sb="103" eb="105">
      <t>ジッセキ</t>
    </rPh>
    <rPh sb="105" eb="107">
      <t>スウチ</t>
    </rPh>
    <rPh sb="108" eb="109">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</si>
</sst>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5DE-4BB2-8A8E-ACD88DE8A1A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12421</c:v>
                </c:pt>
                <c:pt idx="3">
                  <c:v>10097</c:v>
                </c:pt>
                <c:pt idx="4">
                  <c:v>10325</c:v>
                </c:pt>
              </c:numCache>
            </c:numRef>
          </c:val>
          <c:smooth val="0"/>
          <c:extLst>
            <c:ext xmlns:c16="http://schemas.microsoft.com/office/drawing/2014/chart" uri="{C3380CC4-5D6E-409C-BE32-E72D297353CC}">
              <c16:uniqueId val="{00000001-75DE-4BB2-8A8E-ACD88DE8A1A4}"/>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D5-4CDF-A7BF-800F59CE96F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32.4</c:v>
                </c:pt>
                <c:pt idx="3">
                  <c:v>43.1</c:v>
                </c:pt>
                <c:pt idx="4">
                  <c:v>34.700000000000003</c:v>
                </c:pt>
              </c:numCache>
            </c:numRef>
          </c:val>
          <c:smooth val="0"/>
          <c:extLst>
            <c:ext xmlns:c16="http://schemas.microsoft.com/office/drawing/2014/chart" uri="{C3380CC4-5D6E-409C-BE32-E72D297353CC}">
              <c16:uniqueId val="{00000001-18D5-4CDF-A7BF-800F59CE96F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37.1</c:v>
                </c:pt>
                <c:pt idx="1">
                  <c:v>71.099999999999994</c:v>
                </c:pt>
                <c:pt idx="2">
                  <c:v>76.900000000000006</c:v>
                </c:pt>
                <c:pt idx="3">
                  <c:v>78</c:v>
                </c:pt>
                <c:pt idx="4">
                  <c:v>68.8</c:v>
                </c:pt>
              </c:numCache>
            </c:numRef>
          </c:val>
          <c:extLst>
            <c:ext xmlns:c16="http://schemas.microsoft.com/office/drawing/2014/chart" uri="{C3380CC4-5D6E-409C-BE32-E72D297353CC}">
              <c16:uniqueId val="{00000000-64B0-4DA9-A4A6-3E26A7DFC95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111</c:v>
                </c:pt>
                <c:pt idx="3">
                  <c:v>106</c:v>
                </c:pt>
                <c:pt idx="4">
                  <c:v>103.7</c:v>
                </c:pt>
              </c:numCache>
            </c:numRef>
          </c:val>
          <c:smooth val="0"/>
          <c:extLst>
            <c:ext xmlns:c16="http://schemas.microsoft.com/office/drawing/2014/chart" uri="{C3380CC4-5D6E-409C-BE32-E72D297353CC}">
              <c16:uniqueId val="{00000001-64B0-4DA9-A4A6-3E26A7DFC95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-2273</c:v>
                </c:pt>
                <c:pt idx="1">
                  <c:v>-53494</c:v>
                </c:pt>
                <c:pt idx="2">
                  <c:v>-51001</c:v>
                </c:pt>
                <c:pt idx="3">
                  <c:v>-55454</c:v>
                </c:pt>
                <c:pt idx="4">
                  <c:v>-56439</c:v>
                </c:pt>
              </c:numCache>
            </c:numRef>
          </c:val>
          <c:extLst>
            <c:ext xmlns:c16="http://schemas.microsoft.com/office/drawing/2014/chart" uri="{C3380CC4-5D6E-409C-BE32-E72D297353CC}">
              <c16:uniqueId val="{00000000-BC2A-4F9E-840D-48D4A51F198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-35347</c:v>
                </c:pt>
                <c:pt idx="3">
                  <c:v>-38640</c:v>
                </c:pt>
                <c:pt idx="4">
                  <c:v>-42625</c:v>
                </c:pt>
              </c:numCache>
            </c:numRef>
          </c:val>
          <c:smooth val="0"/>
          <c:extLst>
            <c:ext xmlns:c16="http://schemas.microsoft.com/office/drawing/2014/chart" uri="{C3380CC4-5D6E-409C-BE32-E72D297353CC}">
              <c16:uniqueId val="{00000001-BC2A-4F9E-840D-48D4A51F198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0</c:v>
                </c:pt>
                <c:pt idx="1">
                  <c:v>-154.4</c:v>
                </c:pt>
                <c:pt idx="2">
                  <c:v>86.5</c:v>
                </c:pt>
                <c:pt idx="3">
                  <c:v>60.2</c:v>
                </c:pt>
                <c:pt idx="4">
                  <c:v>-37.4</c:v>
                </c:pt>
              </c:numCache>
            </c:numRef>
          </c:val>
          <c:extLst>
            <c:ext xmlns:c16="http://schemas.microsoft.com/office/drawing/2014/chart" uri="{C3380CC4-5D6E-409C-BE32-E72D297353CC}">
              <c16:uniqueId val="{00000000-3E31-442E-99A0-AFC854BC217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-46.2</c:v>
                </c:pt>
                <c:pt idx="3">
                  <c:v>-111.8</c:v>
                </c:pt>
                <c:pt idx="4">
                  <c:v>-16.5</c:v>
                </c:pt>
              </c:numCache>
            </c:numRef>
          </c:val>
          <c:smooth val="0"/>
          <c:extLst>
            <c:ext xmlns:c16="http://schemas.microsoft.com/office/drawing/2014/chart" uri="{C3380CC4-5D6E-409C-BE32-E72D297353CC}">
              <c16:uniqueId val="{00000001-3E31-442E-99A0-AFC854BC217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77.8</c:v>
                </c:pt>
                <c:pt idx="2">
                  <c:v>65.599999999999994</c:v>
                </c:pt>
                <c:pt idx="3">
                  <c:v>45</c:v>
                </c:pt>
                <c:pt idx="4">
                  <c:v>39</c:v>
                </c:pt>
              </c:numCache>
            </c:numRef>
          </c:val>
          <c:extLst>
            <c:ext xmlns:c16="http://schemas.microsoft.com/office/drawing/2014/chart" uri="{C3380CC4-5D6E-409C-BE32-E72D297353CC}">
              <c16:uniqueId val="{00000000-7779-43FA-A799-984F9B5DEE9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75.8</c:v>
                </c:pt>
                <c:pt idx="3">
                  <c:v>117.4</c:v>
                </c:pt>
                <c:pt idx="4">
                  <c:v>48.7</c:v>
                </c:pt>
              </c:numCache>
            </c:numRef>
          </c:val>
          <c:smooth val="0"/>
          <c:extLst>
            <c:ext xmlns:c16="http://schemas.microsoft.com/office/drawing/2014/chart" uri="{C3380CC4-5D6E-409C-BE32-E72D297353CC}">
              <c16:uniqueId val="{00000001-7779-43FA-A799-984F9B5DEE9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34.299999999999997</c:v>
                </c:pt>
                <c:pt idx="1">
                  <c:v>12.8</c:v>
                </c:pt>
                <c:pt idx="2">
                  <c:v>22.7</c:v>
                </c:pt>
                <c:pt idx="3">
                  <c:v>30.3</c:v>
                </c:pt>
                <c:pt idx="4">
                  <c:v>23.3</c:v>
                </c:pt>
              </c:numCache>
            </c:numRef>
          </c:val>
          <c:extLst>
            <c:ext xmlns:c16="http://schemas.microsoft.com/office/drawing/2014/chart" uri="{C3380CC4-5D6E-409C-BE32-E72D297353CC}">
              <c16:uniqueId val="{00000000-89B4-4C06-85BD-C23C6E513D8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6.5</c:v>
                </c:pt>
                <c:pt idx="3">
                  <c:v>9.9</c:v>
                </c:pt>
                <c:pt idx="4">
                  <c:v>11.8</c:v>
                </c:pt>
              </c:numCache>
            </c:numRef>
          </c:val>
          <c:smooth val="0"/>
          <c:extLst>
            <c:ext xmlns:c16="http://schemas.microsoft.com/office/drawing/2014/chart" uri="{C3380CC4-5D6E-409C-BE32-E72D297353CC}">
              <c16:uniqueId val="{00000001-89B4-4C06-85BD-C23C6E513D8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B8-4638-A216-F9FDAC61E91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0</c:v>
                </c:pt>
                <c:pt idx="3">
                  <c:v>0</c:v>
                </c:pt>
                <c:pt idx="4">
                  <c:v>0</c:v>
                </c:pt>
              </c:numCache>
            </c:numRef>
          </c:val>
          <c:smooth val="0"/>
          <c:extLst>
            <c:ext xmlns:c16="http://schemas.microsoft.com/office/drawing/2014/chart" uri="{C3380CC4-5D6E-409C-BE32-E72D297353CC}">
              <c16:uniqueId val="{00000001-54B8-4638-A216-F9FDAC61E91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31B1-4515-BFC9-95DB6574160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1B1-4515-BFC9-95DB65741605}"/>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A75C-4010-A435-6B3FA940AF2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75C-4010-A435-6B3FA940AF2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1.1299999999999999E-2</c:v>
                </c:pt>
                <c:pt idx="1">
                  <c:v>1.5699999999999999E-2</c:v>
                </c:pt>
                <c:pt idx="2">
                  <c:v>2.0199999999999999E-2</c:v>
                </c:pt>
                <c:pt idx="3">
                  <c:v>1.7600000000000001E-2</c:v>
                </c:pt>
                <c:pt idx="4">
                  <c:v>1.5299999999999999E-2</c:v>
                </c:pt>
              </c:numCache>
            </c:numRef>
          </c:val>
          <c:smooth val="0"/>
          <c:extLst>
            <c:ext xmlns:c16="http://schemas.microsoft.com/office/drawing/2014/chart" uri="{C3380CC4-5D6E-409C-BE32-E72D297353CC}">
              <c16:uniqueId val="{00000000-B22E-472A-817C-4D1AE52B8FC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1.6000000000000001E-3</c:v>
                </c:pt>
                <c:pt idx="1">
                  <c:v>1E-3</c:v>
                </c:pt>
                <c:pt idx="2">
                  <c:v>1.8E-3</c:v>
                </c:pt>
                <c:pt idx="3">
                  <c:v>1.9E-3</c:v>
                </c:pt>
                <c:pt idx="4">
                  <c:v>1.1000000000000001E-3</c:v>
                </c:pt>
              </c:numCache>
            </c:numRef>
          </c:val>
          <c:smooth val="0"/>
          <c:extLst>
            <c:ext xmlns:c16="http://schemas.microsoft.com/office/drawing/2014/chart" uri="{C3380CC4-5D6E-409C-BE32-E72D297353CC}">
              <c16:uniqueId val="{00000001-B22E-472A-817C-4D1AE52B8FC8}"/>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52" zoomScaleNormal="52"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鹿児島県志布志市　国民宿舎ボルベリアダグリ</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5884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47.4</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5200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106</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93</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135</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37.1</v>
      </c>
      <c r="S31" s="67"/>
      <c r="T31" s="67"/>
      <c r="U31" s="67"/>
      <c r="V31" s="67"/>
      <c r="W31" s="67"/>
      <c r="X31" s="67"/>
      <c r="Y31" s="67"/>
      <c r="Z31" s="67"/>
      <c r="AA31" s="67"/>
      <c r="AB31" s="67"/>
      <c r="AC31" s="67"/>
      <c r="AD31" s="67"/>
      <c r="AE31" s="67"/>
      <c r="AF31" s="67">
        <f>データ!Z7</f>
        <v>71.099999999999994</v>
      </c>
      <c r="AG31" s="67"/>
      <c r="AH31" s="67"/>
      <c r="AI31" s="67"/>
      <c r="AJ31" s="67"/>
      <c r="AK31" s="67"/>
      <c r="AL31" s="67"/>
      <c r="AM31" s="67"/>
      <c r="AN31" s="67"/>
      <c r="AO31" s="67"/>
      <c r="AP31" s="67"/>
      <c r="AQ31" s="67"/>
      <c r="AR31" s="67"/>
      <c r="AS31" s="67"/>
      <c r="AT31" s="67">
        <f>データ!AA7</f>
        <v>76.900000000000006</v>
      </c>
      <c r="AU31" s="67"/>
      <c r="AV31" s="67"/>
      <c r="AW31" s="67"/>
      <c r="AX31" s="67"/>
      <c r="AY31" s="67"/>
      <c r="AZ31" s="67"/>
      <c r="BA31" s="67"/>
      <c r="BB31" s="67"/>
      <c r="BC31" s="67"/>
      <c r="BD31" s="67"/>
      <c r="BE31" s="67"/>
      <c r="BF31" s="67"/>
      <c r="BG31" s="67"/>
      <c r="BH31" s="67">
        <f>データ!AB7</f>
        <v>78</v>
      </c>
      <c r="BI31" s="67"/>
      <c r="BJ31" s="67"/>
      <c r="BK31" s="67"/>
      <c r="BL31" s="67"/>
      <c r="BM31" s="67"/>
      <c r="BN31" s="67"/>
      <c r="BO31" s="67"/>
      <c r="BP31" s="67"/>
      <c r="BQ31" s="67"/>
      <c r="BR31" s="67"/>
      <c r="BS31" s="67"/>
      <c r="BT31" s="67"/>
      <c r="BU31" s="67"/>
      <c r="BV31" s="67">
        <f>データ!AC7</f>
        <v>68.8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83.9</v>
      </c>
      <c r="AG32" s="67"/>
      <c r="AH32" s="67"/>
      <c r="AI32" s="67"/>
      <c r="AJ32" s="67"/>
      <c r="AK32" s="67"/>
      <c r="AL32" s="67"/>
      <c r="AM32" s="67"/>
      <c r="AN32" s="67"/>
      <c r="AO32" s="67"/>
      <c r="AP32" s="67"/>
      <c r="AQ32" s="67"/>
      <c r="AR32" s="67"/>
      <c r="AS32" s="67"/>
      <c r="AT32" s="67">
        <f>データ!AF7</f>
        <v>111</v>
      </c>
      <c r="AU32" s="67"/>
      <c r="AV32" s="67"/>
      <c r="AW32" s="67"/>
      <c r="AX32" s="67"/>
      <c r="AY32" s="67"/>
      <c r="AZ32" s="67"/>
      <c r="BA32" s="67"/>
      <c r="BB32" s="67"/>
      <c r="BC32" s="67"/>
      <c r="BD32" s="67"/>
      <c r="BE32" s="67"/>
      <c r="BF32" s="67"/>
      <c r="BG32" s="67"/>
      <c r="BH32" s="67">
        <f>データ!AG7</f>
        <v>106</v>
      </c>
      <c r="BI32" s="67"/>
      <c r="BJ32" s="67"/>
      <c r="BK32" s="67"/>
      <c r="BL32" s="67"/>
      <c r="BM32" s="67"/>
      <c r="BN32" s="67"/>
      <c r="BO32" s="67"/>
      <c r="BP32" s="67"/>
      <c r="BQ32" s="67"/>
      <c r="BR32" s="67"/>
      <c r="BS32" s="67"/>
      <c r="BT32" s="67"/>
      <c r="BU32" s="67"/>
      <c r="BV32" s="67">
        <f>データ!AH7</f>
        <v>103.7</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39.9</v>
      </c>
      <c r="DU32" s="67"/>
      <c r="DV32" s="67"/>
      <c r="DW32" s="67"/>
      <c r="DX32" s="67"/>
      <c r="DY32" s="67"/>
      <c r="DZ32" s="67"/>
      <c r="EA32" s="67"/>
      <c r="EB32" s="67"/>
      <c r="EC32" s="67"/>
      <c r="ED32" s="67"/>
      <c r="EE32" s="67"/>
      <c r="EF32" s="67"/>
      <c r="EG32" s="67"/>
      <c r="EH32" s="67">
        <f>データ!AQ7</f>
        <v>32.4</v>
      </c>
      <c r="EI32" s="67"/>
      <c r="EJ32" s="67"/>
      <c r="EK32" s="67"/>
      <c r="EL32" s="67"/>
      <c r="EM32" s="67"/>
      <c r="EN32" s="67"/>
      <c r="EO32" s="67"/>
      <c r="EP32" s="67"/>
      <c r="EQ32" s="67"/>
      <c r="ER32" s="67"/>
      <c r="ES32" s="67"/>
      <c r="ET32" s="67"/>
      <c r="EU32" s="67"/>
      <c r="EV32" s="67">
        <f>データ!AR7</f>
        <v>43.1</v>
      </c>
      <c r="EW32" s="67"/>
      <c r="EX32" s="67"/>
      <c r="EY32" s="67"/>
      <c r="EZ32" s="67"/>
      <c r="FA32" s="67"/>
      <c r="FB32" s="67"/>
      <c r="FC32" s="67"/>
      <c r="FD32" s="67"/>
      <c r="FE32" s="67"/>
      <c r="FF32" s="67"/>
      <c r="FG32" s="67"/>
      <c r="FH32" s="67"/>
      <c r="FI32" s="67"/>
      <c r="FJ32" s="67">
        <f>データ!AS7</f>
        <v>34.700000000000003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16253</v>
      </c>
      <c r="HI32" s="87"/>
      <c r="HJ32" s="87"/>
      <c r="HK32" s="87"/>
      <c r="HL32" s="87"/>
      <c r="HM32" s="87"/>
      <c r="HN32" s="87"/>
      <c r="HO32" s="87"/>
      <c r="HP32" s="87"/>
      <c r="HQ32" s="87"/>
      <c r="HR32" s="87"/>
      <c r="HS32" s="87"/>
      <c r="HT32" s="87"/>
      <c r="HU32" s="87"/>
      <c r="HV32" s="87">
        <f>データ!BB7</f>
        <v>12421</v>
      </c>
      <c r="HW32" s="87"/>
      <c r="HX32" s="87"/>
      <c r="HY32" s="87"/>
      <c r="HZ32" s="87"/>
      <c r="IA32" s="87"/>
      <c r="IB32" s="87"/>
      <c r="IC32" s="87"/>
      <c r="ID32" s="87"/>
      <c r="IE32" s="87"/>
      <c r="IF32" s="87"/>
      <c r="IG32" s="87"/>
      <c r="IH32" s="87"/>
      <c r="II32" s="87"/>
      <c r="IJ32" s="87">
        <f>データ!BC7</f>
        <v>10097</v>
      </c>
      <c r="IK32" s="87"/>
      <c r="IL32" s="87"/>
      <c r="IM32" s="87"/>
      <c r="IN32" s="87"/>
      <c r="IO32" s="87"/>
      <c r="IP32" s="87"/>
      <c r="IQ32" s="87"/>
      <c r="IR32" s="87"/>
      <c r="IS32" s="87"/>
      <c r="IT32" s="87"/>
      <c r="IU32" s="87"/>
      <c r="IV32" s="87"/>
      <c r="IW32" s="87"/>
      <c r="IX32" s="87">
        <f>データ!BD7</f>
        <v>10325</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137</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138</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34.299999999999997</v>
      </c>
      <c r="S53" s="67"/>
      <c r="T53" s="67"/>
      <c r="U53" s="67"/>
      <c r="V53" s="67"/>
      <c r="W53" s="67"/>
      <c r="X53" s="67"/>
      <c r="Y53" s="67"/>
      <c r="Z53" s="67"/>
      <c r="AA53" s="67"/>
      <c r="AB53" s="67"/>
      <c r="AC53" s="67"/>
      <c r="AD53" s="67"/>
      <c r="AE53" s="67"/>
      <c r="AF53" s="67">
        <f>データ!BG7</f>
        <v>12.8</v>
      </c>
      <c r="AG53" s="67"/>
      <c r="AH53" s="67"/>
      <c r="AI53" s="67"/>
      <c r="AJ53" s="67"/>
      <c r="AK53" s="67"/>
      <c r="AL53" s="67"/>
      <c r="AM53" s="67"/>
      <c r="AN53" s="67"/>
      <c r="AO53" s="67"/>
      <c r="AP53" s="67"/>
      <c r="AQ53" s="67"/>
      <c r="AR53" s="67"/>
      <c r="AS53" s="67"/>
      <c r="AT53" s="67">
        <f>データ!BH7</f>
        <v>22.7</v>
      </c>
      <c r="AU53" s="67"/>
      <c r="AV53" s="67"/>
      <c r="AW53" s="67"/>
      <c r="AX53" s="67"/>
      <c r="AY53" s="67"/>
      <c r="AZ53" s="67"/>
      <c r="BA53" s="67"/>
      <c r="BB53" s="67"/>
      <c r="BC53" s="67"/>
      <c r="BD53" s="67"/>
      <c r="BE53" s="67"/>
      <c r="BF53" s="67"/>
      <c r="BG53" s="67"/>
      <c r="BH53" s="67">
        <f>データ!BI7</f>
        <v>30.3</v>
      </c>
      <c r="BI53" s="67"/>
      <c r="BJ53" s="67"/>
      <c r="BK53" s="67"/>
      <c r="BL53" s="67"/>
      <c r="BM53" s="67"/>
      <c r="BN53" s="67"/>
      <c r="BO53" s="67"/>
      <c r="BP53" s="67"/>
      <c r="BQ53" s="67"/>
      <c r="BR53" s="67"/>
      <c r="BS53" s="67"/>
      <c r="BT53" s="67"/>
      <c r="BU53" s="67"/>
      <c r="BV53" s="67">
        <f>データ!BJ7</f>
        <v>23.3</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77.8</v>
      </c>
      <c r="DU53" s="67"/>
      <c r="DV53" s="67"/>
      <c r="DW53" s="67"/>
      <c r="DX53" s="67"/>
      <c r="DY53" s="67"/>
      <c r="DZ53" s="67"/>
      <c r="EA53" s="67"/>
      <c r="EB53" s="67"/>
      <c r="EC53" s="67"/>
      <c r="ED53" s="67"/>
      <c r="EE53" s="67"/>
      <c r="EF53" s="67"/>
      <c r="EG53" s="67"/>
      <c r="EH53" s="67">
        <f>データ!BS7</f>
        <v>65.599999999999994</v>
      </c>
      <c r="EI53" s="67"/>
      <c r="EJ53" s="67"/>
      <c r="EK53" s="67"/>
      <c r="EL53" s="67"/>
      <c r="EM53" s="67"/>
      <c r="EN53" s="67"/>
      <c r="EO53" s="67"/>
      <c r="EP53" s="67"/>
      <c r="EQ53" s="67"/>
      <c r="ER53" s="67"/>
      <c r="ES53" s="67"/>
      <c r="ET53" s="67"/>
      <c r="EU53" s="67"/>
      <c r="EV53" s="67">
        <f>データ!BT7</f>
        <v>45</v>
      </c>
      <c r="EW53" s="67"/>
      <c r="EX53" s="67"/>
      <c r="EY53" s="67"/>
      <c r="EZ53" s="67"/>
      <c r="FA53" s="67"/>
      <c r="FB53" s="67"/>
      <c r="FC53" s="67"/>
      <c r="FD53" s="67"/>
      <c r="FE53" s="67"/>
      <c r="FF53" s="67"/>
      <c r="FG53" s="67"/>
      <c r="FH53" s="67"/>
      <c r="FI53" s="67"/>
      <c r="FJ53" s="67">
        <f>データ!BU7</f>
        <v>39</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0</v>
      </c>
      <c r="GU53" s="67"/>
      <c r="GV53" s="67"/>
      <c r="GW53" s="67"/>
      <c r="GX53" s="67"/>
      <c r="GY53" s="67"/>
      <c r="GZ53" s="67"/>
      <c r="HA53" s="67"/>
      <c r="HB53" s="67"/>
      <c r="HC53" s="67"/>
      <c r="HD53" s="67"/>
      <c r="HE53" s="67"/>
      <c r="HF53" s="67"/>
      <c r="HG53" s="67"/>
      <c r="HH53" s="67">
        <f>データ!CC7</f>
        <v>-154.4</v>
      </c>
      <c r="HI53" s="67"/>
      <c r="HJ53" s="67"/>
      <c r="HK53" s="67"/>
      <c r="HL53" s="67"/>
      <c r="HM53" s="67"/>
      <c r="HN53" s="67"/>
      <c r="HO53" s="67"/>
      <c r="HP53" s="67"/>
      <c r="HQ53" s="67"/>
      <c r="HR53" s="67"/>
      <c r="HS53" s="67"/>
      <c r="HT53" s="67"/>
      <c r="HU53" s="67"/>
      <c r="HV53" s="67">
        <f>データ!CD7</f>
        <v>86.5</v>
      </c>
      <c r="HW53" s="67"/>
      <c r="HX53" s="67"/>
      <c r="HY53" s="67"/>
      <c r="HZ53" s="67"/>
      <c r="IA53" s="67"/>
      <c r="IB53" s="67"/>
      <c r="IC53" s="67"/>
      <c r="ID53" s="67"/>
      <c r="IE53" s="67"/>
      <c r="IF53" s="67"/>
      <c r="IG53" s="67"/>
      <c r="IH53" s="67"/>
      <c r="II53" s="67"/>
      <c r="IJ53" s="67">
        <f>データ!CE7</f>
        <v>60.2</v>
      </c>
      <c r="IK53" s="67"/>
      <c r="IL53" s="67"/>
      <c r="IM53" s="67"/>
      <c r="IN53" s="67"/>
      <c r="IO53" s="67"/>
      <c r="IP53" s="67"/>
      <c r="IQ53" s="67"/>
      <c r="IR53" s="67"/>
      <c r="IS53" s="67"/>
      <c r="IT53" s="67"/>
      <c r="IU53" s="67"/>
      <c r="IV53" s="67"/>
      <c r="IW53" s="67"/>
      <c r="IX53" s="67">
        <f>データ!CF7</f>
        <v>-37.4</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-2273</v>
      </c>
      <c r="KI53" s="87"/>
      <c r="KJ53" s="87"/>
      <c r="KK53" s="87"/>
      <c r="KL53" s="87"/>
      <c r="KM53" s="87"/>
      <c r="KN53" s="87"/>
      <c r="KO53" s="87"/>
      <c r="KP53" s="87"/>
      <c r="KQ53" s="87"/>
      <c r="KR53" s="87"/>
      <c r="KS53" s="87"/>
      <c r="KT53" s="87"/>
      <c r="KU53" s="87"/>
      <c r="KV53" s="87">
        <f>データ!CN7</f>
        <v>-53494</v>
      </c>
      <c r="KW53" s="87"/>
      <c r="KX53" s="87"/>
      <c r="KY53" s="87"/>
      <c r="KZ53" s="87"/>
      <c r="LA53" s="87"/>
      <c r="LB53" s="87"/>
      <c r="LC53" s="87"/>
      <c r="LD53" s="87"/>
      <c r="LE53" s="87"/>
      <c r="LF53" s="87"/>
      <c r="LG53" s="87"/>
      <c r="LH53" s="87"/>
      <c r="LI53" s="87"/>
      <c r="LJ53" s="87">
        <f>データ!CO7</f>
        <v>-51001</v>
      </c>
      <c r="LK53" s="87"/>
      <c r="LL53" s="87"/>
      <c r="LM53" s="87"/>
      <c r="LN53" s="87"/>
      <c r="LO53" s="87"/>
      <c r="LP53" s="87"/>
      <c r="LQ53" s="87"/>
      <c r="LR53" s="87"/>
      <c r="LS53" s="87"/>
      <c r="LT53" s="87"/>
      <c r="LU53" s="87"/>
      <c r="LV53" s="87"/>
      <c r="LW53" s="87"/>
      <c r="LX53" s="87">
        <f>データ!CP7</f>
        <v>-55454</v>
      </c>
      <c r="LY53" s="87"/>
      <c r="LZ53" s="87"/>
      <c r="MA53" s="87"/>
      <c r="MB53" s="87"/>
      <c r="MC53" s="87"/>
      <c r="MD53" s="87"/>
      <c r="ME53" s="87"/>
      <c r="MF53" s="87"/>
      <c r="MG53" s="87"/>
      <c r="MH53" s="87"/>
      <c r="MI53" s="87"/>
      <c r="MJ53" s="87"/>
      <c r="MK53" s="87"/>
      <c r="ML53" s="87">
        <f>データ!CQ7</f>
        <v>-56439</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6.5</v>
      </c>
      <c r="AU54" s="67"/>
      <c r="AV54" s="67"/>
      <c r="AW54" s="67"/>
      <c r="AX54" s="67"/>
      <c r="AY54" s="67"/>
      <c r="AZ54" s="67"/>
      <c r="BA54" s="67"/>
      <c r="BB54" s="67"/>
      <c r="BC54" s="67"/>
      <c r="BD54" s="67"/>
      <c r="BE54" s="67"/>
      <c r="BF54" s="67"/>
      <c r="BG54" s="67"/>
      <c r="BH54" s="67">
        <f>データ!BN7</f>
        <v>9.9</v>
      </c>
      <c r="BI54" s="67"/>
      <c r="BJ54" s="67"/>
      <c r="BK54" s="67"/>
      <c r="BL54" s="67"/>
      <c r="BM54" s="67"/>
      <c r="BN54" s="67"/>
      <c r="BO54" s="67"/>
      <c r="BP54" s="67"/>
      <c r="BQ54" s="67"/>
      <c r="BR54" s="67"/>
      <c r="BS54" s="67"/>
      <c r="BT54" s="67"/>
      <c r="BU54" s="67"/>
      <c r="BV54" s="67">
        <f>データ!BO7</f>
        <v>11.8</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78.5</v>
      </c>
      <c r="DU54" s="67"/>
      <c r="DV54" s="67"/>
      <c r="DW54" s="67"/>
      <c r="DX54" s="67"/>
      <c r="DY54" s="67"/>
      <c r="DZ54" s="67"/>
      <c r="EA54" s="67"/>
      <c r="EB54" s="67"/>
      <c r="EC54" s="67"/>
      <c r="ED54" s="67"/>
      <c r="EE54" s="67"/>
      <c r="EF54" s="67"/>
      <c r="EG54" s="67"/>
      <c r="EH54" s="67">
        <f>データ!BX7</f>
        <v>75.8</v>
      </c>
      <c r="EI54" s="67"/>
      <c r="EJ54" s="67"/>
      <c r="EK54" s="67"/>
      <c r="EL54" s="67"/>
      <c r="EM54" s="67"/>
      <c r="EN54" s="67"/>
      <c r="EO54" s="67"/>
      <c r="EP54" s="67"/>
      <c r="EQ54" s="67"/>
      <c r="ER54" s="67"/>
      <c r="ES54" s="67"/>
      <c r="ET54" s="67"/>
      <c r="EU54" s="67"/>
      <c r="EV54" s="67">
        <f>データ!BY7</f>
        <v>117.4</v>
      </c>
      <c r="EW54" s="67"/>
      <c r="EX54" s="67"/>
      <c r="EY54" s="67"/>
      <c r="EZ54" s="67"/>
      <c r="FA54" s="67"/>
      <c r="FB54" s="67"/>
      <c r="FC54" s="67"/>
      <c r="FD54" s="67"/>
      <c r="FE54" s="67"/>
      <c r="FF54" s="67"/>
      <c r="FG54" s="67"/>
      <c r="FH54" s="67"/>
      <c r="FI54" s="67"/>
      <c r="FJ54" s="67">
        <f>データ!BZ7</f>
        <v>48.7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-99.9</v>
      </c>
      <c r="HI54" s="67"/>
      <c r="HJ54" s="67"/>
      <c r="HK54" s="67"/>
      <c r="HL54" s="67"/>
      <c r="HM54" s="67"/>
      <c r="HN54" s="67"/>
      <c r="HO54" s="67"/>
      <c r="HP54" s="67"/>
      <c r="HQ54" s="67"/>
      <c r="HR54" s="67"/>
      <c r="HS54" s="67"/>
      <c r="HT54" s="67"/>
      <c r="HU54" s="67"/>
      <c r="HV54" s="67">
        <f>データ!CI7</f>
        <v>-46.2</v>
      </c>
      <c r="HW54" s="67"/>
      <c r="HX54" s="67"/>
      <c r="HY54" s="67"/>
      <c r="HZ54" s="67"/>
      <c r="IA54" s="67"/>
      <c r="IB54" s="67"/>
      <c r="IC54" s="67"/>
      <c r="ID54" s="67"/>
      <c r="IE54" s="67"/>
      <c r="IF54" s="67"/>
      <c r="IG54" s="67"/>
      <c r="IH54" s="67"/>
      <c r="II54" s="67"/>
      <c r="IJ54" s="67">
        <f>データ!CJ7</f>
        <v>-111.8</v>
      </c>
      <c r="IK54" s="67"/>
      <c r="IL54" s="67"/>
      <c r="IM54" s="67"/>
      <c r="IN54" s="67"/>
      <c r="IO54" s="67"/>
      <c r="IP54" s="67"/>
      <c r="IQ54" s="67"/>
      <c r="IR54" s="67"/>
      <c r="IS54" s="67"/>
      <c r="IT54" s="67"/>
      <c r="IU54" s="67"/>
      <c r="IV54" s="67"/>
      <c r="IW54" s="67"/>
      <c r="IX54" s="67">
        <f>データ!CK7</f>
        <v>-16.5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-46965</v>
      </c>
      <c r="KW54" s="83"/>
      <c r="KX54" s="83"/>
      <c r="KY54" s="83"/>
      <c r="KZ54" s="83"/>
      <c r="LA54" s="83"/>
      <c r="LB54" s="83"/>
      <c r="LC54" s="83"/>
      <c r="LD54" s="83"/>
      <c r="LE54" s="83"/>
      <c r="LF54" s="83"/>
      <c r="LG54" s="83"/>
      <c r="LH54" s="83"/>
      <c r="LI54" s="84"/>
      <c r="LJ54" s="82">
        <f>データ!CT7</f>
        <v>-35347</v>
      </c>
      <c r="LK54" s="83"/>
      <c r="LL54" s="83"/>
      <c r="LM54" s="83"/>
      <c r="LN54" s="83"/>
      <c r="LO54" s="83"/>
      <c r="LP54" s="83"/>
      <c r="LQ54" s="83"/>
      <c r="LR54" s="83"/>
      <c r="LS54" s="83"/>
      <c r="LT54" s="83"/>
      <c r="LU54" s="83"/>
      <c r="LV54" s="83"/>
      <c r="LW54" s="84"/>
      <c r="LX54" s="82">
        <f>データ!CU7</f>
        <v>-38640</v>
      </c>
      <c r="LY54" s="83"/>
      <c r="LZ54" s="83"/>
      <c r="MA54" s="83"/>
      <c r="MB54" s="83"/>
      <c r="MC54" s="83"/>
      <c r="MD54" s="83"/>
      <c r="ME54" s="83"/>
      <c r="MF54" s="83"/>
      <c r="MG54" s="83"/>
      <c r="MH54" s="83"/>
      <c r="MI54" s="83"/>
      <c r="MJ54" s="83"/>
      <c r="MK54" s="84"/>
      <c r="ML54" s="82">
        <f>データ!CV7</f>
        <v>-42625</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136</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707230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228000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MCyBIBM5NgT3T5QoHGflkacMLLyeAy6Cslr/edtOnNhla6skx8OXp4zqevOMWyUt9edhBAw5v4Hx2aousXRyDw==" saltValue="YLocSO0dDYJAQxGgzkzx2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101</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102</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3"/>
      <c r="DJ5" s="133"/>
      <c r="DK5" s="42" t="s">
        <v>90</v>
      </c>
      <c r="DL5" s="42" t="s">
        <v>91</v>
      </c>
      <c r="DM5" s="42" t="s">
        <v>103</v>
      </c>
      <c r="DN5" s="42" t="s">
        <v>93</v>
      </c>
      <c r="DO5" s="42" t="s">
        <v>101</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104</v>
      </c>
      <c r="EH5" s="42" t="s">
        <v>105</v>
      </c>
      <c r="EI5" s="42" t="s">
        <v>106</v>
      </c>
      <c r="EJ5" s="42" t="s">
        <v>107</v>
      </c>
      <c r="EK5" s="42" t="s">
        <v>108</v>
      </c>
      <c r="EL5" s="42" t="s">
        <v>109</v>
      </c>
      <c r="EM5" s="42" t="s">
        <v>110</v>
      </c>
      <c r="EN5" s="42" t="s">
        <v>111</v>
      </c>
      <c r="EO5" s="42" t="s">
        <v>112</v>
      </c>
      <c r="EP5" s="42" t="s">
        <v>113</v>
      </c>
    </row>
    <row r="6" spans="1:146" s="52" customFormat="1" x14ac:dyDescent="0.2">
      <c r="A6" s="28" t="s">
        <v>114</v>
      </c>
      <c r="B6" s="43">
        <f>B8</f>
        <v>2023</v>
      </c>
      <c r="C6" s="43">
        <f t="shared" ref="C6:X6" si="2">C8</f>
        <v>462217</v>
      </c>
      <c r="D6" s="43">
        <f t="shared" si="2"/>
        <v>47</v>
      </c>
      <c r="E6" s="43">
        <f t="shared" si="2"/>
        <v>11</v>
      </c>
      <c r="F6" s="43">
        <f t="shared" si="2"/>
        <v>1</v>
      </c>
      <c r="G6" s="43">
        <f t="shared" si="2"/>
        <v>1</v>
      </c>
      <c r="H6" s="43" t="str">
        <f>SUBSTITUTE(H8,"　","")</f>
        <v>鹿児島県志布志市</v>
      </c>
      <c r="I6" s="43" t="str">
        <f t="shared" si="2"/>
        <v>国民宿舎ボルベリアダグリ</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5200</v>
      </c>
      <c r="R6" s="46">
        <f t="shared" si="2"/>
        <v>106</v>
      </c>
      <c r="S6" s="47">
        <f t="shared" si="2"/>
        <v>5884</v>
      </c>
      <c r="T6" s="48" t="str">
        <f t="shared" si="2"/>
        <v>利用料金制</v>
      </c>
      <c r="U6" s="44">
        <f t="shared" si="2"/>
        <v>47.4</v>
      </c>
      <c r="V6" s="48" t="str">
        <f t="shared" si="2"/>
        <v>無</v>
      </c>
      <c r="W6" s="49">
        <f t="shared" si="2"/>
        <v>93</v>
      </c>
      <c r="X6" s="48" t="str">
        <f t="shared" si="2"/>
        <v>有</v>
      </c>
      <c r="Y6" s="50">
        <f>IF(Y8="-",NA(),Y8)</f>
        <v>37.1</v>
      </c>
      <c r="Z6" s="50">
        <f t="shared" ref="Z6:AH6" si="3">IF(Z8="-",NA(),Z8)</f>
        <v>71.099999999999994</v>
      </c>
      <c r="AA6" s="50">
        <f t="shared" si="3"/>
        <v>76.900000000000006</v>
      </c>
      <c r="AB6" s="50">
        <f t="shared" si="3"/>
        <v>78</v>
      </c>
      <c r="AC6" s="50">
        <f t="shared" si="3"/>
        <v>68.8</v>
      </c>
      <c r="AD6" s="50">
        <f t="shared" si="3"/>
        <v>125.6</v>
      </c>
      <c r="AE6" s="50">
        <f t="shared" si="3"/>
        <v>83.9</v>
      </c>
      <c r="AF6" s="50">
        <f t="shared" si="3"/>
        <v>111</v>
      </c>
      <c r="AG6" s="50">
        <f t="shared" si="3"/>
        <v>106</v>
      </c>
      <c r="AH6" s="50">
        <f t="shared" si="3"/>
        <v>103.7</v>
      </c>
      <c r="AI6" s="50" t="str">
        <f>IF(AI8="-","【-】","【"&amp;SUBSTITUTE(TEXT(AI8,"#,##0.0"),"-","△")&amp;"】")</f>
        <v>【120.7】</v>
      </c>
      <c r="AJ6" s="50">
        <f>IF(AJ8="-",NA(),AJ8)</f>
        <v>0</v>
      </c>
      <c r="AK6" s="50">
        <f t="shared" ref="AK6:AS6" si="4">IF(AK8="-",NA(),AK8)</f>
        <v>0</v>
      </c>
      <c r="AL6" s="50">
        <f t="shared" si="4"/>
        <v>0</v>
      </c>
      <c r="AM6" s="50">
        <f t="shared" si="4"/>
        <v>0</v>
      </c>
      <c r="AN6" s="50">
        <f t="shared" si="4"/>
        <v>0</v>
      </c>
      <c r="AO6" s="50">
        <f t="shared" si="4"/>
        <v>28.3</v>
      </c>
      <c r="AP6" s="50">
        <f t="shared" si="4"/>
        <v>39.9</v>
      </c>
      <c r="AQ6" s="50">
        <f t="shared" si="4"/>
        <v>32.4</v>
      </c>
      <c r="AR6" s="50">
        <f t="shared" si="4"/>
        <v>43.1</v>
      </c>
      <c r="AS6" s="50">
        <f t="shared" si="4"/>
        <v>34.700000000000003</v>
      </c>
      <c r="AT6" s="50" t="str">
        <f>IF(AT8="-","【-】","【"&amp;SUBSTITUTE(TEXT(AT8,"#,##0.0"),"-","△")&amp;"】")</f>
        <v>【30.4】</v>
      </c>
      <c r="AU6" s="45">
        <f>IF(AU8="-",NA(),AU8)</f>
        <v>0</v>
      </c>
      <c r="AV6" s="45">
        <f t="shared" ref="AV6:BD6" si="5">IF(AV8="-",NA(),AV8)</f>
        <v>0</v>
      </c>
      <c r="AW6" s="45">
        <f t="shared" si="5"/>
        <v>0</v>
      </c>
      <c r="AX6" s="45">
        <f t="shared" si="5"/>
        <v>0</v>
      </c>
      <c r="AY6" s="45">
        <f t="shared" si="5"/>
        <v>0</v>
      </c>
      <c r="AZ6" s="45">
        <f t="shared" si="5"/>
        <v>706</v>
      </c>
      <c r="BA6" s="45">
        <f t="shared" si="5"/>
        <v>16253</v>
      </c>
      <c r="BB6" s="45">
        <f t="shared" si="5"/>
        <v>12421</v>
      </c>
      <c r="BC6" s="45">
        <f t="shared" si="5"/>
        <v>10097</v>
      </c>
      <c r="BD6" s="45">
        <f t="shared" si="5"/>
        <v>10325</v>
      </c>
      <c r="BE6" s="45" t="str">
        <f>IF(BE8="-","【-】","【"&amp;SUBSTITUTE(TEXT(BE8,"#,##0"),"-","△")&amp;"】")</f>
        <v>【67,941】</v>
      </c>
      <c r="BF6" s="50">
        <f>IF(BF8="-",NA(),BF8)</f>
        <v>34.299999999999997</v>
      </c>
      <c r="BG6" s="50">
        <f t="shared" ref="BG6:BO6" si="6">IF(BG8="-",NA(),BG8)</f>
        <v>12.8</v>
      </c>
      <c r="BH6" s="50">
        <f t="shared" si="6"/>
        <v>22.7</v>
      </c>
      <c r="BI6" s="50">
        <f t="shared" si="6"/>
        <v>30.3</v>
      </c>
      <c r="BJ6" s="50">
        <f t="shared" si="6"/>
        <v>23.3</v>
      </c>
      <c r="BK6" s="50">
        <f t="shared" si="6"/>
        <v>28</v>
      </c>
      <c r="BL6" s="50">
        <f t="shared" si="6"/>
        <v>2.8</v>
      </c>
      <c r="BM6" s="50">
        <f t="shared" si="6"/>
        <v>6.5</v>
      </c>
      <c r="BN6" s="50">
        <f t="shared" si="6"/>
        <v>9.9</v>
      </c>
      <c r="BO6" s="50">
        <f t="shared" si="6"/>
        <v>11.8</v>
      </c>
      <c r="BP6" s="50" t="str">
        <f>IF(BP8="-","【-】","【"&amp;SUBSTITUTE(TEXT(BP8,"#,##0.0"),"-","△")&amp;"】")</f>
        <v>【17.1】</v>
      </c>
      <c r="BQ6" s="50">
        <f>IF(BQ8="-",NA(),BQ8)</f>
        <v>0</v>
      </c>
      <c r="BR6" s="50">
        <f t="shared" ref="BR6:BZ6" si="7">IF(BR8="-",NA(),BR8)</f>
        <v>77.8</v>
      </c>
      <c r="BS6" s="50">
        <f t="shared" si="7"/>
        <v>65.599999999999994</v>
      </c>
      <c r="BT6" s="50">
        <f t="shared" si="7"/>
        <v>45</v>
      </c>
      <c r="BU6" s="50">
        <f t="shared" si="7"/>
        <v>39</v>
      </c>
      <c r="BV6" s="50">
        <f t="shared" si="7"/>
        <v>27.8</v>
      </c>
      <c r="BW6" s="50">
        <f t="shared" si="7"/>
        <v>78.5</v>
      </c>
      <c r="BX6" s="50">
        <f t="shared" si="7"/>
        <v>75.8</v>
      </c>
      <c r="BY6" s="50">
        <f t="shared" si="7"/>
        <v>117.4</v>
      </c>
      <c r="BZ6" s="50">
        <f t="shared" si="7"/>
        <v>48.7</v>
      </c>
      <c r="CA6" s="50" t="str">
        <f>IF(CA8="-","【-】","【"&amp;SUBSTITUTE(TEXT(CA8,"#,##0.0"),"-","△")&amp;"】")</f>
        <v>【53.2】</v>
      </c>
      <c r="CB6" s="50">
        <f>IF(CB8="-",NA(),CB8)</f>
        <v>0</v>
      </c>
      <c r="CC6" s="50">
        <f t="shared" ref="CC6:CK6" si="8">IF(CC8="-",NA(),CC8)</f>
        <v>-154.4</v>
      </c>
      <c r="CD6" s="50">
        <f t="shared" si="8"/>
        <v>86.5</v>
      </c>
      <c r="CE6" s="50">
        <f t="shared" si="8"/>
        <v>60.2</v>
      </c>
      <c r="CF6" s="50">
        <f t="shared" si="8"/>
        <v>-37.4</v>
      </c>
      <c r="CG6" s="50">
        <f t="shared" si="8"/>
        <v>15.9</v>
      </c>
      <c r="CH6" s="50">
        <f t="shared" si="8"/>
        <v>-99.9</v>
      </c>
      <c r="CI6" s="50">
        <f t="shared" si="8"/>
        <v>-46.2</v>
      </c>
      <c r="CJ6" s="50">
        <f t="shared" si="8"/>
        <v>-111.8</v>
      </c>
      <c r="CK6" s="50">
        <f t="shared" si="8"/>
        <v>-16.5</v>
      </c>
      <c r="CL6" s="50" t="str">
        <f>IF(CL8="-","【-】","【"&amp;SUBSTITUTE(TEXT(CL8,"#,##0.0"),"-","△")&amp;"】")</f>
        <v>【△26.7】</v>
      </c>
      <c r="CM6" s="45">
        <f>IF(CM8="-",NA(),CM8)</f>
        <v>-2273</v>
      </c>
      <c r="CN6" s="45">
        <f t="shared" ref="CN6:CV6" si="9">IF(CN8="-",NA(),CN8)</f>
        <v>-53494</v>
      </c>
      <c r="CO6" s="45">
        <f t="shared" si="9"/>
        <v>-51001</v>
      </c>
      <c r="CP6" s="45">
        <f t="shared" si="9"/>
        <v>-55454</v>
      </c>
      <c r="CQ6" s="45">
        <f t="shared" si="9"/>
        <v>-56439</v>
      </c>
      <c r="CR6" s="45">
        <f t="shared" si="9"/>
        <v>3780</v>
      </c>
      <c r="CS6" s="45">
        <f t="shared" si="9"/>
        <v>-46965</v>
      </c>
      <c r="CT6" s="45">
        <f t="shared" si="9"/>
        <v>-35347</v>
      </c>
      <c r="CU6" s="45">
        <f t="shared" si="9"/>
        <v>-38640</v>
      </c>
      <c r="CV6" s="45">
        <f t="shared" si="9"/>
        <v>-42625</v>
      </c>
      <c r="CW6" s="45" t="str">
        <f>IF(CW8="-","【-】","【"&amp;SUBSTITUTE(TEXT(CW8,"#,##0"),"-","△")&amp;"】")</f>
        <v>【△15,770】</v>
      </c>
      <c r="CX6" s="50"/>
      <c r="CY6" s="50"/>
      <c r="CZ6" s="50"/>
      <c r="DA6" s="50"/>
      <c r="DB6" s="50"/>
      <c r="DC6" s="50"/>
      <c r="DD6" s="50"/>
      <c r="DE6" s="50"/>
      <c r="DF6" s="50"/>
      <c r="DG6" s="50"/>
      <c r="DH6" s="50" t="s">
        <v>115</v>
      </c>
      <c r="DI6" s="46">
        <f t="shared" ref="DI6:DJ6" si="10">DI8</f>
        <v>707230</v>
      </c>
      <c r="DJ6" s="46">
        <f t="shared" si="10"/>
        <v>228000</v>
      </c>
      <c r="DK6" s="50"/>
      <c r="DL6" s="50"/>
      <c r="DM6" s="50"/>
      <c r="DN6" s="50"/>
      <c r="DO6" s="50"/>
      <c r="DP6" s="50"/>
      <c r="DQ6" s="50"/>
      <c r="DR6" s="50"/>
      <c r="DS6" s="50"/>
      <c r="DT6" s="50"/>
      <c r="DU6" s="50" t="s">
        <v>115</v>
      </c>
      <c r="DV6" s="50">
        <f>IF(DV8="-",NA(),DV8)</f>
        <v>0</v>
      </c>
      <c r="DW6" s="50">
        <f t="shared" ref="DW6:EE6" si="11">IF(DW8="-",NA(),DW8)</f>
        <v>0</v>
      </c>
      <c r="DX6" s="50">
        <f t="shared" si="11"/>
        <v>0</v>
      </c>
      <c r="DY6" s="50">
        <f t="shared" si="11"/>
        <v>0</v>
      </c>
      <c r="DZ6" s="50">
        <f t="shared" si="11"/>
        <v>0</v>
      </c>
      <c r="EA6" s="50">
        <f t="shared" si="11"/>
        <v>29.8</v>
      </c>
      <c r="EB6" s="50">
        <f t="shared" si="11"/>
        <v>0</v>
      </c>
      <c r="EC6" s="50">
        <f t="shared" si="11"/>
        <v>0</v>
      </c>
      <c r="ED6" s="50">
        <f t="shared" si="11"/>
        <v>0</v>
      </c>
      <c r="EE6" s="50">
        <f t="shared" si="11"/>
        <v>0</v>
      </c>
      <c r="EF6" s="50" t="str">
        <f>IF(EF8="-","【-】","【"&amp;SUBSTITUTE(TEXT(EF8,"#,##0.0"),"-","△")&amp;"】")</f>
        <v>【19.7】</v>
      </c>
      <c r="EG6" s="51">
        <f>IF(EG8="-",NA(),EG8)</f>
        <v>1.6000000000000001E-3</v>
      </c>
      <c r="EH6" s="51">
        <f t="shared" ref="EH6:EP6" si="12">IF(EH8="-",NA(),EH8)</f>
        <v>1E-3</v>
      </c>
      <c r="EI6" s="51">
        <f t="shared" si="12"/>
        <v>1.8E-3</v>
      </c>
      <c r="EJ6" s="51">
        <f t="shared" si="12"/>
        <v>1.9E-3</v>
      </c>
      <c r="EK6" s="51">
        <f t="shared" si="12"/>
        <v>1.1000000000000001E-3</v>
      </c>
      <c r="EL6" s="51">
        <f t="shared" si="12"/>
        <v>1.1299999999999999E-2</v>
      </c>
      <c r="EM6" s="51">
        <f t="shared" si="12"/>
        <v>1.5699999999999999E-2</v>
      </c>
      <c r="EN6" s="51">
        <f t="shared" si="12"/>
        <v>2.0199999999999999E-2</v>
      </c>
      <c r="EO6" s="51">
        <f t="shared" si="12"/>
        <v>1.7600000000000001E-2</v>
      </c>
      <c r="EP6" s="51">
        <f t="shared" si="12"/>
        <v>1.5299999999999999E-2</v>
      </c>
    </row>
    <row r="7" spans="1:146" s="52" customFormat="1" x14ac:dyDescent="0.2">
      <c r="A7" s="28" t="s">
        <v>116</v>
      </c>
      <c r="B7" s="43">
        <f t="shared" ref="B7:X7" si="13">B8</f>
        <v>2023</v>
      </c>
      <c r="C7" s="43">
        <f t="shared" si="13"/>
        <v>462217</v>
      </c>
      <c r="D7" s="43">
        <f t="shared" si="13"/>
        <v>47</v>
      </c>
      <c r="E7" s="43">
        <f t="shared" si="13"/>
        <v>11</v>
      </c>
      <c r="F7" s="43">
        <f t="shared" si="13"/>
        <v>1</v>
      </c>
      <c r="G7" s="43">
        <f t="shared" si="13"/>
        <v>1</v>
      </c>
      <c r="H7" s="43" t="str">
        <f t="shared" si="13"/>
        <v>鹿児島県　志布志市</v>
      </c>
      <c r="I7" s="43" t="str">
        <f t="shared" si="13"/>
        <v>国民宿舎ボルベリアダグリ</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5200</v>
      </c>
      <c r="R7" s="46">
        <f t="shared" si="13"/>
        <v>106</v>
      </c>
      <c r="S7" s="47">
        <f t="shared" si="13"/>
        <v>5884</v>
      </c>
      <c r="T7" s="48" t="str">
        <f t="shared" si="13"/>
        <v>利用料金制</v>
      </c>
      <c r="U7" s="44">
        <f t="shared" si="13"/>
        <v>47.4</v>
      </c>
      <c r="V7" s="48" t="str">
        <f t="shared" si="13"/>
        <v>無</v>
      </c>
      <c r="W7" s="49">
        <f t="shared" si="13"/>
        <v>93</v>
      </c>
      <c r="X7" s="48" t="str">
        <f t="shared" si="13"/>
        <v>有</v>
      </c>
      <c r="Y7" s="50">
        <f>Y8</f>
        <v>37.1</v>
      </c>
      <c r="Z7" s="50">
        <f t="shared" ref="Z7:AH7" si="14">Z8</f>
        <v>71.099999999999994</v>
      </c>
      <c r="AA7" s="50">
        <f t="shared" si="14"/>
        <v>76.900000000000006</v>
      </c>
      <c r="AB7" s="50">
        <f t="shared" si="14"/>
        <v>78</v>
      </c>
      <c r="AC7" s="50">
        <f t="shared" si="14"/>
        <v>68.8</v>
      </c>
      <c r="AD7" s="50">
        <f t="shared" si="14"/>
        <v>125.6</v>
      </c>
      <c r="AE7" s="50">
        <f t="shared" si="14"/>
        <v>83.9</v>
      </c>
      <c r="AF7" s="50">
        <f t="shared" si="14"/>
        <v>111</v>
      </c>
      <c r="AG7" s="50">
        <f t="shared" si="14"/>
        <v>106</v>
      </c>
      <c r="AH7" s="50">
        <f t="shared" si="14"/>
        <v>103.7</v>
      </c>
      <c r="AI7" s="50"/>
      <c r="AJ7" s="50">
        <f>AJ8</f>
        <v>0</v>
      </c>
      <c r="AK7" s="50">
        <f t="shared" ref="AK7:AS7" si="15">AK8</f>
        <v>0</v>
      </c>
      <c r="AL7" s="50">
        <f t="shared" si="15"/>
        <v>0</v>
      </c>
      <c r="AM7" s="50">
        <f t="shared" si="15"/>
        <v>0</v>
      </c>
      <c r="AN7" s="50">
        <f t="shared" si="15"/>
        <v>0</v>
      </c>
      <c r="AO7" s="50">
        <f t="shared" si="15"/>
        <v>28.3</v>
      </c>
      <c r="AP7" s="50">
        <f t="shared" si="15"/>
        <v>39.9</v>
      </c>
      <c r="AQ7" s="50">
        <f t="shared" si="15"/>
        <v>32.4</v>
      </c>
      <c r="AR7" s="50">
        <f t="shared" si="15"/>
        <v>43.1</v>
      </c>
      <c r="AS7" s="50">
        <f t="shared" si="15"/>
        <v>34.700000000000003</v>
      </c>
      <c r="AT7" s="50"/>
      <c r="AU7" s="45">
        <f>AU8</f>
        <v>0</v>
      </c>
      <c r="AV7" s="45">
        <f t="shared" ref="AV7:BD7" si="16">AV8</f>
        <v>0</v>
      </c>
      <c r="AW7" s="45">
        <f t="shared" si="16"/>
        <v>0</v>
      </c>
      <c r="AX7" s="45">
        <f t="shared" si="16"/>
        <v>0</v>
      </c>
      <c r="AY7" s="45">
        <f t="shared" si="16"/>
        <v>0</v>
      </c>
      <c r="AZ7" s="45">
        <f t="shared" si="16"/>
        <v>706</v>
      </c>
      <c r="BA7" s="45">
        <f t="shared" si="16"/>
        <v>16253</v>
      </c>
      <c r="BB7" s="45">
        <f t="shared" si="16"/>
        <v>12421</v>
      </c>
      <c r="BC7" s="45">
        <f t="shared" si="16"/>
        <v>10097</v>
      </c>
      <c r="BD7" s="45">
        <f t="shared" si="16"/>
        <v>10325</v>
      </c>
      <c r="BE7" s="45"/>
      <c r="BF7" s="50">
        <f>BF8</f>
        <v>34.299999999999997</v>
      </c>
      <c r="BG7" s="50">
        <f t="shared" ref="BG7:BO7" si="17">BG8</f>
        <v>12.8</v>
      </c>
      <c r="BH7" s="50">
        <f t="shared" si="17"/>
        <v>22.7</v>
      </c>
      <c r="BI7" s="50">
        <f t="shared" si="17"/>
        <v>30.3</v>
      </c>
      <c r="BJ7" s="50">
        <f t="shared" si="17"/>
        <v>23.3</v>
      </c>
      <c r="BK7" s="50">
        <f t="shared" si="17"/>
        <v>28</v>
      </c>
      <c r="BL7" s="50">
        <f t="shared" si="17"/>
        <v>2.8</v>
      </c>
      <c r="BM7" s="50">
        <f t="shared" si="17"/>
        <v>6.5</v>
      </c>
      <c r="BN7" s="50">
        <f t="shared" si="17"/>
        <v>9.9</v>
      </c>
      <c r="BO7" s="50">
        <f t="shared" si="17"/>
        <v>11.8</v>
      </c>
      <c r="BP7" s="50"/>
      <c r="BQ7" s="50">
        <f>BQ8</f>
        <v>0</v>
      </c>
      <c r="BR7" s="50">
        <f t="shared" ref="BR7:BZ7" si="18">BR8</f>
        <v>77.8</v>
      </c>
      <c r="BS7" s="50">
        <f t="shared" si="18"/>
        <v>65.599999999999994</v>
      </c>
      <c r="BT7" s="50">
        <f t="shared" si="18"/>
        <v>45</v>
      </c>
      <c r="BU7" s="50">
        <f t="shared" si="18"/>
        <v>39</v>
      </c>
      <c r="BV7" s="50">
        <f t="shared" si="18"/>
        <v>27.8</v>
      </c>
      <c r="BW7" s="50">
        <f t="shared" si="18"/>
        <v>78.5</v>
      </c>
      <c r="BX7" s="50">
        <f t="shared" si="18"/>
        <v>75.8</v>
      </c>
      <c r="BY7" s="50">
        <f t="shared" si="18"/>
        <v>117.4</v>
      </c>
      <c r="BZ7" s="50">
        <f t="shared" si="18"/>
        <v>48.7</v>
      </c>
      <c r="CA7" s="50"/>
      <c r="CB7" s="50">
        <f>CB8</f>
        <v>0</v>
      </c>
      <c r="CC7" s="50">
        <f t="shared" ref="CC7:CK7" si="19">CC8</f>
        <v>-154.4</v>
      </c>
      <c r="CD7" s="50">
        <f t="shared" si="19"/>
        <v>86.5</v>
      </c>
      <c r="CE7" s="50">
        <f t="shared" si="19"/>
        <v>60.2</v>
      </c>
      <c r="CF7" s="50">
        <f t="shared" si="19"/>
        <v>-37.4</v>
      </c>
      <c r="CG7" s="50">
        <f t="shared" si="19"/>
        <v>15.9</v>
      </c>
      <c r="CH7" s="50">
        <f t="shared" si="19"/>
        <v>-99.9</v>
      </c>
      <c r="CI7" s="50">
        <f t="shared" si="19"/>
        <v>-46.2</v>
      </c>
      <c r="CJ7" s="50">
        <f t="shared" si="19"/>
        <v>-111.8</v>
      </c>
      <c r="CK7" s="50">
        <f t="shared" si="19"/>
        <v>-16.5</v>
      </c>
      <c r="CL7" s="50"/>
      <c r="CM7" s="45">
        <f>CM8</f>
        <v>-2273</v>
      </c>
      <c r="CN7" s="45">
        <f t="shared" ref="CN7:CV7" si="20">CN8</f>
        <v>-53494</v>
      </c>
      <c r="CO7" s="45">
        <f t="shared" si="20"/>
        <v>-51001</v>
      </c>
      <c r="CP7" s="45">
        <f t="shared" si="20"/>
        <v>-55454</v>
      </c>
      <c r="CQ7" s="45">
        <f t="shared" si="20"/>
        <v>-56439</v>
      </c>
      <c r="CR7" s="45">
        <f t="shared" si="20"/>
        <v>3780</v>
      </c>
      <c r="CS7" s="45">
        <f t="shared" si="20"/>
        <v>-46965</v>
      </c>
      <c r="CT7" s="45">
        <f t="shared" si="20"/>
        <v>-35347</v>
      </c>
      <c r="CU7" s="45">
        <f t="shared" si="20"/>
        <v>-38640</v>
      </c>
      <c r="CV7" s="45">
        <f t="shared" si="20"/>
        <v>-42625</v>
      </c>
      <c r="CW7" s="45"/>
      <c r="CX7" s="50" t="s">
        <v>117</v>
      </c>
      <c r="CY7" s="50" t="s">
        <v>117</v>
      </c>
      <c r="CZ7" s="50" t="s">
        <v>117</v>
      </c>
      <c r="DA7" s="50" t="s">
        <v>117</v>
      </c>
      <c r="DB7" s="50" t="s">
        <v>117</v>
      </c>
      <c r="DC7" s="50" t="s">
        <v>117</v>
      </c>
      <c r="DD7" s="50" t="s">
        <v>117</v>
      </c>
      <c r="DE7" s="50" t="s">
        <v>117</v>
      </c>
      <c r="DF7" s="50" t="s">
        <v>117</v>
      </c>
      <c r="DG7" s="50" t="s">
        <v>115</v>
      </c>
      <c r="DH7" s="50"/>
      <c r="DI7" s="46">
        <f>DI8</f>
        <v>707230</v>
      </c>
      <c r="DJ7" s="46">
        <f>DJ8</f>
        <v>228000</v>
      </c>
      <c r="DK7" s="50" t="s">
        <v>117</v>
      </c>
      <c r="DL7" s="50" t="s">
        <v>117</v>
      </c>
      <c r="DM7" s="50" t="s">
        <v>117</v>
      </c>
      <c r="DN7" s="50" t="s">
        <v>117</v>
      </c>
      <c r="DO7" s="50" t="s">
        <v>117</v>
      </c>
      <c r="DP7" s="50" t="s">
        <v>117</v>
      </c>
      <c r="DQ7" s="50" t="s">
        <v>117</v>
      </c>
      <c r="DR7" s="50" t="s">
        <v>117</v>
      </c>
      <c r="DS7" s="50" t="s">
        <v>117</v>
      </c>
      <c r="DT7" s="50" t="s">
        <v>115</v>
      </c>
      <c r="DU7" s="50"/>
      <c r="DV7" s="50">
        <f>DV8</f>
        <v>0</v>
      </c>
      <c r="DW7" s="50">
        <f t="shared" ref="DW7:EE7" si="21">DW8</f>
        <v>0</v>
      </c>
      <c r="DX7" s="50">
        <f t="shared" si="21"/>
        <v>0</v>
      </c>
      <c r="DY7" s="50">
        <f t="shared" si="21"/>
        <v>0</v>
      </c>
      <c r="DZ7" s="50">
        <f t="shared" si="21"/>
        <v>0</v>
      </c>
      <c r="EA7" s="50">
        <f t="shared" si="21"/>
        <v>29.8</v>
      </c>
      <c r="EB7" s="50">
        <f t="shared" si="21"/>
        <v>0</v>
      </c>
      <c r="EC7" s="50">
        <f t="shared" si="21"/>
        <v>0</v>
      </c>
      <c r="ED7" s="50">
        <f t="shared" si="21"/>
        <v>0</v>
      </c>
      <c r="EE7" s="50">
        <f t="shared" si="21"/>
        <v>0</v>
      </c>
      <c r="EF7" s="50"/>
      <c r="EG7" s="51"/>
      <c r="EH7" s="51"/>
      <c r="EI7" s="51"/>
      <c r="EJ7" s="51"/>
      <c r="EK7" s="51"/>
      <c r="EL7" s="51"/>
      <c r="EM7" s="51"/>
      <c r="EN7" s="51"/>
      <c r="EO7" s="51"/>
      <c r="EP7" s="51"/>
    </row>
    <row r="8" spans="1:146" s="52" customFormat="1" x14ac:dyDescent="0.2">
      <c r="A8" s="28"/>
      <c r="B8" s="53">
        <v>2023</v>
      </c>
      <c r="C8" s="53">
        <v>462217</v>
      </c>
      <c r="D8" s="53">
        <v>47</v>
      </c>
      <c r="E8" s="53">
        <v>11</v>
      </c>
      <c r="F8" s="53">
        <v>1</v>
      </c>
      <c r="G8" s="53">
        <v>1</v>
      </c>
      <c r="H8" s="53" t="s">
        <v>118</v>
      </c>
      <c r="I8" s="53" t="s">
        <v>119</v>
      </c>
      <c r="J8" s="53" t="s">
        <v>120</v>
      </c>
      <c r="K8" s="53" t="s">
        <v>121</v>
      </c>
      <c r="L8" s="53" t="s">
        <v>122</v>
      </c>
      <c r="M8" s="53" t="s">
        <v>123</v>
      </c>
      <c r="N8" s="53" t="s">
        <v>124</v>
      </c>
      <c r="O8" s="54" t="s">
        <v>125</v>
      </c>
      <c r="P8" s="54" t="s">
        <v>125</v>
      </c>
      <c r="Q8" s="55">
        <v>5200</v>
      </c>
      <c r="R8" s="55">
        <v>106</v>
      </c>
      <c r="S8" s="56">
        <v>5884</v>
      </c>
      <c r="T8" s="57" t="s">
        <v>126</v>
      </c>
      <c r="U8" s="54">
        <v>47.4</v>
      </c>
      <c r="V8" s="57" t="s">
        <v>127</v>
      </c>
      <c r="W8" s="58">
        <v>93</v>
      </c>
      <c r="X8" s="57" t="s">
        <v>128</v>
      </c>
      <c r="Y8" s="59">
        <v>37.1</v>
      </c>
      <c r="Z8" s="59">
        <v>71.099999999999994</v>
      </c>
      <c r="AA8" s="59">
        <v>76.900000000000006</v>
      </c>
      <c r="AB8" s="59">
        <v>78</v>
      </c>
      <c r="AC8" s="59">
        <v>68.8</v>
      </c>
      <c r="AD8" s="59">
        <v>125.6</v>
      </c>
      <c r="AE8" s="59">
        <v>83.9</v>
      </c>
      <c r="AF8" s="59">
        <v>111</v>
      </c>
      <c r="AG8" s="59">
        <v>106</v>
      </c>
      <c r="AH8" s="59">
        <v>103.7</v>
      </c>
      <c r="AI8" s="59">
        <v>120.7</v>
      </c>
      <c r="AJ8" s="59">
        <v>0</v>
      </c>
      <c r="AK8" s="59">
        <v>0</v>
      </c>
      <c r="AL8" s="59">
        <v>0</v>
      </c>
      <c r="AM8" s="59">
        <v>0</v>
      </c>
      <c r="AN8" s="59">
        <v>0</v>
      </c>
      <c r="AO8" s="59">
        <v>28.3</v>
      </c>
      <c r="AP8" s="59">
        <v>39.9</v>
      </c>
      <c r="AQ8" s="59">
        <v>32.4</v>
      </c>
      <c r="AR8" s="59">
        <v>43.1</v>
      </c>
      <c r="AS8" s="59">
        <v>34.700000000000003</v>
      </c>
      <c r="AT8" s="59">
        <v>30.4</v>
      </c>
      <c r="AU8" s="60">
        <v>0</v>
      </c>
      <c r="AV8" s="60">
        <v>0</v>
      </c>
      <c r="AW8" s="60">
        <v>0</v>
      </c>
      <c r="AX8" s="60">
        <v>0</v>
      </c>
      <c r="AY8" s="60">
        <v>0</v>
      </c>
      <c r="AZ8" s="60">
        <v>706</v>
      </c>
      <c r="BA8" s="60">
        <v>16253</v>
      </c>
      <c r="BB8" s="60">
        <v>12421</v>
      </c>
      <c r="BC8" s="60">
        <v>10097</v>
      </c>
      <c r="BD8" s="60">
        <v>10325</v>
      </c>
      <c r="BE8" s="60">
        <v>67941</v>
      </c>
      <c r="BF8" s="59">
        <v>34.299999999999997</v>
      </c>
      <c r="BG8" s="59">
        <v>12.8</v>
      </c>
      <c r="BH8" s="59">
        <v>22.7</v>
      </c>
      <c r="BI8" s="59">
        <v>30.3</v>
      </c>
      <c r="BJ8" s="59">
        <v>23.3</v>
      </c>
      <c r="BK8" s="59">
        <v>28</v>
      </c>
      <c r="BL8" s="59">
        <v>2.8</v>
      </c>
      <c r="BM8" s="59">
        <v>6.5</v>
      </c>
      <c r="BN8" s="59">
        <v>9.9</v>
      </c>
      <c r="BO8" s="59">
        <v>11.8</v>
      </c>
      <c r="BP8" s="59">
        <v>17.100000000000001</v>
      </c>
      <c r="BQ8" s="59">
        <v>0</v>
      </c>
      <c r="BR8" s="59">
        <v>77.8</v>
      </c>
      <c r="BS8" s="59">
        <v>65.599999999999994</v>
      </c>
      <c r="BT8" s="59">
        <v>45</v>
      </c>
      <c r="BU8" s="59">
        <v>39</v>
      </c>
      <c r="BV8" s="59">
        <v>27.8</v>
      </c>
      <c r="BW8" s="59">
        <v>78.5</v>
      </c>
      <c r="BX8" s="59">
        <v>75.8</v>
      </c>
      <c r="BY8" s="59">
        <v>117.4</v>
      </c>
      <c r="BZ8" s="59">
        <v>48.7</v>
      </c>
      <c r="CA8" s="59">
        <v>53.2</v>
      </c>
      <c r="CB8" s="59">
        <v>0</v>
      </c>
      <c r="CC8" s="59">
        <v>-154.4</v>
      </c>
      <c r="CD8" s="59">
        <v>86.5</v>
      </c>
      <c r="CE8" s="61">
        <v>60.2</v>
      </c>
      <c r="CF8" s="61">
        <v>-37.4</v>
      </c>
      <c r="CG8" s="59">
        <v>15.9</v>
      </c>
      <c r="CH8" s="59">
        <v>-99.9</v>
      </c>
      <c r="CI8" s="59">
        <v>-46.2</v>
      </c>
      <c r="CJ8" s="59">
        <v>-111.8</v>
      </c>
      <c r="CK8" s="59">
        <v>-16.5</v>
      </c>
      <c r="CL8" s="59">
        <v>-26.7</v>
      </c>
      <c r="CM8" s="60">
        <v>-2273</v>
      </c>
      <c r="CN8" s="60">
        <v>-53494</v>
      </c>
      <c r="CO8" s="60">
        <v>-51001</v>
      </c>
      <c r="CP8" s="60">
        <v>-55454</v>
      </c>
      <c r="CQ8" s="60">
        <v>-56439</v>
      </c>
      <c r="CR8" s="60">
        <v>3780</v>
      </c>
      <c r="CS8" s="60">
        <v>-46965</v>
      </c>
      <c r="CT8" s="60">
        <v>-35347</v>
      </c>
      <c r="CU8" s="60">
        <v>-38640</v>
      </c>
      <c r="CV8" s="60">
        <v>-42625</v>
      </c>
      <c r="CW8" s="60">
        <v>-15770</v>
      </c>
      <c r="CX8" s="59" t="s">
        <v>129</v>
      </c>
      <c r="CY8" s="59" t="s">
        <v>129</v>
      </c>
      <c r="CZ8" s="59" t="s">
        <v>129</v>
      </c>
      <c r="DA8" s="59" t="s">
        <v>129</v>
      </c>
      <c r="DB8" s="59" t="s">
        <v>129</v>
      </c>
      <c r="DC8" s="59" t="s">
        <v>129</v>
      </c>
      <c r="DD8" s="59" t="s">
        <v>129</v>
      </c>
      <c r="DE8" s="59" t="s">
        <v>129</v>
      </c>
      <c r="DF8" s="59" t="s">
        <v>129</v>
      </c>
      <c r="DG8" s="59" t="s">
        <v>129</v>
      </c>
      <c r="DH8" s="59" t="s">
        <v>129</v>
      </c>
      <c r="DI8" s="55">
        <v>707230</v>
      </c>
      <c r="DJ8" s="55">
        <v>228000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29.8</v>
      </c>
      <c r="EB8" s="59">
        <v>0</v>
      </c>
      <c r="EC8" s="59">
        <v>0</v>
      </c>
      <c r="ED8" s="59">
        <v>0</v>
      </c>
      <c r="EE8" s="59">
        <v>0</v>
      </c>
      <c r="EF8" s="59">
        <v>19.7</v>
      </c>
      <c r="EG8" s="62">
        <v>1.6000000000000001E-3</v>
      </c>
      <c r="EH8" s="62">
        <v>1E-3</v>
      </c>
      <c r="EI8" s="62">
        <v>1.8E-3</v>
      </c>
      <c r="EJ8" s="62">
        <v>1.9E-3</v>
      </c>
      <c r="EK8" s="62">
        <v>1.1000000000000001E-3</v>
      </c>
      <c r="EL8" s="62">
        <v>1.1299999999999999E-2</v>
      </c>
      <c r="EM8" s="62">
        <v>1.5699999999999999E-2</v>
      </c>
      <c r="EN8" s="62">
        <v>2.0199999999999999E-2</v>
      </c>
      <c r="EO8" s="62">
        <v>1.7600000000000001E-2</v>
      </c>
      <c r="EP8" s="62">
        <v>1.5299999999999999E-2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130</v>
      </c>
      <c r="C10" s="65" t="s">
        <v>131</v>
      </c>
      <c r="D10" s="65" t="s">
        <v>132</v>
      </c>
      <c r="E10" s="65" t="s">
        <v>133</v>
      </c>
      <c r="F10" s="65" t="s">
        <v>134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2024-12-19T01:01:24Z</dcterms:created>
  <dcterms:modified xsi:type="dcterms:W3CDTF">2025-02-27T05:25:04Z</dcterms:modified>
  <cp:category/>
</cp:coreProperties>
</file>