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6 奄美市（済）○\"/>
    </mc:Choice>
  </mc:AlternateContent>
  <xr:revisionPtr revIDLastSave="0" documentId="13_ncr:1_{F332FDB6-82AD-46DE-ADC2-C87BD1B7FFB3}" xr6:coauthVersionLast="36" xr6:coauthVersionMax="36" xr10:uidLastSave="{00000000-0000-0000-0000-000000000000}"/>
  <workbookProtection workbookAlgorithmName="SHA-512" workbookHashValue="f8cskLNCwXToKq4Kr9IvQddPUAayEb0tJqUNNFVuUgG8qW4qmpLZjQFwotsP18Tw1ZGFW7Zilc/cdrQEsgKf+Q==" workbookSaltValue="b3TR2abRGjjncXT3JnflB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E85" i="4"/>
  <c r="AL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<sst xmlns="http://schemas.openxmlformats.org/spreadsheetml/2006/main" count="253" uniqueCount="116">
  <si>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</si>
  <si>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</si>
  <si>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</si>
  <si>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</si>
  <si>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</si>
  <si>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</si>
  <si>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</si>
  <si>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</si>
  <si>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</si>
  <si>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</si>
  <si>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</si>
  <si>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</si>
  <si>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</si>
  <si>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</si>
  <si>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</si>
  <si>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</si>
  <si>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</si>
  <si>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</si>
  <si>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</si>
  <si>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</si>
  <si>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</si>
  <si>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</si>
  <si>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</si>
  <si>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</si>
  <si>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</si>
  <si>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</si>
  <si>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</si>
  <si>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</si>
  <si>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</si>
  <si>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</si>
  <si>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</si>
  <si>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</si>
  <si>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</si>
  <si>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</si>
  <si>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</si>
  <si>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</si>
  <si>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</si>
  <si>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</si>
  <si>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</si>
  <si>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</si>
  <si>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</si>
  <si>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</si>
  <si>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</si>
  <si>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</si>
  <si>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</si>
  <si>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</si>
  <si>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</si>
  <si>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</si>
  <si>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</si>
  <si>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</si>
  <si>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</si>
  <si>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</si>
  <si>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</si>
  <si>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</si>
  <si>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</si>
  <si>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</si>
  <si>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</si>
  <si>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</si>
  <si>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</si>
  <si>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</si>
  <si>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</si>
  <si>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</si>
  <si>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</si>
  <si>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</si>
  <si>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</si>
  <si>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</si>
  <si>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</si>
  <si>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</si>
  <si>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</si>
  <si>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</si>
  <si>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</si>
  <si>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</si>
  <si>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</si>
  <si>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</si>
  <si>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</si>
  <si>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</si>
  <si>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</si>
  <si>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</si>
  <si>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</si>
  <si>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</si>
  <si>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</si>
  <si>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</si>
  <si>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</si>
  <si>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</si>
  <si>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</si>
  <si>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</si>
  <si>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</si>
  <si>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</si>
  <si>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</si>
  <si>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</si>
  <si>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</si>
  <si>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</si>
  <si>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</si>
  <si>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</si>
  <si>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</si>
  <si>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</si>
  <si>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</si>
  <si>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</si>
  <si>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</si>
  <si>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</si>
  <si>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</si>
  <si>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</si>
  <si>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</si>
  <si>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</si>
  <si>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</si>
  <si>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</si>
  <si>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</si>
  <si>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</si>
  <si>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</si>
  <si>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</si>
  <si>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</si>
  <si>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</si>
  <si>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</si>
  <si>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下水道料金改定に伴い料金収入は増加したが、一般会計からの繰入金をセグメント間で調整したため、比率は前年度より低い。Ｈ３年度の小湊地区の供用開始以降、施設の老朽化により維持管理費（修繕等）が増加傾向にあるが、Ｒ５年度に用地区を廃止し、大笠利地区（特環）へ統合したことにより、地区数は１減の10地区となった。令和元年度より最適整備構想計画、施設の機能診断業務に着手しており、今後計画的な更新を実施することで維持管理費の抑制を図るとともに、未接続世帯の加入促進を行い、料金収入の向上を図る必要がある。
③流動比率…下水道料金改定に伴う料金収入（流動資産）の増加の一方で、繰入金の調整、年度末が休日と重なったことに伴う未払金（企業債償還金）の増加などにより、比率が前年度より低いが、類似団体平均値は上回った。今後も計画的な更新を実施することで維持管理費の抑制を図るとともに、未接続世帯の加入促進を行い、料金収入の向上を目指す。
④企業債残高対事業規模比率…類似団体平均値より低く、優位にあるが、Ｒ２年度から用安地区事業が始まり、事業費が増加している。事業完了後は計画的な更新を行い、比率上昇の抑制に努める。
⑤経費回収率…下水道料金改定に伴う料金収入の増加により、前年度より8.64％改善したが、施設老朽化による維持管理費等の増加により、類似団体平均値より低く、劣位にある。計画的な更新を行い、維持管理費の抑制を図るとともに、未接続世帯の加入促進により、接続世帯を増やし、料金収入の向上を図る。
⑥汚水処理原価…類似団体平均値より高く、劣位にあり、今後も人口減少や維持管理費の増による汚水処理原価の増が見込まれる。引き続き、維持管理費の抑制を図るとともに、未接続世帯の加入促進により接続世帯を増やし、有収水量の増加を目指す。
⑦施設利用率…前年度より高いが、地区人口が減少しており、類似団体平均値より低く、劣位にある。未接続世帯の加入促進により、接続世帯を増やし、施設利用率の向上を図る。
⑧水洗化率…前年度より高いが、類似団体平均値より低く、劣位にある。未接続世帯への加入促進を行い、水洗化率の向上に努める。</t>
    <rPh sb="113" eb="115">
      <t>ネンド</t>
    </rPh>
    <rPh sb="149" eb="150">
      <t>ゲン</t>
    </rPh>
    <rPh sb="153" eb="155">
      <t>チク</t>
    </rPh>
    <rPh sb="286" eb="288">
      <t>イッポウ</t>
    </rPh>
    <rPh sb="341" eb="342">
      <t>ヒク</t>
    </rPh>
    <rPh sb="381" eb="383">
      <t>ヨクセイ</t>
    </rPh>
    <rPh sb="472" eb="474">
      <t>ゾウカ</t>
    </rPh>
    <rPh sb="497" eb="499">
      <t>ジョウショウ</t>
    </rPh>
    <rPh sb="567" eb="569">
      <t>ゾウカ</t>
    </rPh>
    <rPh sb="711" eb="712">
      <t>ヒ</t>
    </rPh>
    <rPh sb="713" eb="714">
      <t>ツヅ</t>
    </rPh>
    <rPh sb="722" eb="724">
      <t>ヨクセイ</t>
    </rPh>
    <rPh sb="774" eb="777">
      <t>ゼンネンド</t>
    </rPh>
    <rPh sb="779" eb="780">
      <t>タカ</t>
    </rPh>
    <phoneticPr fontId="4"/>
  </si>
  <si>
    <t>①有形固定資産原価償却率…前年度より3.31％高いが、類似団体平均値より低く，優位となっている。今後も償却状況を注視しながら，計画的な設備等更新を図る。</t>
    <phoneticPr fontId="4"/>
  </si>
  <si>
    <t>公営企業企業移行４年目であるＲ５年度は下水道料金を改定し、料金収入は増加したが、収入不足分を一般会計からの繰入金に依存せざるを得ない厳しい経営状況が続いている。今後も処理区域内人口の減少と施設の老朽化が予想されることから、更新コストのかかる地域における施設間の統廃合の検討・実施など維持管理費の縮減につながる取り組みを行っている。引き続き、未接続世帯の加入促進にも取り組み、経営改善に努め、持続可能な下水道事業経営の確立と経営健全化を目指す。</t>
    <rPh sb="101" eb="103">
      <t>ヨソウ</t>
    </rPh>
    <rPh sb="147" eb="149">
      <t>シュクゲン</t>
    </rPh>
    <rPh sb="154" eb="155">
      <t>ト</t>
    </rPh>
    <rPh sb="156" eb="157">
      <t>ク</t>
    </rPh>
    <rPh sb="159" eb="160">
      <t>オコナ</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</si>
</sst>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75-4069-8058-E8451C3459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0.01</c:v>
                </c:pt>
                <c:pt idx="3">
                  <c:v>0.01</c:v>
                </c:pt>
                <c:pt idx="4">
                  <c:v>0.02</c:v>
                </c:pt>
              </c:numCache>
            </c:numRef>
          </c:val>
          <c:smooth val="0"/>
          <c:extLst>
            <c:ext xmlns:c16="http://schemas.microsoft.com/office/drawing/2014/chart" uri="{C3380CC4-5D6E-409C-BE32-E72D297353CC}">
              <c16:uniqueId val="{00000001-CB75-4069-8058-E8451C3459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49.03</c:v>
                </c:pt>
                <c:pt idx="2">
                  <c:v>47.17</c:v>
                </c:pt>
                <c:pt idx="3">
                  <c:v>46.21</c:v>
                </c:pt>
                <c:pt idx="4">
                  <c:v>46.37</c:v>
                </c:pt>
              </c:numCache>
            </c:numRef>
          </c:val>
          <c:extLst>
            <c:ext xmlns:c16="http://schemas.microsoft.com/office/drawing/2014/chart" uri="{C3380CC4-5D6E-409C-BE32-E72D297353CC}">
              <c16:uniqueId val="{00000000-37FD-4C9E-A6B3-6A81C94602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54.54</c:v>
                </c:pt>
                <c:pt idx="3">
                  <c:v>52.9</c:v>
                </c:pt>
                <c:pt idx="4">
                  <c:v>52.63</c:v>
                </c:pt>
              </c:numCache>
            </c:numRef>
          </c:val>
          <c:smooth val="0"/>
          <c:extLst>
            <c:ext xmlns:c16="http://schemas.microsoft.com/office/drawing/2014/chart" uri="{C3380CC4-5D6E-409C-BE32-E72D297353CC}">
              <c16:uniqueId val="{00000001-37FD-4C9E-A6B3-6A81C94602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82.38</c:v>
                </c:pt>
                <c:pt idx="2">
                  <c:v>82.42</c:v>
                </c:pt>
                <c:pt idx="3">
                  <c:v>83.6</c:v>
                </c:pt>
                <c:pt idx="4">
                  <c:v>84.54</c:v>
                </c:pt>
              </c:numCache>
            </c:numRef>
          </c:val>
          <c:extLst>
            <c:ext xmlns:c16="http://schemas.microsoft.com/office/drawing/2014/chart" uri="{C3380CC4-5D6E-409C-BE32-E72D297353CC}">
              <c16:uniqueId val="{00000000-302B-4D72-BF08-35CBA2217C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90.3</c:v>
                </c:pt>
                <c:pt idx="3">
                  <c:v>90.3</c:v>
                </c:pt>
                <c:pt idx="4">
                  <c:v>90.32</c:v>
                </c:pt>
              </c:numCache>
            </c:numRef>
          </c:val>
          <c:smooth val="0"/>
          <c:extLst>
            <c:ext xmlns:c16="http://schemas.microsoft.com/office/drawing/2014/chart" uri="{C3380CC4-5D6E-409C-BE32-E72D297353CC}">
              <c16:uniqueId val="{00000001-302B-4D72-BF08-35CBA2217C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97.07</c:v>
                </c:pt>
                <c:pt idx="2">
                  <c:v>118.34</c:v>
                </c:pt>
                <c:pt idx="3">
                  <c:v>124.16</c:v>
                </c:pt>
                <c:pt idx="4">
                  <c:v>97.22</c:v>
                </c:pt>
              </c:numCache>
            </c:numRef>
          </c:val>
          <c:extLst>
            <c:ext xmlns:c16="http://schemas.microsoft.com/office/drawing/2014/chart" uri="{C3380CC4-5D6E-409C-BE32-E72D297353CC}">
              <c16:uniqueId val="{00000000-0494-4B91-85EE-08B0B29B9C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102.11</c:v>
                </c:pt>
                <c:pt idx="3">
                  <c:v>101.91</c:v>
                </c:pt>
                <c:pt idx="4">
                  <c:v>103.07</c:v>
                </c:pt>
              </c:numCache>
            </c:numRef>
          </c:val>
          <c:smooth val="0"/>
          <c:extLst>
            <c:ext xmlns:c16="http://schemas.microsoft.com/office/drawing/2014/chart" uri="{C3380CC4-5D6E-409C-BE32-E72D297353CC}">
              <c16:uniqueId val="{00000001-0494-4B91-85EE-08B0B29B9C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4.29</c:v>
                </c:pt>
                <c:pt idx="2">
                  <c:v>8.41</c:v>
                </c:pt>
                <c:pt idx="3">
                  <c:v>12.03</c:v>
                </c:pt>
                <c:pt idx="4">
                  <c:v>15.34</c:v>
                </c:pt>
              </c:numCache>
            </c:numRef>
          </c:val>
          <c:extLst>
            <c:ext xmlns:c16="http://schemas.microsoft.com/office/drawing/2014/chart" uri="{C3380CC4-5D6E-409C-BE32-E72D297353CC}">
              <c16:uniqueId val="{00000000-69F4-4169-8E05-9E9BDC601A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28.12</c:v>
                </c:pt>
                <c:pt idx="3">
                  <c:v>28.79</c:v>
                </c:pt>
                <c:pt idx="4">
                  <c:v>30.5</c:v>
                </c:pt>
              </c:numCache>
            </c:numRef>
          </c:val>
          <c:smooth val="0"/>
          <c:extLst>
            <c:ext xmlns:c16="http://schemas.microsoft.com/office/drawing/2014/chart" uri="{C3380CC4-5D6E-409C-BE32-E72D297353CC}">
              <c16:uniqueId val="{00000001-69F4-4169-8E05-9E9BDC601A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46-4CF4-BF03-CCA5399871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446-4CF4-BF03-CCA5399871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35.17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456-4686-B704-6A13536C90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124.9</c:v>
                </c:pt>
                <c:pt idx="3">
                  <c:v>124.8</c:v>
                </c:pt>
                <c:pt idx="4">
                  <c:v>120.64</c:v>
                </c:pt>
              </c:numCache>
            </c:numRef>
          </c:val>
          <c:smooth val="0"/>
          <c:extLst>
            <c:ext xmlns:c16="http://schemas.microsoft.com/office/drawing/2014/chart" uri="{C3380CC4-5D6E-409C-BE32-E72D297353CC}">
              <c16:uniqueId val="{00000001-A456-4686-B704-6A13536C90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14.23</c:v>
                </c:pt>
                <c:pt idx="2">
                  <c:v>42.9</c:v>
                </c:pt>
                <c:pt idx="3">
                  <c:v>73.569999999999993</c:v>
                </c:pt>
                <c:pt idx="4">
                  <c:v>54.87</c:v>
                </c:pt>
              </c:numCache>
            </c:numRef>
          </c:val>
          <c:extLst>
            <c:ext xmlns:c16="http://schemas.microsoft.com/office/drawing/2014/chart" uri="{C3380CC4-5D6E-409C-BE32-E72D297353CC}">
              <c16:uniqueId val="{00000000-519B-4DFC-BEDD-FA727AFD2A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33.58</c:v>
                </c:pt>
                <c:pt idx="3">
                  <c:v>35.42</c:v>
                </c:pt>
                <c:pt idx="4">
                  <c:v>39.82</c:v>
                </c:pt>
              </c:numCache>
            </c:numRef>
          </c:val>
          <c:smooth val="0"/>
          <c:extLst>
            <c:ext xmlns:c16="http://schemas.microsoft.com/office/drawing/2014/chart" uri="{C3380CC4-5D6E-409C-BE32-E72D297353CC}">
              <c16:uniqueId val="{00000001-519B-4DFC-BEDD-FA727AFD2A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575.46</c:v>
                </c:pt>
                <c:pt idx="2">
                  <c:v>568.74</c:v>
                </c:pt>
                <c:pt idx="3">
                  <c:v>491.01</c:v>
                </c:pt>
                <c:pt idx="4">
                  <c:v>435.26</c:v>
                </c:pt>
              </c:numCache>
            </c:numRef>
          </c:val>
          <c:extLst>
            <c:ext xmlns:c16="http://schemas.microsoft.com/office/drawing/2014/chart" uri="{C3380CC4-5D6E-409C-BE32-E72D297353CC}">
              <c16:uniqueId val="{00000000-5F7E-4BAC-AFB3-D99CC1FFF9D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778.81</c:v>
                </c:pt>
                <c:pt idx="3">
                  <c:v>718.49</c:v>
                </c:pt>
                <c:pt idx="4">
                  <c:v>743.31</c:v>
                </c:pt>
              </c:numCache>
            </c:numRef>
          </c:val>
          <c:smooth val="0"/>
          <c:extLst>
            <c:ext xmlns:c16="http://schemas.microsoft.com/office/drawing/2014/chart" uri="{C3380CC4-5D6E-409C-BE32-E72D297353CC}">
              <c16:uniqueId val="{00000001-5F7E-4BAC-AFB3-D99CC1FFF9D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44.28</c:v>
                </c:pt>
                <c:pt idx="2">
                  <c:v>45</c:v>
                </c:pt>
                <c:pt idx="3">
                  <c:v>46.83</c:v>
                </c:pt>
                <c:pt idx="4">
                  <c:v>55.47</c:v>
                </c:pt>
              </c:numCache>
            </c:numRef>
          </c:val>
          <c:extLst>
            <c:ext xmlns:c16="http://schemas.microsoft.com/office/drawing/2014/chart" uri="{C3380CC4-5D6E-409C-BE32-E72D297353CC}">
              <c16:uniqueId val="{00000000-4521-4A93-9073-E62E5260DB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67.23</c:v>
                </c:pt>
                <c:pt idx="3">
                  <c:v>61.82</c:v>
                </c:pt>
                <c:pt idx="4">
                  <c:v>61.15</c:v>
                </c:pt>
              </c:numCache>
            </c:numRef>
          </c:val>
          <c:smooth val="0"/>
          <c:extLst>
            <c:ext xmlns:c16="http://schemas.microsoft.com/office/drawing/2014/chart" uri="{C3380CC4-5D6E-409C-BE32-E72D297353CC}">
              <c16:uniqueId val="{00000001-4521-4A93-9073-E62E5260DB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284.20999999999998</c:v>
                </c:pt>
                <c:pt idx="2">
                  <c:v>279.14999999999998</c:v>
                </c:pt>
                <c:pt idx="3">
                  <c:v>268.83</c:v>
                </c:pt>
                <c:pt idx="4">
                  <c:v>255.55</c:v>
                </c:pt>
              </c:numCache>
            </c:numRef>
          </c:val>
          <c:extLst>
            <c:ext xmlns:c16="http://schemas.microsoft.com/office/drawing/2014/chart" uri="{C3380CC4-5D6E-409C-BE32-E72D297353CC}">
              <c16:uniqueId val="{00000000-995A-42CD-9EAA-7BF7BD6B05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228.21</c:v>
                </c:pt>
                <c:pt idx="3">
                  <c:v>246.9</c:v>
                </c:pt>
                <c:pt idx="4">
                  <c:v>250.43</c:v>
                </c:pt>
              </c:numCache>
            </c:numRef>
          </c:val>
          <c:smooth val="0"/>
          <c:extLst>
            <c:ext xmlns:c16="http://schemas.microsoft.com/office/drawing/2014/chart" uri="{C3380CC4-5D6E-409C-BE32-E72D297353CC}">
              <c16:uniqueId val="{00000001-995A-42CD-9EAA-7BF7BD6B05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奄美市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5">
        <f>データ!S6</f>
        <v>40965</v>
      </c>
      <c r="AM8" s="45"/>
      <c r="AN8" s="45"/>
      <c r="AO8" s="45"/>
      <c r="AP8" s="45"/>
      <c r="AQ8" s="45"/>
      <c r="AR8" s="45"/>
      <c r="AS8" s="45"/>
      <c r="AT8" s="44">
        <f>データ!T6</f>
        <v>308.33</v>
      </c>
      <c r="AU8" s="44"/>
      <c r="AV8" s="44"/>
      <c r="AW8" s="44"/>
      <c r="AX8" s="44"/>
      <c r="AY8" s="44"/>
      <c r="AZ8" s="44"/>
      <c r="BA8" s="44"/>
      <c r="BB8" s="44">
        <f>データ!U6</f>
        <v>132.86000000000001</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60.22</v>
      </c>
      <c r="J10" s="44"/>
      <c r="K10" s="44"/>
      <c r="L10" s="44"/>
      <c r="M10" s="44"/>
      <c r="N10" s="44"/>
      <c r="O10" s="44"/>
      <c r="P10" s="44">
        <f>データ!P6</f>
        <v>6.78</v>
      </c>
      <c r="Q10" s="44"/>
      <c r="R10" s="44"/>
      <c r="S10" s="44"/>
      <c r="T10" s="44"/>
      <c r="U10" s="44"/>
      <c r="V10" s="44"/>
      <c r="W10" s="44">
        <f>データ!Q6</f>
        <v>108.6</v>
      </c>
      <c r="X10" s="44"/>
      <c r="Y10" s="44"/>
      <c r="Z10" s="44"/>
      <c r="AA10" s="44"/>
      <c r="AB10" s="44"/>
      <c r="AC10" s="44"/>
      <c r="AD10" s="45">
        <f>データ!R6</f>
        <v>3300</v>
      </c>
      <c r="AE10" s="45"/>
      <c r="AF10" s="45"/>
      <c r="AG10" s="45"/>
      <c r="AH10" s="45"/>
      <c r="AI10" s="45"/>
      <c r="AJ10" s="45"/>
      <c r="AK10" s="2"/>
      <c r="AL10" s="45">
        <f>データ!V6</f>
        <v>2729</v>
      </c>
      <c r="AM10" s="45"/>
      <c r="AN10" s="45"/>
      <c r="AO10" s="45"/>
      <c r="AP10" s="45"/>
      <c r="AQ10" s="45"/>
      <c r="AR10" s="45"/>
      <c r="AS10" s="45"/>
      <c r="AT10" s="44">
        <f>データ!W6</f>
        <v>2.11</v>
      </c>
      <c r="AU10" s="44"/>
      <c r="AV10" s="44"/>
      <c r="AW10" s="44"/>
      <c r="AX10" s="44"/>
      <c r="AY10" s="44"/>
      <c r="AZ10" s="44"/>
      <c r="BA10" s="44"/>
      <c r="BB10" s="44">
        <f>データ!X6</f>
        <v>1293.3599999999999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5pq6Zb4sZU+kZdfgKIUAv+E1VrChczTX0ABhfGRRHAn2j74o7WtmqgxJIKjXQQB+KK/w1fJNU0/ywFaQigo1A==" saltValue="urk/E15FBh0JfVJZp4yR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462225</v>
      </c>
      <c r="D6" s="19">
        <f t="shared" si="3"/>
        <v>46</v>
      </c>
      <c r="E6" s="19">
        <f t="shared" si="3"/>
        <v>17</v>
      </c>
      <c r="F6" s="19">
        <f t="shared" si="3"/>
        <v>5</v>
      </c>
      <c r="G6" s="19">
        <f t="shared" si="3"/>
        <v>0</v>
      </c>
      <c r="H6" s="19" t="str">
        <f t="shared" si="3"/>
        <v>鹿児島県　奄美市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60.22</v>
      </c>
      <c r="P6" s="20">
        <f t="shared" si="3"/>
        <v>6.78</v>
      </c>
      <c r="Q6" s="20">
        <f t="shared" si="3"/>
        <v>108.6</v>
      </c>
      <c r="R6" s="20">
        <f t="shared" si="3"/>
        <v>3300</v>
      </c>
      <c r="S6" s="20">
        <f t="shared" si="3"/>
        <v>40965</v>
      </c>
      <c r="T6" s="20">
        <f t="shared" si="3"/>
        <v>308.33</v>
      </c>
      <c r="U6" s="20">
        <f t="shared" si="3"/>
        <v>132.86000000000001</v>
      </c>
      <c r="V6" s="20">
        <f t="shared" si="3"/>
        <v>2729</v>
      </c>
      <c r="W6" s="20">
        <f t="shared" si="3"/>
        <v>2.11</v>
      </c>
      <c r="X6" s="20">
        <f t="shared" si="3"/>
        <v>1293.3599999999999</v>
      </c>
      <c r="Y6" s="21" t="str">
        <f>IF(Y7="",NA(),Y7)</f>
        <v>-</v>
      </c>
      <c r="Z6" s="21">
        <f t="shared" ref="Z6:AH6" si="4">IF(Z7="",NA(),Z7)</f>
        <v>97.07</v>
      </c>
      <c r="AA6" s="21">
        <f t="shared" si="4"/>
        <v>118.34</v>
      </c>
      <c r="AB6" s="21">
        <f t="shared" si="4"/>
        <v>124.16</v>
      </c>
      <c r="AC6" s="21">
        <f t="shared" si="4"/>
        <v>97.22</v>
      </c>
      <c r="AD6" s="21" t="str">
        <f t="shared" si="4"/>
        <v>-</v>
      </c>
      <c r="AE6" s="21">
        <f t="shared" si="4"/>
        <v>106.37</v>
      </c>
      <c r="AF6" s="21">
        <f t="shared" si="4"/>
        <v>102.11</v>
      </c>
      <c r="AG6" s="21">
        <f t="shared" si="4"/>
        <v>101.91</v>
      </c>
      <c r="AH6" s="21">
        <f t="shared" si="4"/>
        <v>103.07</v>
      </c>
      <c r="AI6" s="20" t="str">
        <f>IF(AI7="","",IF(AI7="-","【-】","【"&amp;SUBSTITUTE(TEXT(AI7,"#,##0.00"),"-","△")&amp;"】"))</f>
        <v>【104.44】</v>
      </c>
      <c r="AJ6" s="21" t="str">
        <f>IF(AJ7="",NA(),AJ7)</f>
        <v>-</v>
      </c>
      <c r="AK6" s="21">
        <f t="shared" ref="AK6:AS6" si="5">IF(AK7="",NA(),AK7)</f>
        <v>35.17</v>
      </c>
      <c r="AL6" s="20">
        <f t="shared" si="5"/>
        <v>0</v>
      </c>
      <c r="AM6" s="20">
        <f t="shared" si="5"/>
        <v>0</v>
      </c>
      <c r="AN6" s="20">
        <f t="shared" si="5"/>
        <v>0</v>
      </c>
      <c r="AO6" s="21" t="str">
        <f t="shared" si="5"/>
        <v>-</v>
      </c>
      <c r="AP6" s="21">
        <f t="shared" si="5"/>
        <v>139.02000000000001</v>
      </c>
      <c r="AQ6" s="21">
        <f t="shared" si="5"/>
        <v>124.9</v>
      </c>
      <c r="AR6" s="21">
        <f t="shared" si="5"/>
        <v>124.8</v>
      </c>
      <c r="AS6" s="21">
        <f t="shared" si="5"/>
        <v>120.64</v>
      </c>
      <c r="AT6" s="20" t="str">
        <f>IF(AT7="","",IF(AT7="-","【-】","【"&amp;SUBSTITUTE(TEXT(AT7,"#,##0.00"),"-","△")&amp;"】"))</f>
        <v>【124.06】</v>
      </c>
      <c r="AU6" s="21" t="str">
        <f>IF(AU7="",NA(),AU7)</f>
        <v>-</v>
      </c>
      <c r="AV6" s="21">
        <f t="shared" ref="AV6:BD6" si="6">IF(AV7="",NA(),AV7)</f>
        <v>14.23</v>
      </c>
      <c r="AW6" s="21">
        <f t="shared" si="6"/>
        <v>42.9</v>
      </c>
      <c r="AX6" s="21">
        <f t="shared" si="6"/>
        <v>73.569999999999993</v>
      </c>
      <c r="AY6" s="21">
        <f t="shared" si="6"/>
        <v>54.87</v>
      </c>
      <c r="AZ6" s="21" t="str">
        <f t="shared" si="6"/>
        <v>-</v>
      </c>
      <c r="BA6" s="21">
        <f t="shared" si="6"/>
        <v>29.13</v>
      </c>
      <c r="BB6" s="21">
        <f t="shared" si="6"/>
        <v>33.58</v>
      </c>
      <c r="BC6" s="21">
        <f t="shared" si="6"/>
        <v>35.42</v>
      </c>
      <c r="BD6" s="21">
        <f t="shared" si="6"/>
        <v>39.82</v>
      </c>
      <c r="BE6" s="20" t="str">
        <f>IF(BE7="","",IF(BE7="-","【-】","【"&amp;SUBSTITUTE(TEXT(BE7,"#,##0.00"),"-","△")&amp;"】"))</f>
        <v>【42.02】</v>
      </c>
      <c r="BF6" s="21" t="str">
        <f>IF(BF7="",NA(),BF7)</f>
        <v>-</v>
      </c>
      <c r="BG6" s="21">
        <f t="shared" ref="BG6:BO6" si="7">IF(BG7="",NA(),BG7)</f>
        <v>575.46</v>
      </c>
      <c r="BH6" s="21">
        <f t="shared" si="7"/>
        <v>568.74</v>
      </c>
      <c r="BI6" s="21">
        <f t="shared" si="7"/>
        <v>491.01</v>
      </c>
      <c r="BJ6" s="21">
        <f t="shared" si="7"/>
        <v>435.26</v>
      </c>
      <c r="BK6" s="21" t="str">
        <f t="shared" si="7"/>
        <v>-</v>
      </c>
      <c r="BL6" s="21">
        <f t="shared" si="7"/>
        <v>867.83</v>
      </c>
      <c r="BM6" s="21">
        <f t="shared" si="7"/>
        <v>778.81</v>
      </c>
      <c r="BN6" s="21">
        <f t="shared" si="7"/>
        <v>718.49</v>
      </c>
      <c r="BO6" s="21">
        <f t="shared" si="7"/>
        <v>743.31</v>
      </c>
      <c r="BP6" s="20" t="str">
        <f>IF(BP7="","",IF(BP7="-","【-】","【"&amp;SUBSTITUTE(TEXT(BP7,"#,##0.00"),"-","△")&amp;"】"))</f>
        <v>【785.10】</v>
      </c>
      <c r="BQ6" s="21" t="str">
        <f>IF(BQ7="",NA(),BQ7)</f>
        <v>-</v>
      </c>
      <c r="BR6" s="21">
        <f t="shared" ref="BR6:BZ6" si="8">IF(BR7="",NA(),BR7)</f>
        <v>44.28</v>
      </c>
      <c r="BS6" s="21">
        <f t="shared" si="8"/>
        <v>45</v>
      </c>
      <c r="BT6" s="21">
        <f t="shared" si="8"/>
        <v>46.83</v>
      </c>
      <c r="BU6" s="21">
        <f t="shared" si="8"/>
        <v>55.47</v>
      </c>
      <c r="BV6" s="21" t="str">
        <f t="shared" si="8"/>
        <v>-</v>
      </c>
      <c r="BW6" s="21">
        <f t="shared" si="8"/>
        <v>57.08</v>
      </c>
      <c r="BX6" s="21">
        <f t="shared" si="8"/>
        <v>67.23</v>
      </c>
      <c r="BY6" s="21">
        <f t="shared" si="8"/>
        <v>61.82</v>
      </c>
      <c r="BZ6" s="21">
        <f t="shared" si="8"/>
        <v>61.15</v>
      </c>
      <c r="CA6" s="20" t="str">
        <f>IF(CA7="","",IF(CA7="-","【-】","【"&amp;SUBSTITUTE(TEXT(CA7,"#,##0.00"),"-","△")&amp;"】"))</f>
        <v>【56.93】</v>
      </c>
      <c r="CB6" s="21" t="str">
        <f>IF(CB7="",NA(),CB7)</f>
        <v>-</v>
      </c>
      <c r="CC6" s="21">
        <f t="shared" ref="CC6:CK6" si="9">IF(CC7="",NA(),CC7)</f>
        <v>284.20999999999998</v>
      </c>
      <c r="CD6" s="21">
        <f t="shared" si="9"/>
        <v>279.14999999999998</v>
      </c>
      <c r="CE6" s="21">
        <f t="shared" si="9"/>
        <v>268.83</v>
      </c>
      <c r="CF6" s="21">
        <f t="shared" si="9"/>
        <v>255.55</v>
      </c>
      <c r="CG6" s="21" t="str">
        <f t="shared" si="9"/>
        <v>-</v>
      </c>
      <c r="CH6" s="21">
        <f t="shared" si="9"/>
        <v>274.99</v>
      </c>
      <c r="CI6" s="21">
        <f t="shared" si="9"/>
        <v>228.21</v>
      </c>
      <c r="CJ6" s="21">
        <f t="shared" si="9"/>
        <v>246.9</v>
      </c>
      <c r="CK6" s="21">
        <f t="shared" si="9"/>
        <v>250.43</v>
      </c>
      <c r="CL6" s="20" t="str">
        <f>IF(CL7="","",IF(CL7="-","【-】","【"&amp;SUBSTITUTE(TEXT(CL7,"#,##0.00"),"-","△")&amp;"】"))</f>
        <v>【271.15】</v>
      </c>
      <c r="CM6" s="21" t="str">
        <f>IF(CM7="",NA(),CM7)</f>
        <v>-</v>
      </c>
      <c r="CN6" s="21">
        <f t="shared" ref="CN6:CV6" si="10">IF(CN7="",NA(),CN7)</f>
        <v>49.03</v>
      </c>
      <c r="CO6" s="21">
        <f t="shared" si="10"/>
        <v>47.17</v>
      </c>
      <c r="CP6" s="21">
        <f t="shared" si="10"/>
        <v>46.21</v>
      </c>
      <c r="CQ6" s="21">
        <f t="shared" si="10"/>
        <v>46.37</v>
      </c>
      <c r="CR6" s="21" t="str">
        <f t="shared" si="10"/>
        <v>-</v>
      </c>
      <c r="CS6" s="21">
        <f t="shared" si="10"/>
        <v>54.83</v>
      </c>
      <c r="CT6" s="21">
        <f t="shared" si="10"/>
        <v>54.54</v>
      </c>
      <c r="CU6" s="21">
        <f t="shared" si="10"/>
        <v>52.9</v>
      </c>
      <c r="CV6" s="21">
        <f t="shared" si="10"/>
        <v>52.63</v>
      </c>
      <c r="CW6" s="20" t="str">
        <f>IF(CW7="","",IF(CW7="-","【-】","【"&amp;SUBSTITUTE(TEXT(CW7,"#,##0.00"),"-","△")&amp;"】"))</f>
        <v>【49.87】</v>
      </c>
      <c r="CX6" s="21" t="str">
        <f>IF(CX7="",NA(),CX7)</f>
        <v>-</v>
      </c>
      <c r="CY6" s="21">
        <f t="shared" ref="CY6:DG6" si="11">IF(CY7="",NA(),CY7)</f>
        <v>82.38</v>
      </c>
      <c r="CZ6" s="21">
        <f t="shared" si="11"/>
        <v>82.42</v>
      </c>
      <c r="DA6" s="21">
        <f t="shared" si="11"/>
        <v>83.6</v>
      </c>
      <c r="DB6" s="21">
        <f t="shared" si="11"/>
        <v>84.54</v>
      </c>
      <c r="DC6" s="21" t="str">
        <f t="shared" si="11"/>
        <v>-</v>
      </c>
      <c r="DD6" s="21">
        <f t="shared" si="11"/>
        <v>84.7</v>
      </c>
      <c r="DE6" s="21">
        <f t="shared" si="11"/>
        <v>90.3</v>
      </c>
      <c r="DF6" s="21">
        <f t="shared" si="11"/>
        <v>90.3</v>
      </c>
      <c r="DG6" s="21">
        <f t="shared" si="11"/>
        <v>90.32</v>
      </c>
      <c r="DH6" s="20" t="str">
        <f>IF(DH7="","",IF(DH7="-","【-】","【"&amp;SUBSTITUTE(TEXT(DH7,"#,##0.00"),"-","△")&amp;"】"))</f>
        <v>【87.54】</v>
      </c>
      <c r="DI6" s="21" t="str">
        <f>IF(DI7="",NA(),DI7)</f>
        <v>-</v>
      </c>
      <c r="DJ6" s="21">
        <f t="shared" ref="DJ6:DR6" si="12">IF(DJ7="",NA(),DJ7)</f>
        <v>4.29</v>
      </c>
      <c r="DK6" s="21">
        <f t="shared" si="12"/>
        <v>8.41</v>
      </c>
      <c r="DL6" s="21">
        <f t="shared" si="12"/>
        <v>12.03</v>
      </c>
      <c r="DM6" s="21">
        <f t="shared" si="12"/>
        <v>15.34</v>
      </c>
      <c r="DN6" s="21" t="str">
        <f t="shared" si="12"/>
        <v>-</v>
      </c>
      <c r="DO6" s="21">
        <f t="shared" si="12"/>
        <v>20.34</v>
      </c>
      <c r="DP6" s="21">
        <f t="shared" si="12"/>
        <v>28.12</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0.01</v>
      </c>
      <c r="EM6" s="21">
        <f t="shared" si="14"/>
        <v>0.01</v>
      </c>
      <c r="EN6" s="21">
        <f t="shared" si="14"/>
        <v>0.02</v>
      </c>
      <c r="EO6" s="20" t="str">
        <f>IF(EO7="","",IF(EO7="-","【-】","【"&amp;SUBSTITUTE(TEXT(EO7,"#,##0.00"),"-","△")&amp;"】"))</f>
        <v>【0.02】</v>
      </c>
    </row>
    <row r="7" spans="1:148" s="22" customFormat="1" x14ac:dyDescent="0.2">
      <c r="A7" s="14"/>
      <c r="B7" s="23">
        <v>2023</v>
      </c>
      <c r="C7" s="23">
        <v>462225</v>
      </c>
      <c r="D7" s="23">
        <v>46</v>
      </c>
      <c r="E7" s="23">
        <v>17</v>
      </c>
      <c r="F7" s="23">
        <v>5</v>
      </c>
      <c r="G7" s="23">
        <v>0</v>
      </c>
      <c r="H7" s="23" t="s">
        <v>96</v>
      </c>
      <c r="I7" s="23" t="s">
        <v>97</v>
      </c>
      <c r="J7" s="23" t="s">
        <v>98</v>
      </c>
      <c r="K7" s="23" t="s">
        <v>99</v>
      </c>
      <c r="L7" s="23" t="s">
        <v>100</v>
      </c>
      <c r="M7" s="23" t="s">
        <v>101</v>
      </c>
      <c r="N7" s="24" t="s">
        <v>102</v>
      </c>
      <c r="O7" s="24">
        <v>60.22</v>
      </c>
      <c r="P7" s="24">
        <v>6.78</v>
      </c>
      <c r="Q7" s="24">
        <v>108.6</v>
      </c>
      <c r="R7" s="24">
        <v>3300</v>
      </c>
      <c r="S7" s="24">
        <v>40965</v>
      </c>
      <c r="T7" s="24">
        <v>308.33</v>
      </c>
      <c r="U7" s="24">
        <v>132.86000000000001</v>
      </c>
      <c r="V7" s="24">
        <v>2729</v>
      </c>
      <c r="W7" s="24">
        <v>2.11</v>
      </c>
      <c r="X7" s="24">
        <v>1293.3599999999999</v>
      </c>
      <c r="Y7" s="24" t="s">
        <v>102</v>
      </c>
      <c r="Z7" s="24">
        <v>97.07</v>
      </c>
      <c r="AA7" s="24">
        <v>118.34</v>
      </c>
      <c r="AB7" s="24">
        <v>124.16</v>
      </c>
      <c r="AC7" s="24">
        <v>97.22</v>
      </c>
      <c r="AD7" s="24" t="s">
        <v>102</v>
      </c>
      <c r="AE7" s="24">
        <v>106.37</v>
      </c>
      <c r="AF7" s="24">
        <v>102.11</v>
      </c>
      <c r="AG7" s="24">
        <v>101.91</v>
      </c>
      <c r="AH7" s="24">
        <v>103.07</v>
      </c>
      <c r="AI7" s="24">
        <v>104.44</v>
      </c>
      <c r="AJ7" s="24" t="s">
        <v>102</v>
      </c>
      <c r="AK7" s="24">
        <v>35.17</v>
      </c>
      <c r="AL7" s="24">
        <v>0</v>
      </c>
      <c r="AM7" s="24">
        <v>0</v>
      </c>
      <c r="AN7" s="24">
        <v>0</v>
      </c>
      <c r="AO7" s="24" t="s">
        <v>102</v>
      </c>
      <c r="AP7" s="24">
        <v>139.02000000000001</v>
      </c>
      <c r="AQ7" s="24">
        <v>124.9</v>
      </c>
      <c r="AR7" s="24">
        <v>124.8</v>
      </c>
      <c r="AS7" s="24">
        <v>120.64</v>
      </c>
      <c r="AT7" s="24">
        <v>124.06</v>
      </c>
      <c r="AU7" s="24" t="s">
        <v>102</v>
      </c>
      <c r="AV7" s="24">
        <v>14.23</v>
      </c>
      <c r="AW7" s="24">
        <v>42.9</v>
      </c>
      <c r="AX7" s="24">
        <v>73.569999999999993</v>
      </c>
      <c r="AY7" s="24">
        <v>54.87</v>
      </c>
      <c r="AZ7" s="24" t="s">
        <v>102</v>
      </c>
      <c r="BA7" s="24">
        <v>29.13</v>
      </c>
      <c r="BB7" s="24">
        <v>33.58</v>
      </c>
      <c r="BC7" s="24">
        <v>35.42</v>
      </c>
      <c r="BD7" s="24">
        <v>39.82</v>
      </c>
      <c r="BE7" s="24">
        <v>42.02</v>
      </c>
      <c r="BF7" s="24" t="s">
        <v>102</v>
      </c>
      <c r="BG7" s="24">
        <v>575.46</v>
      </c>
      <c r="BH7" s="24">
        <v>568.74</v>
      </c>
      <c r="BI7" s="24">
        <v>491.01</v>
      </c>
      <c r="BJ7" s="24">
        <v>435.26</v>
      </c>
      <c r="BK7" s="24" t="s">
        <v>102</v>
      </c>
      <c r="BL7" s="24">
        <v>867.83</v>
      </c>
      <c r="BM7" s="24">
        <v>778.81</v>
      </c>
      <c r="BN7" s="24">
        <v>718.49</v>
      </c>
      <c r="BO7" s="24">
        <v>743.31</v>
      </c>
      <c r="BP7" s="24">
        <v>785.1</v>
      </c>
      <c r="BQ7" s="24" t="s">
        <v>102</v>
      </c>
      <c r="BR7" s="24">
        <v>44.28</v>
      </c>
      <c r="BS7" s="24">
        <v>45</v>
      </c>
      <c r="BT7" s="24">
        <v>46.83</v>
      </c>
      <c r="BU7" s="24">
        <v>55.47</v>
      </c>
      <c r="BV7" s="24" t="s">
        <v>102</v>
      </c>
      <c r="BW7" s="24">
        <v>57.08</v>
      </c>
      <c r="BX7" s="24">
        <v>67.23</v>
      </c>
      <c r="BY7" s="24">
        <v>61.82</v>
      </c>
      <c r="BZ7" s="24">
        <v>61.15</v>
      </c>
      <c r="CA7" s="24">
        <v>56.93</v>
      </c>
      <c r="CB7" s="24" t="s">
        <v>102</v>
      </c>
      <c r="CC7" s="24">
        <v>284.20999999999998</v>
      </c>
      <c r="CD7" s="24">
        <v>279.14999999999998</v>
      </c>
      <c r="CE7" s="24">
        <v>268.83</v>
      </c>
      <c r="CF7" s="24">
        <v>255.55</v>
      </c>
      <c r="CG7" s="24" t="s">
        <v>102</v>
      </c>
      <c r="CH7" s="24">
        <v>274.99</v>
      </c>
      <c r="CI7" s="24">
        <v>228.21</v>
      </c>
      <c r="CJ7" s="24">
        <v>246.9</v>
      </c>
      <c r="CK7" s="24">
        <v>250.43</v>
      </c>
      <c r="CL7" s="24">
        <v>271.14999999999998</v>
      </c>
      <c r="CM7" s="24" t="s">
        <v>102</v>
      </c>
      <c r="CN7" s="24">
        <v>49.03</v>
      </c>
      <c r="CO7" s="24">
        <v>47.17</v>
      </c>
      <c r="CP7" s="24">
        <v>46.21</v>
      </c>
      <c r="CQ7" s="24">
        <v>46.37</v>
      </c>
      <c r="CR7" s="24" t="s">
        <v>102</v>
      </c>
      <c r="CS7" s="24">
        <v>54.83</v>
      </c>
      <c r="CT7" s="24">
        <v>54.54</v>
      </c>
      <c r="CU7" s="24">
        <v>52.9</v>
      </c>
      <c r="CV7" s="24">
        <v>52.63</v>
      </c>
      <c r="CW7" s="24">
        <v>49.87</v>
      </c>
      <c r="CX7" s="24" t="s">
        <v>102</v>
      </c>
      <c r="CY7" s="24">
        <v>82.38</v>
      </c>
      <c r="CZ7" s="24">
        <v>82.42</v>
      </c>
      <c r="DA7" s="24">
        <v>83.6</v>
      </c>
      <c r="DB7" s="24">
        <v>84.54</v>
      </c>
      <c r="DC7" s="24" t="s">
        <v>102</v>
      </c>
      <c r="DD7" s="24">
        <v>84.7</v>
      </c>
      <c r="DE7" s="24">
        <v>90.3</v>
      </c>
      <c r="DF7" s="24">
        <v>90.3</v>
      </c>
      <c r="DG7" s="24">
        <v>90.32</v>
      </c>
      <c r="DH7" s="24">
        <v>87.54</v>
      </c>
      <c r="DI7" s="24" t="s">
        <v>102</v>
      </c>
      <c r="DJ7" s="24">
        <v>4.29</v>
      </c>
      <c r="DK7" s="24">
        <v>8.41</v>
      </c>
      <c r="DL7" s="24">
        <v>12.03</v>
      </c>
      <c r="DM7" s="24">
        <v>15.34</v>
      </c>
      <c r="DN7" s="24" t="s">
        <v>102</v>
      </c>
      <c r="DO7" s="24">
        <v>20.34</v>
      </c>
      <c r="DP7" s="24">
        <v>28.12</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0</v>
      </c>
      <c r="EG7" s="24">
        <v>0</v>
      </c>
      <c r="EH7" s="24">
        <v>0</v>
      </c>
      <c r="EI7" s="24">
        <v>0</v>
      </c>
      <c r="EJ7" s="24" t="s">
        <v>102</v>
      </c>
      <c r="EK7" s="24">
        <v>0.25</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2025-01-24T07:21:14Z</dcterms:created>
  <dcterms:modified xsi:type="dcterms:W3CDTF">2025-02-27T05:28:06Z</dcterms:modified>
  <cp:category/>
</cp:coreProperties>
</file>