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17 南九州市（済）○\"/>
    </mc:Choice>
  </mc:AlternateContent>
  <xr:revisionPtr revIDLastSave="0" documentId="13_ncr:1_{2E32F7BD-2CC0-4CF4-B127-F880EE8DF121}" xr6:coauthVersionLast="36" xr6:coauthVersionMax="47" xr10:uidLastSave="{00000000-0000-0000-0000-000000000000}"/>
  <workbookProtection workbookAlgorithmName="SHA-512" workbookHashValue="HDTPI1QIrfLLxJ0rggJT9QpQbGDGE/RE1eEOprrmbFsNUAQIZ4A7xfMOqmmJkZq36fgf4B6Gagg2gJpA9HhmSQ==" workbookSaltValue="LR+Uei0t7Drhz6gwFK+X3w==" workbookSpinCount="100000" lockStructure="1"/>
  <bookViews>
    <workbookView xWindow="0" yWindow="0" windowWidth="19200" windowHeight="598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J85" i="4"/>
  <c r="I85" i="4"/>
  <c r="F85" i="4"/>
  <c r="AL10" i="4"/>
  <c r="I10" i="4"/>
  <c r="AL8" i="4"/>
  <c r="I8" i="4"/>
</calcChain>
</file>

<file path=xl/sharedStrings.xml><?xml version="1.0" encoding="utf-8"?>
<sst xmlns="http://schemas.openxmlformats.org/spreadsheetml/2006/main" count="253" uniqueCount="116">
  <si>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</si>
  <si>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</si>
  <si>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</si>
  <si>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</si>
  <si>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</si>
  <si>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</si>
  <si>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</si>
  <si>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</si>
  <si>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</si>
  <si>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</si>
  <si>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</si>
  <si>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</si>
  <si>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</si>
  <si>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</si>
  <si>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</si>
  <si>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</si>
  <si>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</si>
  <si>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</si>
  <si>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</si>
  <si>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</si>
  <si>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</si>
  <si>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</si>
  <si>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</si>
  <si>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</si>
  <si>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</si>
  <si>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</si>
  <si>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</si>
  <si>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</si>
  <si>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</si>
  <si>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</si>
  <si>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</si>
  <si>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</si>
  <si>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</si>
  <si>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</si>
  <si>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</si>
  <si>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</si>
  <si>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</si>
  <si>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</si>
  <si>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</si>
  <si>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</si>
  <si>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</si>
  <si>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</si>
  <si>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</si>
  <si>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</si>
  <si>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</si>
  <si>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</si>
  <si>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</si>
  <si>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</si>
  <si>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</si>
  <si>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</si>
  <si>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</si>
  <si>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</si>
  <si>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</si>
  <si>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</si>
  <si>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</si>
  <si>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</si>
  <si>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</si>
  <si>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</si>
  <si>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</si>
  <si>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</si>
  <si>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</si>
  <si>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</si>
  <si>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</si>
  <si>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</si>
  <si>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</si>
  <si>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</si>
  <si>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</si>
  <si>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</si>
  <si>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</si>
  <si>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</si>
  <si>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</si>
  <si>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</si>
  <si>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</si>
  <si>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</si>
  <si>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</si>
  <si>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</si>
  <si>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</si>
  <si>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</si>
  <si>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</si>
  <si>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</si>
  <si>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</si>
  <si>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</si>
  <si>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</si>
  <si>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</si>
  <si>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</si>
  <si>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</si>
  <si>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</si>
  <si>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</si>
  <si>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</si>
  <si>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</si>
  <si>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</si>
  <si>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</si>
  <si>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</si>
  <si>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</si>
  <si>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</si>
  <si>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</si>
  <si>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南九州市</t>
  </si>
  <si>
    <t>法適用</t>
  </si>
  <si>
    <t>下水道事業</t>
  </si>
  <si>
    <t>公共下水道</t>
  </si>
  <si>
    <t>Cd2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</si>
  <si>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</si>
  <si>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</si>
  <si>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</si>
  <si>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</si>
  <si>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</si>
  <si>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</si>
  <si>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</si>
  <si>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</si>
  <si>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</si>
  <si>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</si>
  <si>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</si>
  <si>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</si>
  <si>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
　令和4年度の料金改定により改善され，類似団体を上回っているものの，一般会計からの繰入金に依存しており，営業収益の確保を図っていく必要がある。
②累積欠損金比率　
　欠損金は発生していない。
③流動比率
　類似団体より高く，問題はないと考える。
④企業債残高対給水収益比率
　公費負担のため，0となっている。
⑤経費回収率
　料金改定により改善されているが，類似団体とも差があり，さらなる経費削減を図る必要がある。
⑥汚水処理原価
　類似団体より低く抑えられているが，物価高騰等により維持管理費の増加が見込まれることから，今後も経費削減に努めていく。
⑦施設利用率
　類似団体と比べ，有効利用が図られており，適正規模であると判断する。
⑧水洗化率
　類似団体より高く，今後も水洗化率の向上に努めていく。</t>
    <rPh sb="9" eb="11">
      <t>レイワ</t>
    </rPh>
    <rPh sb="12" eb="14">
      <t>ネンド</t>
    </rPh>
    <rPh sb="22" eb="24">
      <t>カイゼン</t>
    </rPh>
    <rPh sb="42" eb="44">
      <t>イッパン</t>
    </rPh>
    <rPh sb="44" eb="46">
      <t>カイケイ</t>
    </rPh>
    <rPh sb="49" eb="51">
      <t>クリイレ</t>
    </rPh>
    <rPh sb="51" eb="52">
      <t>キン</t>
    </rPh>
    <rPh sb="53" eb="55">
      <t>イゾン</t>
    </rPh>
    <rPh sb="60" eb="62">
      <t>エイギョウ</t>
    </rPh>
    <rPh sb="62" eb="64">
      <t>シュウエキ</t>
    </rPh>
    <rPh sb="65" eb="67">
      <t>カクホ</t>
    </rPh>
    <rPh sb="68" eb="69">
      <t>ハカ</t>
    </rPh>
    <rPh sb="73" eb="75">
      <t>ヒツヨウ</t>
    </rPh>
    <rPh sb="111" eb="113">
      <t>ルイジ</t>
    </rPh>
    <rPh sb="113" eb="115">
      <t>ダンタイ</t>
    </rPh>
    <rPh sb="117" eb="118">
      <t>タカ</t>
    </rPh>
    <rPh sb="120" eb="122">
      <t>モンダイ</t>
    </rPh>
    <rPh sb="126" eb="127">
      <t>カンガ</t>
    </rPh>
    <rPh sb="146" eb="148">
      <t>コウヒ</t>
    </rPh>
    <rPh sb="148" eb="150">
      <t>フタン</t>
    </rPh>
    <rPh sb="164" eb="166">
      <t>ケイヒ</t>
    </rPh>
    <rPh sb="171" eb="175">
      <t>リョウキンカイテイ</t>
    </rPh>
    <rPh sb="178" eb="180">
      <t>カイゼン</t>
    </rPh>
    <rPh sb="187" eb="191">
      <t>ルイジダンタイ</t>
    </rPh>
    <rPh sb="193" eb="194">
      <t>サ</t>
    </rPh>
    <rPh sb="202" eb="204">
      <t>ケイヒ</t>
    </rPh>
    <rPh sb="204" eb="206">
      <t>サクゲン</t>
    </rPh>
    <rPh sb="207" eb="208">
      <t>ハカ</t>
    </rPh>
    <rPh sb="209" eb="211">
      <t>ヒツヨウ</t>
    </rPh>
    <rPh sb="217" eb="219">
      <t>オスイ</t>
    </rPh>
    <rPh sb="219" eb="221">
      <t>ショリ</t>
    </rPh>
    <rPh sb="242" eb="246">
      <t>ブッカコウトウ</t>
    </rPh>
    <rPh sb="246" eb="247">
      <t>ナド</t>
    </rPh>
    <rPh sb="254" eb="255">
      <t>ヒ</t>
    </rPh>
    <rPh sb="256" eb="258">
      <t>ゾウカ</t>
    </rPh>
    <rPh sb="259" eb="261">
      <t>ミコ</t>
    </rPh>
    <rPh sb="272" eb="274">
      <t>ケイヒ</t>
    </rPh>
    <rPh sb="274" eb="276">
      <t>サクゲン</t>
    </rPh>
    <rPh sb="327" eb="330">
      <t>スイセンカ</t>
    </rPh>
    <rPh sb="333" eb="335">
      <t>ルイジ</t>
    </rPh>
    <rPh sb="335" eb="337">
      <t>ダンタイ</t>
    </rPh>
    <rPh sb="339" eb="340">
      <t>タカ</t>
    </rPh>
    <rPh sb="342" eb="344">
      <t>コンゴ</t>
    </rPh>
    <rPh sb="345" eb="348">
      <t>スイセンカ</t>
    </rPh>
    <rPh sb="348" eb="349">
      <t>リツ</t>
    </rPh>
    <rPh sb="350" eb="352">
      <t>コウジョウ</t>
    </rPh>
    <rPh sb="353" eb="354">
      <t>ツト</t>
    </rPh>
    <phoneticPr fontId="4"/>
  </si>
  <si>
    <t>①有形固定資産減価償却率
　類似団体よりも低くく，現状は問題ないと考えれらる。
②管渠老朽化率
　法定耐用年数を超えた管渠はない。
③管渠改善率
　今後も必要に応じて，計画的に更新していく。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5" eb="27">
      <t>ゲンジョウ</t>
    </rPh>
    <rPh sb="28" eb="30">
      <t>モンダイ</t>
    </rPh>
    <rPh sb="33" eb="34">
      <t>カンガ</t>
    </rPh>
    <rPh sb="41" eb="43">
      <t>カンキョ</t>
    </rPh>
    <rPh sb="43" eb="46">
      <t>ロウキュウカ</t>
    </rPh>
    <rPh sb="46" eb="47">
      <t>リツ</t>
    </rPh>
    <rPh sb="49" eb="51">
      <t>ホウテイ</t>
    </rPh>
    <rPh sb="51" eb="53">
      <t>タイヨウ</t>
    </rPh>
    <rPh sb="53" eb="55">
      <t>ネンスウ</t>
    </rPh>
    <rPh sb="56" eb="57">
      <t>コ</t>
    </rPh>
    <rPh sb="59" eb="61">
      <t>カンキョ</t>
    </rPh>
    <rPh sb="67" eb="69">
      <t>カンキョ</t>
    </rPh>
    <rPh sb="69" eb="71">
      <t>カイゼン</t>
    </rPh>
    <rPh sb="71" eb="72">
      <t>リツ</t>
    </rPh>
    <rPh sb="74" eb="76">
      <t>コンゴ</t>
    </rPh>
    <rPh sb="77" eb="79">
      <t>ヒツヨウ</t>
    </rPh>
    <rPh sb="80" eb="81">
      <t>オウ</t>
    </rPh>
    <rPh sb="84" eb="86">
      <t>ケイカク</t>
    </rPh>
    <rPh sb="86" eb="87">
      <t>テキ</t>
    </rPh>
    <rPh sb="88" eb="90">
      <t>コウシン</t>
    </rPh>
    <phoneticPr fontId="4"/>
  </si>
  <si>
    <t>　指標を見る限り，経営状況は健全であり，概ね類似団体とも近い数値となっているが，一般会計に依存した事業運営となっている。令和4年度に料金改定を行ったが，経営状況が大きく改善されているわけではないため，今後も経費の削減に努め，経営基盤の安定を図っていく必要がある。
　管路の老朽化は，現在はそれほど進んでいないが，徐々に施設設備の故障が増加しており，今後の更新需要についても備えておかなければならない。</t>
    <rPh sb="1" eb="3">
      <t>シヒョウ</t>
    </rPh>
    <rPh sb="4" eb="5">
      <t>ミ</t>
    </rPh>
    <rPh sb="6" eb="7">
      <t>カギ</t>
    </rPh>
    <rPh sb="9" eb="11">
      <t>ケイエイ</t>
    </rPh>
    <rPh sb="11" eb="13">
      <t>ジョウキョウ</t>
    </rPh>
    <rPh sb="14" eb="16">
      <t>ケンゼン</t>
    </rPh>
    <rPh sb="20" eb="21">
      <t>オオム</t>
    </rPh>
    <rPh sb="22" eb="24">
      <t>ルイジ</t>
    </rPh>
    <rPh sb="24" eb="26">
      <t>ダンタイ</t>
    </rPh>
    <rPh sb="28" eb="29">
      <t>チカ</t>
    </rPh>
    <rPh sb="30" eb="32">
      <t>スウチ</t>
    </rPh>
    <rPh sb="40" eb="42">
      <t>イッパン</t>
    </rPh>
    <rPh sb="42" eb="44">
      <t>カイケイ</t>
    </rPh>
    <rPh sb="45" eb="47">
      <t>イゾン</t>
    </rPh>
    <rPh sb="49" eb="51">
      <t>ジギョウ</t>
    </rPh>
    <rPh sb="51" eb="53">
      <t>ウンエイ</t>
    </rPh>
    <rPh sb="60" eb="62">
      <t>レイワ</t>
    </rPh>
    <rPh sb="63" eb="65">
      <t>ネンド</t>
    </rPh>
    <rPh sb="66" eb="70">
      <t>リョウキンカイテイ</t>
    </rPh>
    <rPh sb="71" eb="72">
      <t>オコナ</t>
    </rPh>
    <rPh sb="76" eb="80">
      <t>ケイエイジョウキョウ</t>
    </rPh>
    <rPh sb="81" eb="82">
      <t>オオ</t>
    </rPh>
    <rPh sb="84" eb="86">
      <t>カイゼン</t>
    </rPh>
    <rPh sb="100" eb="102">
      <t>コンゴ</t>
    </rPh>
    <rPh sb="103" eb="105">
      <t>ケイヒ</t>
    </rPh>
    <rPh sb="106" eb="108">
      <t>サクゲン</t>
    </rPh>
    <rPh sb="109" eb="110">
      <t>ツト</t>
    </rPh>
    <rPh sb="112" eb="114">
      <t>ケイエイ</t>
    </rPh>
    <rPh sb="114" eb="116">
      <t>キバン</t>
    </rPh>
    <rPh sb="117" eb="119">
      <t>アンテイ</t>
    </rPh>
    <rPh sb="120" eb="121">
      <t>ハカ</t>
    </rPh>
    <rPh sb="125" eb="127">
      <t>ヒツヨウ</t>
    </rPh>
    <rPh sb="133" eb="135">
      <t>カンロ</t>
    </rPh>
    <rPh sb="136" eb="139">
      <t>ロウキュウカ</t>
    </rPh>
    <rPh sb="141" eb="143">
      <t>ゲンザイ</t>
    </rPh>
    <rPh sb="148" eb="149">
      <t>スス</t>
    </rPh>
    <rPh sb="156" eb="158">
      <t>ジョジョ</t>
    </rPh>
    <rPh sb="159" eb="161">
      <t>シセツ</t>
    </rPh>
    <rPh sb="161" eb="163">
      <t>セツビ</t>
    </rPh>
    <rPh sb="164" eb="166">
      <t>コショウ</t>
    </rPh>
    <rPh sb="167" eb="169">
      <t>ゾウカ</t>
    </rPh>
    <rPh sb="174" eb="176">
      <t>コンゴ</t>
    </rPh>
    <rPh sb="177" eb="179">
      <t>コウシン</t>
    </rPh>
    <rPh sb="179" eb="181">
      <t>ジュヨウ</t>
    </rPh>
    <rPh sb="186" eb="187">
      <t>ソナ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</si>
</sst>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 formatCode="#,##0.00;&quot;△&quot;#,##0.00;&quot;-&quot;">
                  <c:v>0.39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A-42D8-849A-64E1CD10C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0.32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AA-42D8-849A-64E1CD10C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62</c:v>
                </c:pt>
                <c:pt idx="2">
                  <c:v>56.92</c:v>
                </c:pt>
                <c:pt idx="3">
                  <c:v>56.04</c:v>
                </c:pt>
                <c:pt idx="4">
                  <c:v>55.42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7-4A3A-8B51-FDB25AB9C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49.47</c:v>
                </c:pt>
                <c:pt idx="2">
                  <c:v>48.19</c:v>
                </c:pt>
                <c:pt idx="3">
                  <c:v>47.32</c:v>
                </c:pt>
                <c:pt idx="4">
                  <c:v>48.03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C7-4A3A-8B51-FDB25AB9C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95.22</c:v>
                </c:pt>
                <c:pt idx="2">
                  <c:v>96.79</c:v>
                </c:pt>
                <c:pt idx="3">
                  <c:v>95.8</c:v>
                </c:pt>
                <c:pt idx="4">
                  <c:v>94.22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F-4750-BA48-B1CB5902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82.06</c:v>
                </c:pt>
                <c:pt idx="2">
                  <c:v>82.26</c:v>
                </c:pt>
                <c:pt idx="3">
                  <c:v>81.33</c:v>
                </c:pt>
                <c:pt idx="4">
                  <c:v>80.95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EF-4750-BA48-B1CB5902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103.23</c:v>
                </c:pt>
                <c:pt idx="2">
                  <c:v>104.73</c:v>
                </c:pt>
                <c:pt idx="3">
                  <c:v>109.24</c:v>
                </c:pt>
                <c:pt idx="4">
                  <c:v>112.07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2-425F-B4F5-9794A25AD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107.81</c:v>
                </c:pt>
                <c:pt idx="2">
                  <c:v>107.54</c:v>
                </c:pt>
                <c:pt idx="3">
                  <c:v>107.19</c:v>
                </c:pt>
                <c:pt idx="4">
                  <c:v>107.04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2-425F-B4F5-9794A25AD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4.6399999999999997</c:v>
                </c:pt>
                <c:pt idx="2">
                  <c:v>7.58</c:v>
                </c:pt>
                <c:pt idx="3">
                  <c:v>10.41</c:v>
                </c:pt>
                <c:pt idx="4">
                  <c:v>13.25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6-454B-9346-B2ACCF3D2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19.93</c:v>
                </c:pt>
                <c:pt idx="2">
                  <c:v>21.94</c:v>
                </c:pt>
                <c:pt idx="3">
                  <c:v>22.89</c:v>
                </c:pt>
                <c:pt idx="4">
                  <c:v>23.37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6-454B-9346-B2ACCF3D2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5-4945-B403-12644946E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5-4945-B403-12644946E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0AF-9551-C856818D0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18.2</c:v>
                </c:pt>
                <c:pt idx="2">
                  <c:v>19.059999999999999</c:v>
                </c:pt>
                <c:pt idx="3">
                  <c:v>31.07</c:v>
                </c:pt>
                <c:pt idx="4">
                  <c:v>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8-40AF-9551-C856818D0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105.06</c:v>
                </c:pt>
                <c:pt idx="2">
                  <c:v>126.72</c:v>
                </c:pt>
                <c:pt idx="3">
                  <c:v>171.96</c:v>
                </c:pt>
                <c:pt idx="4">
                  <c:v>219.22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5-4C59-8903-40D62A39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48.56</c:v>
                </c:pt>
                <c:pt idx="2">
                  <c:v>47.58</c:v>
                </c:pt>
                <c:pt idx="3">
                  <c:v>51.09</c:v>
                </c:pt>
                <c:pt idx="4">
                  <c:v>57.42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35-4C59-8903-40D62A392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61-46AC-A07F-6A0A4A67A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1245.0999999999999</c:v>
                </c:pt>
                <c:pt idx="2">
                  <c:v>1108.8</c:v>
                </c:pt>
                <c:pt idx="3">
                  <c:v>1194.56</c:v>
                </c:pt>
                <c:pt idx="4">
                  <c:v>1174.6099999999999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61-46AC-A07F-6A0A4A67A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171.11</c:v>
                </c:pt>
                <c:pt idx="2">
                  <c:v>62.5</c:v>
                </c:pt>
                <c:pt idx="3">
                  <c:v>67.319999999999993</c:v>
                </c:pt>
                <c:pt idx="4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E-4B6C-8FA6-6713B57EE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79.77</c:v>
                </c:pt>
                <c:pt idx="2">
                  <c:v>79.63</c:v>
                </c:pt>
                <c:pt idx="3">
                  <c:v>76.78</c:v>
                </c:pt>
                <c:pt idx="4">
                  <c:v>75.41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E-4B6C-8FA6-6713B57EE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54.84</c:v>
                </c:pt>
                <c:pt idx="2">
                  <c:v>150.53</c:v>
                </c:pt>
                <c:pt idx="3">
                  <c:v>150.55000000000001</c:v>
                </c:pt>
                <c:pt idx="4">
                  <c:v>150.55000000000001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2-49AF-A5A5-0095FBDA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214.56</c:v>
                </c:pt>
                <c:pt idx="2">
                  <c:v>213.66</c:v>
                </c:pt>
                <c:pt idx="3">
                  <c:v>224.31</c:v>
                </c:pt>
                <c:pt idx="4">
                  <c:v>223.48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12-49AF-A5A5-0095FBDA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328125" defaultRowHeight="13" x14ac:dyDescent="0.2"/>
  <cols>
    <col min="1" max="1" width="2.6328125" customWidth="1"/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鹿児島県　南九州市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公共下水道</v>
      </c>
      <c r="Q8" s="34"/>
      <c r="R8" s="34"/>
      <c r="S8" s="34"/>
      <c r="T8" s="34"/>
      <c r="U8" s="34"/>
      <c r="V8" s="34"/>
      <c r="W8" s="34" t="str">
        <f>データ!L6</f>
        <v>Cd2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32079</v>
      </c>
      <c r="AM8" s="36"/>
      <c r="AN8" s="36"/>
      <c r="AO8" s="36"/>
      <c r="AP8" s="36"/>
      <c r="AQ8" s="36"/>
      <c r="AR8" s="36"/>
      <c r="AS8" s="36"/>
      <c r="AT8" s="37">
        <f>データ!T6</f>
        <v>357.91</v>
      </c>
      <c r="AU8" s="37"/>
      <c r="AV8" s="37"/>
      <c r="AW8" s="37"/>
      <c r="AX8" s="37"/>
      <c r="AY8" s="37"/>
      <c r="AZ8" s="37"/>
      <c r="BA8" s="37"/>
      <c r="BB8" s="37">
        <f>データ!U6</f>
        <v>89.63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86.42</v>
      </c>
      <c r="J10" s="37"/>
      <c r="K10" s="37"/>
      <c r="L10" s="37"/>
      <c r="M10" s="37"/>
      <c r="N10" s="37"/>
      <c r="O10" s="37"/>
      <c r="P10" s="37">
        <f>データ!P6</f>
        <v>12.14</v>
      </c>
      <c r="Q10" s="37"/>
      <c r="R10" s="37"/>
      <c r="S10" s="37"/>
      <c r="T10" s="37"/>
      <c r="U10" s="37"/>
      <c r="V10" s="37"/>
      <c r="W10" s="37">
        <f>データ!Q6</f>
        <v>84.39</v>
      </c>
      <c r="X10" s="37"/>
      <c r="Y10" s="37"/>
      <c r="Z10" s="37"/>
      <c r="AA10" s="37"/>
      <c r="AB10" s="37"/>
      <c r="AC10" s="37"/>
      <c r="AD10" s="36">
        <f>データ!R6</f>
        <v>2090</v>
      </c>
      <c r="AE10" s="36"/>
      <c r="AF10" s="36"/>
      <c r="AG10" s="36"/>
      <c r="AH10" s="36"/>
      <c r="AI10" s="36"/>
      <c r="AJ10" s="36"/>
      <c r="AK10" s="2"/>
      <c r="AL10" s="36">
        <f>データ!V6</f>
        <v>3857</v>
      </c>
      <c r="AM10" s="36"/>
      <c r="AN10" s="36"/>
      <c r="AO10" s="36"/>
      <c r="AP10" s="36"/>
      <c r="AQ10" s="36"/>
      <c r="AR10" s="36"/>
      <c r="AS10" s="36"/>
      <c r="AT10" s="37">
        <f>データ!W6</f>
        <v>2.4</v>
      </c>
      <c r="AU10" s="37"/>
      <c r="AV10" s="37"/>
      <c r="AW10" s="37"/>
      <c r="AX10" s="37"/>
      <c r="AY10" s="37"/>
      <c r="AZ10" s="37"/>
      <c r="BA10" s="37"/>
      <c r="BB10" s="37">
        <f>データ!X6</f>
        <v>1607.08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2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JAKf5Ud+UP9Vv0oDsJej/nYa6Jm3io4bVrV+L2fr4JoFX8LEyNBzW6yj385cKrrNYSbmFJRbIlBZ3nDQmjxhiQ==" saltValue="0/dx/BbRUFXRNRcQTUszA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2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2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2">
      <c r="A6" s="14" t="s">
        <v>95</v>
      </c>
      <c r="B6" s="19">
        <f>B7</f>
        <v>2023</v>
      </c>
      <c r="C6" s="19">
        <f t="shared" ref="C6:X6" si="3">C7</f>
        <v>462233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南九州市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>
        <f t="shared" si="3"/>
        <v>86.42</v>
      </c>
      <c r="P6" s="20">
        <f t="shared" si="3"/>
        <v>12.14</v>
      </c>
      <c r="Q6" s="20">
        <f t="shared" si="3"/>
        <v>84.39</v>
      </c>
      <c r="R6" s="20">
        <f t="shared" si="3"/>
        <v>2090</v>
      </c>
      <c r="S6" s="20">
        <f t="shared" si="3"/>
        <v>32079</v>
      </c>
      <c r="T6" s="20">
        <f t="shared" si="3"/>
        <v>357.91</v>
      </c>
      <c r="U6" s="20">
        <f t="shared" si="3"/>
        <v>89.63</v>
      </c>
      <c r="V6" s="20">
        <f t="shared" si="3"/>
        <v>3857</v>
      </c>
      <c r="W6" s="20">
        <f t="shared" si="3"/>
        <v>2.4</v>
      </c>
      <c r="X6" s="20">
        <f t="shared" si="3"/>
        <v>1607.08</v>
      </c>
      <c r="Y6" s="21" t="str">
        <f>IF(Y7="",NA(),Y7)</f>
        <v>-</v>
      </c>
      <c r="Z6" s="21">
        <f t="shared" ref="Z6:AH6" si="4">IF(Z7="",NA(),Z7)</f>
        <v>103.23</v>
      </c>
      <c r="AA6" s="21">
        <f t="shared" si="4"/>
        <v>104.73</v>
      </c>
      <c r="AB6" s="21">
        <f t="shared" si="4"/>
        <v>109.24</v>
      </c>
      <c r="AC6" s="21">
        <f t="shared" si="4"/>
        <v>112.07</v>
      </c>
      <c r="AD6" s="21" t="str">
        <f t="shared" si="4"/>
        <v>-</v>
      </c>
      <c r="AE6" s="21">
        <f t="shared" si="4"/>
        <v>107.81</v>
      </c>
      <c r="AF6" s="21">
        <f t="shared" si="4"/>
        <v>107.54</v>
      </c>
      <c r="AG6" s="21">
        <f t="shared" si="4"/>
        <v>107.19</v>
      </c>
      <c r="AH6" s="21">
        <f t="shared" si="4"/>
        <v>107.04</v>
      </c>
      <c r="AI6" s="20" t="str">
        <f>IF(AI7="","",IF(AI7="-","【-】","【"&amp;SUBSTITUTE(TEXT(AI7,"#,##0.00"),"-","△")&amp;"】"))</f>
        <v>【105.91】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18.2</v>
      </c>
      <c r="AQ6" s="21">
        <f t="shared" si="5"/>
        <v>19.059999999999999</v>
      </c>
      <c r="AR6" s="21">
        <f t="shared" si="5"/>
        <v>31.07</v>
      </c>
      <c r="AS6" s="21">
        <f t="shared" si="5"/>
        <v>37.43</v>
      </c>
      <c r="AT6" s="20" t="str">
        <f>IF(AT7="","",IF(AT7="-","【-】","【"&amp;SUBSTITUTE(TEXT(AT7,"#,##0.00"),"-","△")&amp;"】"))</f>
        <v>【3.03】</v>
      </c>
      <c r="AU6" s="21" t="str">
        <f>IF(AU7="",NA(),AU7)</f>
        <v>-</v>
      </c>
      <c r="AV6" s="21">
        <f t="shared" ref="AV6:BD6" si="6">IF(AV7="",NA(),AV7)</f>
        <v>105.06</v>
      </c>
      <c r="AW6" s="21">
        <f t="shared" si="6"/>
        <v>126.72</v>
      </c>
      <c r="AX6" s="21">
        <f t="shared" si="6"/>
        <v>171.96</v>
      </c>
      <c r="AY6" s="21">
        <f t="shared" si="6"/>
        <v>219.22</v>
      </c>
      <c r="AZ6" s="21" t="str">
        <f t="shared" si="6"/>
        <v>-</v>
      </c>
      <c r="BA6" s="21">
        <f t="shared" si="6"/>
        <v>48.56</v>
      </c>
      <c r="BB6" s="21">
        <f t="shared" si="6"/>
        <v>47.58</v>
      </c>
      <c r="BC6" s="21">
        <f t="shared" si="6"/>
        <v>51.09</v>
      </c>
      <c r="BD6" s="21">
        <f t="shared" si="6"/>
        <v>57.42</v>
      </c>
      <c r="BE6" s="20" t="str">
        <f>IF(BE7="","",IF(BE7="-","【-】","【"&amp;SUBSTITUTE(TEXT(BE7,"#,##0.00"),"-","△")&amp;"】"))</f>
        <v>【78.43】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1245.0999999999999</v>
      </c>
      <c r="BM6" s="21">
        <f t="shared" si="7"/>
        <v>1108.8</v>
      </c>
      <c r="BN6" s="21">
        <f t="shared" si="7"/>
        <v>1194.56</v>
      </c>
      <c r="BO6" s="21">
        <f t="shared" si="7"/>
        <v>1174.6099999999999</v>
      </c>
      <c r="BP6" s="20" t="str">
        <f>IF(BP7="","",IF(BP7="-","【-】","【"&amp;SUBSTITUTE(TEXT(BP7,"#,##0.00"),"-","△")&amp;"】"))</f>
        <v>【630.82】</v>
      </c>
      <c r="BQ6" s="21" t="str">
        <f>IF(BQ7="",NA(),BQ7)</f>
        <v>-</v>
      </c>
      <c r="BR6" s="21">
        <f t="shared" ref="BR6:BZ6" si="8">IF(BR7="",NA(),BR7)</f>
        <v>171.11</v>
      </c>
      <c r="BS6" s="21">
        <f t="shared" si="8"/>
        <v>62.5</v>
      </c>
      <c r="BT6" s="21">
        <f t="shared" si="8"/>
        <v>67.319999999999993</v>
      </c>
      <c r="BU6" s="21">
        <f t="shared" si="8"/>
        <v>69.510000000000005</v>
      </c>
      <c r="BV6" s="21" t="str">
        <f t="shared" si="8"/>
        <v>-</v>
      </c>
      <c r="BW6" s="21">
        <f t="shared" si="8"/>
        <v>79.77</v>
      </c>
      <c r="BX6" s="21">
        <f t="shared" si="8"/>
        <v>79.63</v>
      </c>
      <c r="BY6" s="21">
        <f t="shared" si="8"/>
        <v>76.78</v>
      </c>
      <c r="BZ6" s="21">
        <f t="shared" si="8"/>
        <v>75.41</v>
      </c>
      <c r="CA6" s="20" t="str">
        <f>IF(CA7="","",IF(CA7="-","【-】","【"&amp;SUBSTITUTE(TEXT(CA7,"#,##0.00"),"-","△")&amp;"】"))</f>
        <v>【97.81】</v>
      </c>
      <c r="CB6" s="21" t="str">
        <f>IF(CB7="",NA(),CB7)</f>
        <v>-</v>
      </c>
      <c r="CC6" s="21">
        <f t="shared" ref="CC6:CK6" si="9">IF(CC7="",NA(),CC7)</f>
        <v>54.84</v>
      </c>
      <c r="CD6" s="21">
        <f t="shared" si="9"/>
        <v>150.53</v>
      </c>
      <c r="CE6" s="21">
        <f t="shared" si="9"/>
        <v>150.55000000000001</v>
      </c>
      <c r="CF6" s="21">
        <f t="shared" si="9"/>
        <v>150.55000000000001</v>
      </c>
      <c r="CG6" s="21" t="str">
        <f t="shared" si="9"/>
        <v>-</v>
      </c>
      <c r="CH6" s="21">
        <f t="shared" si="9"/>
        <v>214.56</v>
      </c>
      <c r="CI6" s="21">
        <f t="shared" si="9"/>
        <v>213.66</v>
      </c>
      <c r="CJ6" s="21">
        <f t="shared" si="9"/>
        <v>224.31</v>
      </c>
      <c r="CK6" s="21">
        <f t="shared" si="9"/>
        <v>223.48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>
        <f t="shared" ref="CN6:CV6" si="10">IF(CN7="",NA(),CN7)</f>
        <v>62</v>
      </c>
      <c r="CO6" s="21">
        <f t="shared" si="10"/>
        <v>56.92</v>
      </c>
      <c r="CP6" s="21">
        <f t="shared" si="10"/>
        <v>56.04</v>
      </c>
      <c r="CQ6" s="21">
        <f t="shared" si="10"/>
        <v>55.42</v>
      </c>
      <c r="CR6" s="21" t="str">
        <f t="shared" si="10"/>
        <v>-</v>
      </c>
      <c r="CS6" s="21">
        <f t="shared" si="10"/>
        <v>49.47</v>
      </c>
      <c r="CT6" s="21">
        <f t="shared" si="10"/>
        <v>48.19</v>
      </c>
      <c r="CU6" s="21">
        <f t="shared" si="10"/>
        <v>47.32</v>
      </c>
      <c r="CV6" s="21">
        <f t="shared" si="10"/>
        <v>48.03</v>
      </c>
      <c r="CW6" s="20" t="str">
        <f>IF(CW7="","",IF(CW7="-","【-】","【"&amp;SUBSTITUTE(TEXT(CW7,"#,##0.00"),"-","△")&amp;"】"))</f>
        <v>【58.94】</v>
      </c>
      <c r="CX6" s="21" t="str">
        <f>IF(CX7="",NA(),CX7)</f>
        <v>-</v>
      </c>
      <c r="CY6" s="21">
        <f t="shared" ref="CY6:DG6" si="11">IF(CY7="",NA(),CY7)</f>
        <v>95.22</v>
      </c>
      <c r="CZ6" s="21">
        <f t="shared" si="11"/>
        <v>96.79</v>
      </c>
      <c r="DA6" s="21">
        <f t="shared" si="11"/>
        <v>95.8</v>
      </c>
      <c r="DB6" s="21">
        <f t="shared" si="11"/>
        <v>94.22</v>
      </c>
      <c r="DC6" s="21" t="str">
        <f t="shared" si="11"/>
        <v>-</v>
      </c>
      <c r="DD6" s="21">
        <f t="shared" si="11"/>
        <v>82.06</v>
      </c>
      <c r="DE6" s="21">
        <f t="shared" si="11"/>
        <v>82.26</v>
      </c>
      <c r="DF6" s="21">
        <f t="shared" si="11"/>
        <v>81.33</v>
      </c>
      <c r="DG6" s="21">
        <f t="shared" si="11"/>
        <v>80.95</v>
      </c>
      <c r="DH6" s="20" t="str">
        <f>IF(DH7="","",IF(DH7="-","【-】","【"&amp;SUBSTITUTE(TEXT(DH7,"#,##0.00"),"-","△")&amp;"】"))</f>
        <v>【95.91】</v>
      </c>
      <c r="DI6" s="21" t="str">
        <f>IF(DI7="",NA(),DI7)</f>
        <v>-</v>
      </c>
      <c r="DJ6" s="21">
        <f t="shared" ref="DJ6:DR6" si="12">IF(DJ7="",NA(),DJ7)</f>
        <v>4.6399999999999997</v>
      </c>
      <c r="DK6" s="21">
        <f t="shared" si="12"/>
        <v>7.58</v>
      </c>
      <c r="DL6" s="21">
        <f t="shared" si="12"/>
        <v>10.41</v>
      </c>
      <c r="DM6" s="21">
        <f t="shared" si="12"/>
        <v>13.25</v>
      </c>
      <c r="DN6" s="21" t="str">
        <f t="shared" si="12"/>
        <v>-</v>
      </c>
      <c r="DO6" s="21">
        <f t="shared" si="12"/>
        <v>19.93</v>
      </c>
      <c r="DP6" s="21">
        <f t="shared" si="12"/>
        <v>21.94</v>
      </c>
      <c r="DQ6" s="21">
        <f t="shared" si="12"/>
        <v>22.89</v>
      </c>
      <c r="DR6" s="21">
        <f t="shared" si="12"/>
        <v>23.37</v>
      </c>
      <c r="DS6" s="20" t="str">
        <f>IF(DS7="","",IF(DS7="-","【-】","【"&amp;SUBSTITUTE(TEXT(DS7,"#,##0.00"),"-","△")&amp;"】"))</f>
        <v>【41.09】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【8.68】</v>
      </c>
      <c r="EE6" s="21" t="str">
        <f>IF(EE7="",NA(),EE7)</f>
        <v>-</v>
      </c>
      <c r="EF6" s="20">
        <f t="shared" ref="EF6:EN6" si="14">IF(EF7="",NA(),EF7)</f>
        <v>0</v>
      </c>
      <c r="EG6" s="21">
        <f t="shared" si="14"/>
        <v>0.39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0.32</v>
      </c>
      <c r="EL6" s="21">
        <f t="shared" si="14"/>
        <v>0.1</v>
      </c>
      <c r="EM6" s="21">
        <f t="shared" si="14"/>
        <v>0.09</v>
      </c>
      <c r="EN6" s="21">
        <f t="shared" si="14"/>
        <v>0.1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2">
      <c r="A7" s="14"/>
      <c r="B7" s="23">
        <v>2023</v>
      </c>
      <c r="C7" s="23">
        <v>462233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86.42</v>
      </c>
      <c r="P7" s="24">
        <v>12.14</v>
      </c>
      <c r="Q7" s="24">
        <v>84.39</v>
      </c>
      <c r="R7" s="24">
        <v>2090</v>
      </c>
      <c r="S7" s="24">
        <v>32079</v>
      </c>
      <c r="T7" s="24">
        <v>357.91</v>
      </c>
      <c r="U7" s="24">
        <v>89.63</v>
      </c>
      <c r="V7" s="24">
        <v>3857</v>
      </c>
      <c r="W7" s="24">
        <v>2.4</v>
      </c>
      <c r="X7" s="24">
        <v>1607.08</v>
      </c>
      <c r="Y7" s="24" t="s">
        <v>102</v>
      </c>
      <c r="Z7" s="24">
        <v>103.23</v>
      </c>
      <c r="AA7" s="24">
        <v>104.73</v>
      </c>
      <c r="AB7" s="24">
        <v>109.24</v>
      </c>
      <c r="AC7" s="24">
        <v>112.07</v>
      </c>
      <c r="AD7" s="24" t="s">
        <v>102</v>
      </c>
      <c r="AE7" s="24">
        <v>107.81</v>
      </c>
      <c r="AF7" s="24">
        <v>107.54</v>
      </c>
      <c r="AG7" s="24">
        <v>107.19</v>
      </c>
      <c r="AH7" s="24">
        <v>107.04</v>
      </c>
      <c r="AI7" s="24">
        <v>105.91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18.2</v>
      </c>
      <c r="AQ7" s="24">
        <v>19.059999999999999</v>
      </c>
      <c r="AR7" s="24">
        <v>31.07</v>
      </c>
      <c r="AS7" s="24">
        <v>37.43</v>
      </c>
      <c r="AT7" s="24">
        <v>3.03</v>
      </c>
      <c r="AU7" s="24" t="s">
        <v>102</v>
      </c>
      <c r="AV7" s="24">
        <v>105.06</v>
      </c>
      <c r="AW7" s="24">
        <v>126.72</v>
      </c>
      <c r="AX7" s="24">
        <v>171.96</v>
      </c>
      <c r="AY7" s="24">
        <v>219.22</v>
      </c>
      <c r="AZ7" s="24" t="s">
        <v>102</v>
      </c>
      <c r="BA7" s="24">
        <v>48.56</v>
      </c>
      <c r="BB7" s="24">
        <v>47.58</v>
      </c>
      <c r="BC7" s="24">
        <v>51.09</v>
      </c>
      <c r="BD7" s="24">
        <v>57.42</v>
      </c>
      <c r="BE7" s="24">
        <v>78.430000000000007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1245.0999999999999</v>
      </c>
      <c r="BM7" s="24">
        <v>1108.8</v>
      </c>
      <c r="BN7" s="24">
        <v>1194.56</v>
      </c>
      <c r="BO7" s="24">
        <v>1174.6099999999999</v>
      </c>
      <c r="BP7" s="24">
        <v>630.82000000000005</v>
      </c>
      <c r="BQ7" s="24" t="s">
        <v>102</v>
      </c>
      <c r="BR7" s="24">
        <v>171.11</v>
      </c>
      <c r="BS7" s="24">
        <v>62.5</v>
      </c>
      <c r="BT7" s="24">
        <v>67.319999999999993</v>
      </c>
      <c r="BU7" s="24">
        <v>69.510000000000005</v>
      </c>
      <c r="BV7" s="24" t="s">
        <v>102</v>
      </c>
      <c r="BW7" s="24">
        <v>79.77</v>
      </c>
      <c r="BX7" s="24">
        <v>79.63</v>
      </c>
      <c r="BY7" s="24">
        <v>76.78</v>
      </c>
      <c r="BZ7" s="24">
        <v>75.41</v>
      </c>
      <c r="CA7" s="24">
        <v>97.81</v>
      </c>
      <c r="CB7" s="24" t="s">
        <v>102</v>
      </c>
      <c r="CC7" s="24">
        <v>54.84</v>
      </c>
      <c r="CD7" s="24">
        <v>150.53</v>
      </c>
      <c r="CE7" s="24">
        <v>150.55000000000001</v>
      </c>
      <c r="CF7" s="24">
        <v>150.55000000000001</v>
      </c>
      <c r="CG7" s="24" t="s">
        <v>102</v>
      </c>
      <c r="CH7" s="24">
        <v>214.56</v>
      </c>
      <c r="CI7" s="24">
        <v>213.66</v>
      </c>
      <c r="CJ7" s="24">
        <v>224.31</v>
      </c>
      <c r="CK7" s="24">
        <v>223.48</v>
      </c>
      <c r="CL7" s="24">
        <v>138.75</v>
      </c>
      <c r="CM7" s="24" t="s">
        <v>102</v>
      </c>
      <c r="CN7" s="24">
        <v>62</v>
      </c>
      <c r="CO7" s="24">
        <v>56.92</v>
      </c>
      <c r="CP7" s="24">
        <v>56.04</v>
      </c>
      <c r="CQ7" s="24">
        <v>55.42</v>
      </c>
      <c r="CR7" s="24" t="s">
        <v>102</v>
      </c>
      <c r="CS7" s="24">
        <v>49.47</v>
      </c>
      <c r="CT7" s="24">
        <v>48.19</v>
      </c>
      <c r="CU7" s="24">
        <v>47.32</v>
      </c>
      <c r="CV7" s="24">
        <v>48.03</v>
      </c>
      <c r="CW7" s="24">
        <v>58.94</v>
      </c>
      <c r="CX7" s="24" t="s">
        <v>102</v>
      </c>
      <c r="CY7" s="24">
        <v>95.22</v>
      </c>
      <c r="CZ7" s="24">
        <v>96.79</v>
      </c>
      <c r="DA7" s="24">
        <v>95.8</v>
      </c>
      <c r="DB7" s="24">
        <v>94.22</v>
      </c>
      <c r="DC7" s="24" t="s">
        <v>102</v>
      </c>
      <c r="DD7" s="24">
        <v>82.06</v>
      </c>
      <c r="DE7" s="24">
        <v>82.26</v>
      </c>
      <c r="DF7" s="24">
        <v>81.33</v>
      </c>
      <c r="DG7" s="24">
        <v>80.95</v>
      </c>
      <c r="DH7" s="24">
        <v>95.91</v>
      </c>
      <c r="DI7" s="24" t="s">
        <v>102</v>
      </c>
      <c r="DJ7" s="24">
        <v>4.6399999999999997</v>
      </c>
      <c r="DK7" s="24">
        <v>7.58</v>
      </c>
      <c r="DL7" s="24">
        <v>10.41</v>
      </c>
      <c r="DM7" s="24">
        <v>13.25</v>
      </c>
      <c r="DN7" s="24" t="s">
        <v>102</v>
      </c>
      <c r="DO7" s="24">
        <v>19.93</v>
      </c>
      <c r="DP7" s="24">
        <v>21.94</v>
      </c>
      <c r="DQ7" s="24">
        <v>22.89</v>
      </c>
      <c r="DR7" s="24">
        <v>23.37</v>
      </c>
      <c r="DS7" s="24">
        <v>41.09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8.68</v>
      </c>
      <c r="EE7" s="24" t="s">
        <v>102</v>
      </c>
      <c r="EF7" s="24">
        <v>0</v>
      </c>
      <c r="EG7" s="24">
        <v>0.39</v>
      </c>
      <c r="EH7" s="24">
        <v>0</v>
      </c>
      <c r="EI7" s="24">
        <v>0</v>
      </c>
      <c r="EJ7" s="24" t="s">
        <v>102</v>
      </c>
      <c r="EK7" s="24">
        <v>0.32</v>
      </c>
      <c r="EL7" s="24">
        <v>0.1</v>
      </c>
      <c r="EM7" s="24">
        <v>0.09</v>
      </c>
      <c r="EN7" s="24">
        <v>0.1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2">
      <c r="B13" t="s">
        <v>110</v>
      </c>
      <c r="C13" t="s">
        <v>111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2025-02-25T01:35:38Z</cp:lastPrinted>
  <dcterms:created xsi:type="dcterms:W3CDTF">2025-01-24T07:07:47Z</dcterms:created>
  <dcterms:modified xsi:type="dcterms:W3CDTF">2025-02-25T01:35:41Z</dcterms:modified>
  <cp:category/>
</cp:coreProperties>
</file>