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8 伊佐市（済）\"/>
    </mc:Choice>
  </mc:AlternateContent>
  <xr:revisionPtr revIDLastSave="0" documentId="13_ncr:1_{A27F8840-B057-400A-8BC8-2706E8A147D9}" xr6:coauthVersionLast="36" xr6:coauthVersionMax="47" xr10:uidLastSave="{00000000-0000-0000-0000-000000000000}"/>
  <workbookProtection workbookAlgorithmName="SHA-512" workbookHashValue="9Yf1aK4FQFWW2qpuZYa0R1h5ZjN6/PRwphYkkmmTLGq7GE4YdlakVv0Cobzvhliu3Aqh3OHEe7jaieMdt1283A==" workbookSaltValue="WFbk+0R9cyr0LhzBExrQL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P8" i="4"/>
  <c r="I8" i="4"/>
</calcChain>
</file>

<file path=xl/sharedStrings.xml><?xml version="1.0" encoding="utf-8"?>
<sst xmlns="http://schemas.openxmlformats.org/spreadsheetml/2006/main" count="319" uniqueCount="114">
  <si>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</si>
  <si>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</si>
  <si>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</si>
  <si>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</si>
  <si>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</si>
  <si>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</si>
  <si>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</si>
  <si>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</si>
  <si>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</si>
  <si>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</si>
  <si>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</si>
  <si>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</si>
  <si>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</si>
  <si>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</si>
  <si>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</si>
  <si>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</si>
  <si>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</si>
  <si>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</si>
  <si>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</si>
  <si>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</si>
  <si>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</si>
  <si>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</si>
  <si>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</si>
  <si>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</si>
  <si>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</si>
  <si>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</si>
  <si>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</si>
  <si>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</si>
  <si>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</si>
  <si>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</si>
  <si>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</si>
  <si>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</si>
  <si>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</si>
  <si>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</si>
  <si>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</si>
  <si>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</si>
  <si>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</si>
  <si>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</si>
  <si>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</si>
  <si>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</si>
  <si>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</si>
  <si>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</si>
  <si>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</si>
  <si>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</si>
  <si>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</si>
  <si>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</si>
  <si>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</si>
  <si>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</si>
  <si>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</si>
  <si>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</si>
  <si>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</si>
  <si>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</si>
  <si>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</si>
  <si>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</si>
  <si>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</si>
  <si>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</si>
  <si>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</si>
  <si>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</si>
  <si>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</si>
  <si>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</si>
  <si>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</si>
  <si>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</si>
  <si>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</si>
  <si>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</si>
  <si>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</si>
  <si>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</si>
  <si>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</si>
  <si>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</si>
  <si>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</si>
  <si>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</si>
  <si>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</si>
  <si>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</si>
  <si>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</si>
  <si>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</si>
  <si>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</si>
  <si>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</si>
  <si>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</si>
  <si>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</si>
  <si>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</si>
  <si>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</si>
  <si>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</si>
  <si>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</si>
  <si>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</si>
  <si>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</si>
  <si>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</si>
  <si>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</si>
  <si>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</si>
  <si>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</si>
  <si>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</si>
  <si>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</si>
  <si>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</si>
  <si>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</si>
  <si>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</si>
  <si>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</si>
  <si>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</si>
  <si>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</si>
  <si>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</si>
  <si>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</si>
  <si>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</si>
  <si>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</si>
  <si>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</si>
  <si>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</si>
  <si>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</si>
  <si>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</si>
  <si>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</si>
  <si>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</si>
  <si>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</si>
  <si>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</si>
  <si>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</si>
  <si>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</si>
  <si>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</si>
  <si>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令和５年度から地方公営企業法適用で企業会計方式になり財務状況の実態が明らかになり、分析しやすくなる。　
　維持管理費だけでなく、固定資産規模を縮小し減価償却費も低減を図る。
　一般会計繰入金においても、基準外繰入を少しでも縮小する経営が重要である。</t>
    <phoneticPr fontId="4"/>
  </si>
  <si>
    <t>　管更新を令和15年度以降に数年かけて行う。
　他の２処理施設は、それぞれ平成12年、16年の供用開始であるため、更新時の見直しを含めた計画策定は令和25年以降になると思われる。
【電気・機械設備】
　処理場及びポンプ場の電気・機械設備については、菱刈中央地区、菱刈北部地区の更新工事は令和３年度までに完了しているが、平成16年供用開始の平出水地区の電気・機械設備が既に耐用年数を経過しており、令和６年に維持管理適正化計画の見直しを行い、令和９年から維持管理適正化計画のもとに更新を行う。</t>
    <phoneticPr fontId="4"/>
  </si>
  <si>
    <t>①経常収支比率については、収益の大部分を一般会計繰入金に依存している状況であり、かつ使用料収入については増加は見込めない。令和９年から平出水地区の機能強化更新を控えており、ダウンサイジングを念頭に、長期的な費用の削減を図る。
④企業債残高対事業規模比率
　企業債残高対事業規模比率は、類似団体平均値より高いものの、企業債残高の減により年々減少していく予定。他指標と関連してはいるが、固定資産規模縮小による減価償却費の縮減を意識した施設・設備の更新を行っていく。
⑤経費回収率及び⑥汚水処理原価については、下水道年間有収水量や下水道使用料は毎年微減していくことが予想されるため、汚水処理費を構成する各費用の経費削減に努める。
⑦施設利用率については、一日平均処理水量増加は見込めないため、処理能力の縮小を検討する。
⑧水洗化率については、新規加入者を増やし、汲取式や単独浄化槽からの転換を広報誌等で啓発していく。</t>
    <rPh sb="1" eb="5">
      <t>ケイジョウシュウシ</t>
    </rPh>
    <rPh sb="176" eb="17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</si>
</sst>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6A-4FE2-BE5A-878761C8FF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6F6A-4FE2-BE5A-878761C8FF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44.04</c:v>
                </c:pt>
              </c:numCache>
            </c:numRef>
          </c:val>
          <c:extLst>
            <c:ext xmlns:c16="http://schemas.microsoft.com/office/drawing/2014/chart" uri="{C3380CC4-5D6E-409C-BE32-E72D297353CC}">
              <c16:uniqueId val="{00000000-B00E-4D13-B685-06319AC447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52.63</c:v>
                </c:pt>
              </c:numCache>
            </c:numRef>
          </c:val>
          <c:smooth val="0"/>
          <c:extLst>
            <c:ext xmlns:c16="http://schemas.microsoft.com/office/drawing/2014/chart" uri="{C3380CC4-5D6E-409C-BE32-E72D297353CC}">
              <c16:uniqueId val="{00000001-B00E-4D13-B685-06319AC447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76.36</c:v>
                </c:pt>
              </c:numCache>
            </c:numRef>
          </c:val>
          <c:extLst>
            <c:ext xmlns:c16="http://schemas.microsoft.com/office/drawing/2014/chart" uri="{C3380CC4-5D6E-409C-BE32-E72D297353CC}">
              <c16:uniqueId val="{00000000-D78F-408C-916F-CAB31868BC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90.32</c:v>
                </c:pt>
              </c:numCache>
            </c:numRef>
          </c:val>
          <c:smooth val="0"/>
          <c:extLst>
            <c:ext xmlns:c16="http://schemas.microsoft.com/office/drawing/2014/chart" uri="{C3380CC4-5D6E-409C-BE32-E72D297353CC}">
              <c16:uniqueId val="{00000001-D78F-408C-916F-CAB31868BC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106.91</c:v>
                </c:pt>
              </c:numCache>
            </c:numRef>
          </c:val>
          <c:extLst>
            <c:ext xmlns:c16="http://schemas.microsoft.com/office/drawing/2014/chart" uri="{C3380CC4-5D6E-409C-BE32-E72D297353CC}">
              <c16:uniqueId val="{00000000-EB84-4E1D-BEEA-3E9A6D23AD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103.07</c:v>
                </c:pt>
              </c:numCache>
            </c:numRef>
          </c:val>
          <c:smooth val="0"/>
          <c:extLst>
            <c:ext xmlns:c16="http://schemas.microsoft.com/office/drawing/2014/chart" uri="{C3380CC4-5D6E-409C-BE32-E72D297353CC}">
              <c16:uniqueId val="{00000001-EB84-4E1D-BEEA-3E9A6D23AD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4.6500000000000004</c:v>
                </c:pt>
              </c:numCache>
            </c:numRef>
          </c:val>
          <c:extLst>
            <c:ext xmlns:c16="http://schemas.microsoft.com/office/drawing/2014/chart" uri="{C3380CC4-5D6E-409C-BE32-E72D297353CC}">
              <c16:uniqueId val="{00000000-A3AD-410C-BD07-FF520839A3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30.5</c:v>
                </c:pt>
              </c:numCache>
            </c:numRef>
          </c:val>
          <c:smooth val="0"/>
          <c:extLst>
            <c:ext xmlns:c16="http://schemas.microsoft.com/office/drawing/2014/chart" uri="{C3380CC4-5D6E-409C-BE32-E72D297353CC}">
              <c16:uniqueId val="{00000001-A3AD-410C-BD07-FF520839A3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88-40C7-8153-BF580D43D8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488-40C7-8153-BF580D43D8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69-4E81-8F98-9086F21470B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120.64</c:v>
                </c:pt>
              </c:numCache>
            </c:numRef>
          </c:val>
          <c:smooth val="0"/>
          <c:extLst>
            <c:ext xmlns:c16="http://schemas.microsoft.com/office/drawing/2014/chart" uri="{C3380CC4-5D6E-409C-BE32-E72D297353CC}">
              <c16:uniqueId val="{00000001-F869-4E81-8F98-9086F21470B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45.15</c:v>
                </c:pt>
              </c:numCache>
            </c:numRef>
          </c:val>
          <c:extLst>
            <c:ext xmlns:c16="http://schemas.microsoft.com/office/drawing/2014/chart" uri="{C3380CC4-5D6E-409C-BE32-E72D297353CC}">
              <c16:uniqueId val="{00000000-EE91-4E8F-B867-0D561C6B96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39.82</c:v>
                </c:pt>
              </c:numCache>
            </c:numRef>
          </c:val>
          <c:smooth val="0"/>
          <c:extLst>
            <c:ext xmlns:c16="http://schemas.microsoft.com/office/drawing/2014/chart" uri="{C3380CC4-5D6E-409C-BE32-E72D297353CC}">
              <c16:uniqueId val="{00000001-EE91-4E8F-B867-0D561C6B96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1169.56</c:v>
                </c:pt>
              </c:numCache>
            </c:numRef>
          </c:val>
          <c:extLst>
            <c:ext xmlns:c16="http://schemas.microsoft.com/office/drawing/2014/chart" uri="{C3380CC4-5D6E-409C-BE32-E72D297353CC}">
              <c16:uniqueId val="{00000000-6067-4E32-935E-C2FA0137C2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743.31</c:v>
                </c:pt>
              </c:numCache>
            </c:numRef>
          </c:val>
          <c:smooth val="0"/>
          <c:extLst>
            <c:ext xmlns:c16="http://schemas.microsoft.com/office/drawing/2014/chart" uri="{C3380CC4-5D6E-409C-BE32-E72D297353CC}">
              <c16:uniqueId val="{00000001-6067-4E32-935E-C2FA0137C2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91.37</c:v>
                </c:pt>
              </c:numCache>
            </c:numRef>
          </c:val>
          <c:extLst>
            <c:ext xmlns:c16="http://schemas.microsoft.com/office/drawing/2014/chart" uri="{C3380CC4-5D6E-409C-BE32-E72D297353CC}">
              <c16:uniqueId val="{00000000-016E-41D0-AB01-70DF899A42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61.15</c:v>
                </c:pt>
              </c:numCache>
            </c:numRef>
          </c:val>
          <c:smooth val="0"/>
          <c:extLst>
            <c:ext xmlns:c16="http://schemas.microsoft.com/office/drawing/2014/chart" uri="{C3380CC4-5D6E-409C-BE32-E72D297353CC}">
              <c16:uniqueId val="{00000001-016E-41D0-AB01-70DF899A42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154.75</c:v>
                </c:pt>
              </c:numCache>
            </c:numRef>
          </c:val>
          <c:extLst>
            <c:ext xmlns:c16="http://schemas.microsoft.com/office/drawing/2014/chart" uri="{C3380CC4-5D6E-409C-BE32-E72D297353CC}">
              <c16:uniqueId val="{00000000-858C-46CF-8430-AE179254E6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250.43</c:v>
                </c:pt>
              </c:numCache>
            </c:numRef>
          </c:val>
          <c:smooth val="0"/>
          <c:extLst>
            <c:ext xmlns:c16="http://schemas.microsoft.com/office/drawing/2014/chart" uri="{C3380CC4-5D6E-409C-BE32-E72D297353CC}">
              <c16:uniqueId val="{00000001-858C-46CF-8430-AE179254E6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伊佐市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自治体職員</v>
      </c>
      <c r="AE8" s="65"/>
      <c r="AF8" s="65"/>
      <c r="AG8" s="65"/>
      <c r="AH8" s="65"/>
      <c r="AI8" s="65"/>
      <c r="AJ8" s="65"/>
      <c r="AK8" s="3"/>
      <c r="AL8" s="45">
        <f>データ!S6</f>
        <v>23345</v>
      </c>
      <c r="AM8" s="45"/>
      <c r="AN8" s="45"/>
      <c r="AO8" s="45"/>
      <c r="AP8" s="45"/>
      <c r="AQ8" s="45"/>
      <c r="AR8" s="45"/>
      <c r="AS8" s="45"/>
      <c r="AT8" s="44">
        <f>データ!T6</f>
        <v>392.56</v>
      </c>
      <c r="AU8" s="44"/>
      <c r="AV8" s="44"/>
      <c r="AW8" s="44"/>
      <c r="AX8" s="44"/>
      <c r="AY8" s="44"/>
      <c r="AZ8" s="44"/>
      <c r="BA8" s="44"/>
      <c r="BB8" s="44">
        <f>データ!U6</f>
        <v>59.47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80.89</v>
      </c>
      <c r="J10" s="44"/>
      <c r="K10" s="44"/>
      <c r="L10" s="44"/>
      <c r="M10" s="44"/>
      <c r="N10" s="44"/>
      <c r="O10" s="44"/>
      <c r="P10" s="44">
        <f>データ!P6</f>
        <v>12.61</v>
      </c>
      <c r="Q10" s="44"/>
      <c r="R10" s="44"/>
      <c r="S10" s="44"/>
      <c r="T10" s="44"/>
      <c r="U10" s="44"/>
      <c r="V10" s="44"/>
      <c r="W10" s="44">
        <f>データ!Q6</f>
        <v>100</v>
      </c>
      <c r="X10" s="44"/>
      <c r="Y10" s="44"/>
      <c r="Z10" s="44"/>
      <c r="AA10" s="44"/>
      <c r="AB10" s="44"/>
      <c r="AC10" s="44"/>
      <c r="AD10" s="45">
        <f>データ!R6</f>
        <v>3300</v>
      </c>
      <c r="AE10" s="45"/>
      <c r="AF10" s="45"/>
      <c r="AG10" s="45"/>
      <c r="AH10" s="45"/>
      <c r="AI10" s="45"/>
      <c r="AJ10" s="45"/>
      <c r="AK10" s="2"/>
      <c r="AL10" s="45">
        <f>データ!V6</f>
        <v>2910</v>
      </c>
      <c r="AM10" s="45"/>
      <c r="AN10" s="45"/>
      <c r="AO10" s="45"/>
      <c r="AP10" s="45"/>
      <c r="AQ10" s="45"/>
      <c r="AR10" s="45"/>
      <c r="AS10" s="45"/>
      <c r="AT10" s="44">
        <f>データ!W6</f>
        <v>2.84</v>
      </c>
      <c r="AU10" s="44"/>
      <c r="AV10" s="44"/>
      <c r="AW10" s="44"/>
      <c r="AX10" s="44"/>
      <c r="AY10" s="44"/>
      <c r="AZ10" s="44"/>
      <c r="BA10" s="44"/>
      <c r="BB10" s="44">
        <f>データ!X6</f>
        <v>1024.6500000000001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111</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XnzxFIsqqOFW+TPFcrKZagoxvCeOc8y+ywrLdhdqgE1Ykho1NRKm/qiximTchnxjq2iU3xQZc1VNy1GEbIUPQ==" saltValue="FXspHXC45IYZ7OTOxDg1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462241</v>
      </c>
      <c r="D6" s="19">
        <f t="shared" si="3"/>
        <v>46</v>
      </c>
      <c r="E6" s="19">
        <f t="shared" si="3"/>
        <v>17</v>
      </c>
      <c r="F6" s="19">
        <f t="shared" si="3"/>
        <v>5</v>
      </c>
      <c r="G6" s="19">
        <f t="shared" si="3"/>
        <v>0</v>
      </c>
      <c r="H6" s="19" t="str">
        <f t="shared" si="3"/>
        <v>鹿児島県　伊佐市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80.89</v>
      </c>
      <c r="P6" s="20">
        <f t="shared" si="3"/>
        <v>12.61</v>
      </c>
      <c r="Q6" s="20">
        <f t="shared" si="3"/>
        <v>100</v>
      </c>
      <c r="R6" s="20">
        <f t="shared" si="3"/>
        <v>3300</v>
      </c>
      <c r="S6" s="20">
        <f t="shared" si="3"/>
        <v>23345</v>
      </c>
      <c r="T6" s="20">
        <f t="shared" si="3"/>
        <v>392.56</v>
      </c>
      <c r="U6" s="20">
        <f t="shared" si="3"/>
        <v>59.47</v>
      </c>
      <c r="V6" s="20">
        <f t="shared" si="3"/>
        <v>2910</v>
      </c>
      <c r="W6" s="20">
        <f t="shared" si="3"/>
        <v>2.84</v>
      </c>
      <c r="X6" s="20">
        <f t="shared" si="3"/>
        <v>1024.6500000000001</v>
      </c>
      <c r="Y6" s="21" t="str">
        <f>IF(Y7="",NA(),Y7)</f>
        <v>-</v>
      </c>
      <c r="Z6" s="21" t="str">
        <f t="shared" ref="Z6:AH6" si="4">IF(Z7="",NA(),Z7)</f>
        <v>-</v>
      </c>
      <c r="AA6" s="21" t="str">
        <f t="shared" si="4"/>
        <v>-</v>
      </c>
      <c r="AB6" s="21" t="str">
        <f t="shared" si="4"/>
        <v>-</v>
      </c>
      <c r="AC6" s="21">
        <f t="shared" si="4"/>
        <v>106.91</v>
      </c>
      <c r="AD6" s="21" t="str">
        <f t="shared" si="4"/>
        <v>-</v>
      </c>
      <c r="AE6" s="21" t="str">
        <f t="shared" si="4"/>
        <v>-</v>
      </c>
      <c r="AF6" s="21" t="str">
        <f t="shared" si="4"/>
        <v>-</v>
      </c>
      <c r="AG6" s="21" t="str">
        <f t="shared" si="4"/>
        <v>-</v>
      </c>
      <c r="AH6" s="21">
        <f t="shared" si="4"/>
        <v>103.07</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120.64</v>
      </c>
      <c r="AT6" s="20" t="str">
        <f>IF(AT7="","",IF(AT7="-","【-】","【"&amp;SUBSTITUTE(TEXT(AT7,"#,##0.00"),"-","△")&amp;"】"))</f>
        <v>【124.06】</v>
      </c>
      <c r="AU6" s="21" t="str">
        <f>IF(AU7="",NA(),AU7)</f>
        <v>-</v>
      </c>
      <c r="AV6" s="21" t="str">
        <f t="shared" ref="AV6:BD6" si="6">IF(AV7="",NA(),AV7)</f>
        <v>-</v>
      </c>
      <c r="AW6" s="21" t="str">
        <f t="shared" si="6"/>
        <v>-</v>
      </c>
      <c r="AX6" s="21" t="str">
        <f t="shared" si="6"/>
        <v>-</v>
      </c>
      <c r="AY6" s="21">
        <f t="shared" si="6"/>
        <v>45.15</v>
      </c>
      <c r="AZ6" s="21" t="str">
        <f t="shared" si="6"/>
        <v>-</v>
      </c>
      <c r="BA6" s="21" t="str">
        <f t="shared" si="6"/>
        <v>-</v>
      </c>
      <c r="BB6" s="21" t="str">
        <f t="shared" si="6"/>
        <v>-</v>
      </c>
      <c r="BC6" s="21" t="str">
        <f t="shared" si="6"/>
        <v>-</v>
      </c>
      <c r="BD6" s="21">
        <f t="shared" si="6"/>
        <v>39.82</v>
      </c>
      <c r="BE6" s="20" t="str">
        <f>IF(BE7="","",IF(BE7="-","【-】","【"&amp;SUBSTITUTE(TEXT(BE7,"#,##0.00"),"-","△")&amp;"】"))</f>
        <v>【42.02】</v>
      </c>
      <c r="BF6" s="21" t="str">
        <f>IF(BF7="",NA(),BF7)</f>
        <v>-</v>
      </c>
      <c r="BG6" s="21" t="str">
        <f t="shared" ref="BG6:BO6" si="7">IF(BG7="",NA(),BG7)</f>
        <v>-</v>
      </c>
      <c r="BH6" s="21" t="str">
        <f t="shared" si="7"/>
        <v>-</v>
      </c>
      <c r="BI6" s="21" t="str">
        <f t="shared" si="7"/>
        <v>-</v>
      </c>
      <c r="BJ6" s="21">
        <f t="shared" si="7"/>
        <v>1169.56</v>
      </c>
      <c r="BK6" s="21" t="str">
        <f t="shared" si="7"/>
        <v>-</v>
      </c>
      <c r="BL6" s="21" t="str">
        <f t="shared" si="7"/>
        <v>-</v>
      </c>
      <c r="BM6" s="21" t="str">
        <f t="shared" si="7"/>
        <v>-</v>
      </c>
      <c r="BN6" s="21" t="str">
        <f t="shared" si="7"/>
        <v>-</v>
      </c>
      <c r="BO6" s="21">
        <f t="shared" si="7"/>
        <v>743.31</v>
      </c>
      <c r="BP6" s="20" t="str">
        <f>IF(BP7="","",IF(BP7="-","【-】","【"&amp;SUBSTITUTE(TEXT(BP7,"#,##0.00"),"-","△")&amp;"】"))</f>
        <v>【785.10】</v>
      </c>
      <c r="BQ6" s="21" t="str">
        <f>IF(BQ7="",NA(),BQ7)</f>
        <v>-</v>
      </c>
      <c r="BR6" s="21" t="str">
        <f t="shared" ref="BR6:BZ6" si="8">IF(BR7="",NA(),BR7)</f>
        <v>-</v>
      </c>
      <c r="BS6" s="21" t="str">
        <f t="shared" si="8"/>
        <v>-</v>
      </c>
      <c r="BT6" s="21" t="str">
        <f t="shared" si="8"/>
        <v>-</v>
      </c>
      <c r="BU6" s="21">
        <f t="shared" si="8"/>
        <v>91.37</v>
      </c>
      <c r="BV6" s="21" t="str">
        <f t="shared" si="8"/>
        <v>-</v>
      </c>
      <c r="BW6" s="21" t="str">
        <f t="shared" si="8"/>
        <v>-</v>
      </c>
      <c r="BX6" s="21" t="str">
        <f t="shared" si="8"/>
        <v>-</v>
      </c>
      <c r="BY6" s="21" t="str">
        <f t="shared" si="8"/>
        <v>-</v>
      </c>
      <c r="BZ6" s="21">
        <f t="shared" si="8"/>
        <v>61.15</v>
      </c>
      <c r="CA6" s="20" t="str">
        <f>IF(CA7="","",IF(CA7="-","【-】","【"&amp;SUBSTITUTE(TEXT(CA7,"#,##0.00"),"-","△")&amp;"】"))</f>
        <v>【56.93】</v>
      </c>
      <c r="CB6" s="21" t="str">
        <f>IF(CB7="",NA(),CB7)</f>
        <v>-</v>
      </c>
      <c r="CC6" s="21" t="str">
        <f t="shared" ref="CC6:CK6" si="9">IF(CC7="",NA(),CC7)</f>
        <v>-</v>
      </c>
      <c r="CD6" s="21" t="str">
        <f t="shared" si="9"/>
        <v>-</v>
      </c>
      <c r="CE6" s="21" t="str">
        <f t="shared" si="9"/>
        <v>-</v>
      </c>
      <c r="CF6" s="21">
        <f t="shared" si="9"/>
        <v>154.75</v>
      </c>
      <c r="CG6" s="21" t="str">
        <f t="shared" si="9"/>
        <v>-</v>
      </c>
      <c r="CH6" s="21" t="str">
        <f t="shared" si="9"/>
        <v>-</v>
      </c>
      <c r="CI6" s="21" t="str">
        <f t="shared" si="9"/>
        <v>-</v>
      </c>
      <c r="CJ6" s="21" t="str">
        <f t="shared" si="9"/>
        <v>-</v>
      </c>
      <c r="CK6" s="21">
        <f t="shared" si="9"/>
        <v>250.43</v>
      </c>
      <c r="CL6" s="20" t="str">
        <f>IF(CL7="","",IF(CL7="-","【-】","【"&amp;SUBSTITUTE(TEXT(CL7,"#,##0.00"),"-","△")&amp;"】"))</f>
        <v>【271.15】</v>
      </c>
      <c r="CM6" s="21" t="str">
        <f>IF(CM7="",NA(),CM7)</f>
        <v>-</v>
      </c>
      <c r="CN6" s="21" t="str">
        <f t="shared" ref="CN6:CV6" si="10">IF(CN7="",NA(),CN7)</f>
        <v>-</v>
      </c>
      <c r="CO6" s="21" t="str">
        <f t="shared" si="10"/>
        <v>-</v>
      </c>
      <c r="CP6" s="21" t="str">
        <f t="shared" si="10"/>
        <v>-</v>
      </c>
      <c r="CQ6" s="21">
        <f t="shared" si="10"/>
        <v>44.04</v>
      </c>
      <c r="CR6" s="21" t="str">
        <f t="shared" si="10"/>
        <v>-</v>
      </c>
      <c r="CS6" s="21" t="str">
        <f t="shared" si="10"/>
        <v>-</v>
      </c>
      <c r="CT6" s="21" t="str">
        <f t="shared" si="10"/>
        <v>-</v>
      </c>
      <c r="CU6" s="21" t="str">
        <f t="shared" si="10"/>
        <v>-</v>
      </c>
      <c r="CV6" s="21">
        <f t="shared" si="10"/>
        <v>52.63</v>
      </c>
      <c r="CW6" s="20" t="str">
        <f>IF(CW7="","",IF(CW7="-","【-】","【"&amp;SUBSTITUTE(TEXT(CW7,"#,##0.00"),"-","△")&amp;"】"))</f>
        <v>【49.87】</v>
      </c>
      <c r="CX6" s="21" t="str">
        <f>IF(CX7="",NA(),CX7)</f>
        <v>-</v>
      </c>
      <c r="CY6" s="21" t="str">
        <f t="shared" ref="CY6:DG6" si="11">IF(CY7="",NA(),CY7)</f>
        <v>-</v>
      </c>
      <c r="CZ6" s="21" t="str">
        <f t="shared" si="11"/>
        <v>-</v>
      </c>
      <c r="DA6" s="21" t="str">
        <f t="shared" si="11"/>
        <v>-</v>
      </c>
      <c r="DB6" s="21">
        <f t="shared" si="11"/>
        <v>76.36</v>
      </c>
      <c r="DC6" s="21" t="str">
        <f t="shared" si="11"/>
        <v>-</v>
      </c>
      <c r="DD6" s="21" t="str">
        <f t="shared" si="11"/>
        <v>-</v>
      </c>
      <c r="DE6" s="21" t="str">
        <f t="shared" si="11"/>
        <v>-</v>
      </c>
      <c r="DF6" s="21" t="str">
        <f t="shared" si="11"/>
        <v>-</v>
      </c>
      <c r="DG6" s="21">
        <f t="shared" si="11"/>
        <v>90.32</v>
      </c>
      <c r="DH6" s="20" t="str">
        <f>IF(DH7="","",IF(DH7="-","【-】","【"&amp;SUBSTITUTE(TEXT(DH7,"#,##0.00"),"-","△")&amp;"】"))</f>
        <v>【87.54】</v>
      </c>
      <c r="DI6" s="21" t="str">
        <f>IF(DI7="",NA(),DI7)</f>
        <v>-</v>
      </c>
      <c r="DJ6" s="21" t="str">
        <f t="shared" ref="DJ6:DR6" si="12">IF(DJ7="",NA(),DJ7)</f>
        <v>-</v>
      </c>
      <c r="DK6" s="21" t="str">
        <f t="shared" si="12"/>
        <v>-</v>
      </c>
      <c r="DL6" s="21" t="str">
        <f t="shared" si="12"/>
        <v>-</v>
      </c>
      <c r="DM6" s="21">
        <f t="shared" si="12"/>
        <v>4.6500000000000004</v>
      </c>
      <c r="DN6" s="21" t="str">
        <f t="shared" si="12"/>
        <v>-</v>
      </c>
      <c r="DO6" s="21" t="str">
        <f t="shared" si="12"/>
        <v>-</v>
      </c>
      <c r="DP6" s="21" t="str">
        <f t="shared" si="12"/>
        <v>-</v>
      </c>
      <c r="DQ6" s="21" t="str">
        <f t="shared" si="12"/>
        <v>-</v>
      </c>
      <c r="DR6" s="21">
        <f t="shared" si="12"/>
        <v>30.5</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0.02</v>
      </c>
      <c r="EO6" s="20" t="str">
        <f>IF(EO7="","",IF(EO7="-","【-】","【"&amp;SUBSTITUTE(TEXT(EO7,"#,##0.00"),"-","△")&amp;"】"))</f>
        <v>【0.02】</v>
      </c>
    </row>
    <row r="7" spans="1:148" s="22" customFormat="1" x14ac:dyDescent="0.2">
      <c r="A7" s="14"/>
      <c r="B7" s="23">
        <v>2023</v>
      </c>
      <c r="C7" s="23">
        <v>462241</v>
      </c>
      <c r="D7" s="23">
        <v>46</v>
      </c>
      <c r="E7" s="23">
        <v>17</v>
      </c>
      <c r="F7" s="23">
        <v>5</v>
      </c>
      <c r="G7" s="23">
        <v>0</v>
      </c>
      <c r="H7" s="23" t="s">
        <v>95</v>
      </c>
      <c r="I7" s="23" t="s">
        <v>96</v>
      </c>
      <c r="J7" s="23" t="s">
        <v>97</v>
      </c>
      <c r="K7" s="23" t="s">
        <v>98</v>
      </c>
      <c r="L7" s="23" t="s">
        <v>99</v>
      </c>
      <c r="M7" s="23" t="s">
        <v>100</v>
      </c>
      <c r="N7" s="24" t="s">
        <v>101</v>
      </c>
      <c r="O7" s="24">
        <v>80.89</v>
      </c>
      <c r="P7" s="24">
        <v>12.61</v>
      </c>
      <c r="Q7" s="24">
        <v>100</v>
      </c>
      <c r="R7" s="24">
        <v>3300</v>
      </c>
      <c r="S7" s="24">
        <v>23345</v>
      </c>
      <c r="T7" s="24">
        <v>392.56</v>
      </c>
      <c r="U7" s="24">
        <v>59.47</v>
      </c>
      <c r="V7" s="24">
        <v>2910</v>
      </c>
      <c r="W7" s="24">
        <v>2.84</v>
      </c>
      <c r="X7" s="24">
        <v>1024.6500000000001</v>
      </c>
      <c r="Y7" s="24" t="s">
        <v>101</v>
      </c>
      <c r="Z7" s="24" t="s">
        <v>101</v>
      </c>
      <c r="AA7" s="24" t="s">
        <v>101</v>
      </c>
      <c r="AB7" s="24" t="s">
        <v>101</v>
      </c>
      <c r="AC7" s="24">
        <v>106.91</v>
      </c>
      <c r="AD7" s="24" t="s">
        <v>101</v>
      </c>
      <c r="AE7" s="24" t="s">
        <v>101</v>
      </c>
      <c r="AF7" s="24" t="s">
        <v>101</v>
      </c>
      <c r="AG7" s="24" t="s">
        <v>101</v>
      </c>
      <c r="AH7" s="24">
        <v>103.07</v>
      </c>
      <c r="AI7" s="24">
        <v>104.44</v>
      </c>
      <c r="AJ7" s="24" t="s">
        <v>101</v>
      </c>
      <c r="AK7" s="24" t="s">
        <v>101</v>
      </c>
      <c r="AL7" s="24" t="s">
        <v>101</v>
      </c>
      <c r="AM7" s="24" t="s">
        <v>101</v>
      </c>
      <c r="AN7" s="24">
        <v>0</v>
      </c>
      <c r="AO7" s="24" t="s">
        <v>101</v>
      </c>
      <c r="AP7" s="24" t="s">
        <v>101</v>
      </c>
      <c r="AQ7" s="24" t="s">
        <v>101</v>
      </c>
      <c r="AR7" s="24" t="s">
        <v>101</v>
      </c>
      <c r="AS7" s="24">
        <v>120.64</v>
      </c>
      <c r="AT7" s="24">
        <v>124.06</v>
      </c>
      <c r="AU7" s="24" t="s">
        <v>101</v>
      </c>
      <c r="AV7" s="24" t="s">
        <v>101</v>
      </c>
      <c r="AW7" s="24" t="s">
        <v>101</v>
      </c>
      <c r="AX7" s="24" t="s">
        <v>101</v>
      </c>
      <c r="AY7" s="24">
        <v>45.15</v>
      </c>
      <c r="AZ7" s="24" t="s">
        <v>101</v>
      </c>
      <c r="BA7" s="24" t="s">
        <v>101</v>
      </c>
      <c r="BB7" s="24" t="s">
        <v>101</v>
      </c>
      <c r="BC7" s="24" t="s">
        <v>101</v>
      </c>
      <c r="BD7" s="24">
        <v>39.82</v>
      </c>
      <c r="BE7" s="24">
        <v>42.02</v>
      </c>
      <c r="BF7" s="24" t="s">
        <v>101</v>
      </c>
      <c r="BG7" s="24" t="s">
        <v>101</v>
      </c>
      <c r="BH7" s="24" t="s">
        <v>101</v>
      </c>
      <c r="BI7" s="24" t="s">
        <v>101</v>
      </c>
      <c r="BJ7" s="24">
        <v>1169.56</v>
      </c>
      <c r="BK7" s="24" t="s">
        <v>101</v>
      </c>
      <c r="BL7" s="24" t="s">
        <v>101</v>
      </c>
      <c r="BM7" s="24" t="s">
        <v>101</v>
      </c>
      <c r="BN7" s="24" t="s">
        <v>101</v>
      </c>
      <c r="BO7" s="24">
        <v>743.31</v>
      </c>
      <c r="BP7" s="24">
        <v>785.1</v>
      </c>
      <c r="BQ7" s="24" t="s">
        <v>101</v>
      </c>
      <c r="BR7" s="24" t="s">
        <v>101</v>
      </c>
      <c r="BS7" s="24" t="s">
        <v>101</v>
      </c>
      <c r="BT7" s="24" t="s">
        <v>101</v>
      </c>
      <c r="BU7" s="24">
        <v>91.37</v>
      </c>
      <c r="BV7" s="24" t="s">
        <v>101</v>
      </c>
      <c r="BW7" s="24" t="s">
        <v>101</v>
      </c>
      <c r="BX7" s="24" t="s">
        <v>101</v>
      </c>
      <c r="BY7" s="24" t="s">
        <v>101</v>
      </c>
      <c r="BZ7" s="24">
        <v>61.15</v>
      </c>
      <c r="CA7" s="24">
        <v>56.93</v>
      </c>
      <c r="CB7" s="24" t="s">
        <v>101</v>
      </c>
      <c r="CC7" s="24" t="s">
        <v>101</v>
      </c>
      <c r="CD7" s="24" t="s">
        <v>101</v>
      </c>
      <c r="CE7" s="24" t="s">
        <v>101</v>
      </c>
      <c r="CF7" s="24">
        <v>154.75</v>
      </c>
      <c r="CG7" s="24" t="s">
        <v>101</v>
      </c>
      <c r="CH7" s="24" t="s">
        <v>101</v>
      </c>
      <c r="CI7" s="24" t="s">
        <v>101</v>
      </c>
      <c r="CJ7" s="24" t="s">
        <v>101</v>
      </c>
      <c r="CK7" s="24">
        <v>250.43</v>
      </c>
      <c r="CL7" s="24">
        <v>271.14999999999998</v>
      </c>
      <c r="CM7" s="24" t="s">
        <v>101</v>
      </c>
      <c r="CN7" s="24" t="s">
        <v>101</v>
      </c>
      <c r="CO7" s="24" t="s">
        <v>101</v>
      </c>
      <c r="CP7" s="24" t="s">
        <v>101</v>
      </c>
      <c r="CQ7" s="24">
        <v>44.04</v>
      </c>
      <c r="CR7" s="24" t="s">
        <v>101</v>
      </c>
      <c r="CS7" s="24" t="s">
        <v>101</v>
      </c>
      <c r="CT7" s="24" t="s">
        <v>101</v>
      </c>
      <c r="CU7" s="24" t="s">
        <v>101</v>
      </c>
      <c r="CV7" s="24">
        <v>52.63</v>
      </c>
      <c r="CW7" s="24">
        <v>49.87</v>
      </c>
      <c r="CX7" s="24" t="s">
        <v>101</v>
      </c>
      <c r="CY7" s="24" t="s">
        <v>101</v>
      </c>
      <c r="CZ7" s="24" t="s">
        <v>101</v>
      </c>
      <c r="DA7" s="24" t="s">
        <v>101</v>
      </c>
      <c r="DB7" s="24">
        <v>76.36</v>
      </c>
      <c r="DC7" s="24" t="s">
        <v>101</v>
      </c>
      <c r="DD7" s="24" t="s">
        <v>101</v>
      </c>
      <c r="DE7" s="24" t="s">
        <v>101</v>
      </c>
      <c r="DF7" s="24" t="s">
        <v>101</v>
      </c>
      <c r="DG7" s="24">
        <v>90.32</v>
      </c>
      <c r="DH7" s="24">
        <v>87.54</v>
      </c>
      <c r="DI7" s="24" t="s">
        <v>101</v>
      </c>
      <c r="DJ7" s="24" t="s">
        <v>101</v>
      </c>
      <c r="DK7" s="24" t="s">
        <v>101</v>
      </c>
      <c r="DL7" s="24" t="s">
        <v>101</v>
      </c>
      <c r="DM7" s="24">
        <v>4.6500000000000004</v>
      </c>
      <c r="DN7" s="24" t="s">
        <v>101</v>
      </c>
      <c r="DO7" s="24" t="s">
        <v>101</v>
      </c>
      <c r="DP7" s="24" t="s">
        <v>101</v>
      </c>
      <c r="DQ7" s="24" t="s">
        <v>101</v>
      </c>
      <c r="DR7" s="24">
        <v>30.5</v>
      </c>
      <c r="DS7" s="24">
        <v>28.42</v>
      </c>
      <c r="DT7" s="24" t="s">
        <v>101</v>
      </c>
      <c r="DU7" s="24" t="s">
        <v>101</v>
      </c>
      <c r="DV7" s="24" t="s">
        <v>101</v>
      </c>
      <c r="DW7" s="24" t="s">
        <v>101</v>
      </c>
      <c r="DX7" s="24">
        <v>0</v>
      </c>
      <c r="DY7" s="24" t="s">
        <v>101</v>
      </c>
      <c r="DZ7" s="24" t="s">
        <v>101</v>
      </c>
      <c r="EA7" s="24" t="s">
        <v>101</v>
      </c>
      <c r="EB7" s="24" t="s">
        <v>101</v>
      </c>
      <c r="EC7" s="24">
        <v>0</v>
      </c>
      <c r="ED7" s="24">
        <v>0.08</v>
      </c>
      <c r="EE7" s="24" t="s">
        <v>101</v>
      </c>
      <c r="EF7" s="24" t="s">
        <v>101</v>
      </c>
      <c r="EG7" s="24" t="s">
        <v>101</v>
      </c>
      <c r="EH7" s="24" t="s">
        <v>101</v>
      </c>
      <c r="EI7" s="24">
        <v>0</v>
      </c>
      <c r="EJ7" s="24" t="s">
        <v>101</v>
      </c>
      <c r="EK7" s="24" t="s">
        <v>101</v>
      </c>
      <c r="EL7" s="24" t="s">
        <v>101</v>
      </c>
      <c r="EM7" s="24" t="s">
        <v>101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2025-02-25T01:37:59Z</cp:lastPrinted>
  <dcterms:created xsi:type="dcterms:W3CDTF">2025-01-24T07:21:15Z</dcterms:created>
  <dcterms:modified xsi:type="dcterms:W3CDTF">2025-02-25T01:38:03Z</dcterms:modified>
  <cp:category/>
</cp:coreProperties>
</file>