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1 十島村（済）\"/>
    </mc:Choice>
  </mc:AlternateContent>
  <xr:revisionPtr revIDLastSave="0" documentId="13_ncr:1_{A5ACB4A1-FC2C-41C3-8998-FD892F8C2C0E}" xr6:coauthVersionLast="36" xr6:coauthVersionMax="36" xr10:uidLastSave="{00000000-0000-0000-0000-000000000000}"/>
  <workbookProtection workbookAlgorithmName="SHA-512" workbookHashValue="woo/j0tenuw+ZatzZfimePyDnd59CY4AwrGNnfyrfInu5KkN1N4vhaHZ8yMFRcP64eUpMO6pY4+V49CxyYPXyw==" workbookSaltValue="nfjMdSjGohxRU3v4mf2uaQ==" workbookSpinCount="100000" lockStructure="1"/>
  <bookViews>
    <workbookView xWindow="0" yWindow="0" windowWidth="23040" windowHeight="92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AL10" i="4"/>
  <c r="I10" i="4"/>
  <c r="B10" i="4"/>
  <c r="AD8" i="4"/>
  <c r="W8" i="4"/>
  <c r="P8" i="4"/>
  <c r="I8" i="4"/>
  <c r="B8"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<sst xmlns="http://schemas.openxmlformats.org/spreadsheetml/2006/main" count="233" uniqueCount="118">
  <si>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</si>
  <si>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</si>
  <si>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</si>
  <si>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</si>
  <si>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</si>
  <si>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</si>
  <si>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</si>
  <si>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</si>
  <si>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</si>
  <si>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</si>
  <si>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</si>
  <si>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</si>
  <si>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</si>
  <si>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</si>
  <si>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</si>
  <si>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</si>
  <si>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</si>
  <si>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</si>
  <si>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</si>
  <si>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</si>
  <si>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</si>
  <si>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</si>
  <si>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</si>
  <si>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</si>
  <si>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</si>
  <si>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</si>
  <si>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</si>
  <si>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</si>
  <si>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</si>
  <si>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</si>
  <si>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</si>
  <si>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</si>
  <si>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</si>
  <si>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</si>
  <si>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</si>
  <si>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</si>
  <si>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</si>
  <si>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</si>
  <si>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</si>
  <si>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</si>
  <si>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</si>
  <si>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</si>
  <si>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</si>
  <si>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</si>
  <si>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</si>
  <si>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</si>
  <si>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</si>
  <si>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</si>
  <si>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</si>
  <si>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</si>
  <si>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</si>
  <si>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</si>
  <si>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</si>
  <si>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</si>
  <si>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</si>
  <si>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</si>
  <si>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</si>
  <si>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</si>
  <si>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</si>
  <si>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</si>
  <si>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</si>
  <si>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</si>
  <si>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</si>
  <si>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</si>
  <si>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</si>
  <si>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</si>
  <si>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</si>
  <si>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</si>
  <si>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</si>
  <si>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</si>
  <si>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</si>
  <si>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</si>
  <si>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</si>
  <si>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</si>
  <si>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</si>
  <si>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</si>
  <si>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</si>
  <si>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</si>
  <si>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</si>
  <si>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</si>
  <si>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</si>
  <si>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</si>
  <si>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</si>
  <si>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</si>
  <si>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</si>
  <si>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</si>
  <si>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</si>
  <si>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</si>
  <si>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</si>
  <si>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</si>
  <si>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</si>
  <si>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</si>
  <si>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</si>
  <si>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</si>
  <si>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</si>
  <si>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</si>
  <si>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十島村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</si>
  <si>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</si>
  <si>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</si>
  <si>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</si>
  <si>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</si>
  <si>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</si>
  <si>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</si>
  <si>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</si>
  <si>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</si>
  <si>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</si>
  <si>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</si>
  <si>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</si>
  <si>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</si>
  <si>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</si>
  <si>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</si>
  <si>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</si>
  <si>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</si>
  <si>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</si>
  <si>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</si>
  <si>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収益的収支比率については、前年度より減少し、全国平均値を下回っているとともに100%を超えておらず、継続して赤字経営となっているため、引き続き、経営状況にあわせた料金体系の見直し等、増収対策が必要と考えられる。
　企業債残高対給水収益比率については、平成23年度以降、全国平均値を下回っていたが、元年度に増加に転じている。企業債残高に対し料金収入は多い状況となっているが、これまでの事業費規模で投資を継続した場合、令和14年前後に企業債残高及び償還金返済額のピークを迎える見込みとなっている。
　料金回収率については、営業収益(料金収入)に比べ、施設等の老朽化に伴う修繕費用が増加していることにより30～50%で推移している。日頃の定期的な保守管理体制の徹底等、適切な維持管理に努め支出額を抑えていく必要がある。
　給水原価についても料金回収率同様、引き続き適切な維持管理に努め支出額を抑えていく必要がある。
　施設利用率については、類似団体平均値よりも上回っていることから、施設の効率性は、高いものと推測するが、今後も引き続き適切な施設利用を図りたい。
　有収率についても、類似団体平均値より上回っているものの、今後も引き続き適切な施設管理に努め有収率の維持、上昇を図りたい。</t>
    <phoneticPr fontId="4"/>
  </si>
  <si>
    <t>・管路等、施設の老朽化も進んでおり、漏水事故等の発生も危惧されているが、財源との兼ね合いもあり管路更新率は0.32%と類似団体と比較して低い値になっている。現状を踏まえると管路の更新投資を増やす必要性が高いと判断されることから、財源確保に向け経営改善や投資のあり方等について見直しを図っていく必要がある。</t>
    <phoneticPr fontId="4"/>
  </si>
  <si>
    <t>・施設利用率、有収率では、類似団体平均と比較して高い値で推移している。収益的収支比率は平均値より低い数値で推移していることから、施設の維持管理経費等をはじめとするコストの削減を徹底していく必要がある。
　また、管路等、施設の老朽化への対応については、今後さらに対策経費が増加することが見込まれることから、財源確保に向け経営改善や投資のあり方等について見直しを図っていく必要がある。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</si>
</sst>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2.2200000000000002</c:v>
                </c:pt>
                <c:pt idx="1">
                  <c:v>1</c:v>
                </c:pt>
                <c:pt idx="2" formatCode="#,##0.00;&quot;△&quot;#,##0.00">
                  <c:v>0</c:v>
                </c:pt>
                <c:pt idx="3" formatCode="#,##0.00;&quot;△&quot;#,##0.00">
                  <c:v>0</c:v>
                </c:pt>
                <c:pt idx="4">
                  <c:v>0.32</c:v>
                </c:pt>
              </c:numCache>
            </c:numRef>
          </c:val>
          <c:extLst>
            <c:ext xmlns:c16="http://schemas.microsoft.com/office/drawing/2014/chart" uri="{C3380CC4-5D6E-409C-BE32-E72D297353CC}">
              <c16:uniqueId val="{00000000-D080-46C2-A9A0-DEBE288AF8A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D080-46C2-A9A0-DEBE288AF8A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69.760000000000005</c:v>
                </c:pt>
                <c:pt idx="1">
                  <c:v>63.81</c:v>
                </c:pt>
                <c:pt idx="2">
                  <c:v>67.959999999999994</c:v>
                </c:pt>
                <c:pt idx="3">
                  <c:v>65.22</c:v>
                </c:pt>
                <c:pt idx="4">
                  <c:v>77.23</c:v>
                </c:pt>
              </c:numCache>
            </c:numRef>
          </c:val>
          <c:extLst>
            <c:ext xmlns:c16="http://schemas.microsoft.com/office/drawing/2014/chart" uri="{C3380CC4-5D6E-409C-BE32-E72D297353CC}">
              <c16:uniqueId val="{00000000-3B4B-4045-84EE-97F2BD5CC65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3B4B-4045-84EE-97F2BD5CC65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78.430000000000007</c:v>
                </c:pt>
                <c:pt idx="1">
                  <c:v>100</c:v>
                </c:pt>
                <c:pt idx="2">
                  <c:v>100</c:v>
                </c:pt>
                <c:pt idx="3">
                  <c:v>100</c:v>
                </c:pt>
                <c:pt idx="4">
                  <c:v>100</c:v>
                </c:pt>
              </c:numCache>
            </c:numRef>
          </c:val>
          <c:extLst>
            <c:ext xmlns:c16="http://schemas.microsoft.com/office/drawing/2014/chart" uri="{C3380CC4-5D6E-409C-BE32-E72D297353CC}">
              <c16:uniqueId val="{00000000-3399-4CA4-8A87-238C7F0BE4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3399-4CA4-8A87-238C7F0BE4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73.89</c:v>
                </c:pt>
                <c:pt idx="1">
                  <c:v>67.290000000000006</c:v>
                </c:pt>
                <c:pt idx="2">
                  <c:v>67.180000000000007</c:v>
                </c:pt>
                <c:pt idx="3">
                  <c:v>92.44</c:v>
                </c:pt>
                <c:pt idx="4">
                  <c:v>61.43</c:v>
                </c:pt>
              </c:numCache>
            </c:numRef>
          </c:val>
          <c:extLst>
            <c:ext xmlns:c16="http://schemas.microsoft.com/office/drawing/2014/chart" uri="{C3380CC4-5D6E-409C-BE32-E72D297353CC}">
              <c16:uniqueId val="{00000000-F0E3-4E7B-B06B-A6C7F8B870A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F0E3-4E7B-B06B-A6C7F8B870A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6-4E7D-948D-3E58EE02C2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6-4E7D-948D-3E58EE02C2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9-4EFC-812C-4687F919D22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9-4EFC-812C-4687F919D22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E-40AC-ADD1-D1AF4960AA9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E-40AC-ADD1-D1AF4960AA9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9-47BF-A4DF-A539FE0FE1E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9-47BF-A4DF-A539FE0FE1E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1431.65</c:v>
                </c:pt>
                <c:pt idx="1">
                  <c:v>1170.04</c:v>
                </c:pt>
                <c:pt idx="2">
                  <c:v>2004.48</c:v>
                </c:pt>
                <c:pt idx="3">
                  <c:v>2090.64</c:v>
                </c:pt>
                <c:pt idx="4">
                  <c:v>2400.63</c:v>
                </c:pt>
              </c:numCache>
            </c:numRef>
          </c:val>
          <c:extLst>
            <c:ext xmlns:c16="http://schemas.microsoft.com/office/drawing/2014/chart" uri="{C3380CC4-5D6E-409C-BE32-E72D297353CC}">
              <c16:uniqueId val="{00000000-6205-4DC8-8CF5-704339A59E2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6205-4DC8-8CF5-704339A59E2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31.24</c:v>
                </c:pt>
                <c:pt idx="1">
                  <c:v>43.17</c:v>
                </c:pt>
                <c:pt idx="2">
                  <c:v>44.94</c:v>
                </c:pt>
                <c:pt idx="3">
                  <c:v>32.89</c:v>
                </c:pt>
                <c:pt idx="4">
                  <c:v>43.57</c:v>
                </c:pt>
              </c:numCache>
            </c:numRef>
          </c:val>
          <c:extLst>
            <c:ext xmlns:c16="http://schemas.microsoft.com/office/drawing/2014/chart" uri="{C3380CC4-5D6E-409C-BE32-E72D297353CC}">
              <c16:uniqueId val="{00000000-3A41-45E3-B90E-AC7219A395C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3A41-45E3-B90E-AC7219A395C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523.41</c:v>
                </c:pt>
                <c:pt idx="1">
                  <c:v>388.83</c:v>
                </c:pt>
                <c:pt idx="2">
                  <c:v>373.75</c:v>
                </c:pt>
                <c:pt idx="3">
                  <c:v>511.98</c:v>
                </c:pt>
                <c:pt idx="4">
                  <c:v>376.24</c:v>
                </c:pt>
              </c:numCache>
            </c:numRef>
          </c:val>
          <c:extLst>
            <c:ext xmlns:c16="http://schemas.microsoft.com/office/drawing/2014/chart" uri="{C3380CC4-5D6E-409C-BE32-E72D297353CC}">
              <c16:uniqueId val="{00000000-F75B-4EEB-AFA4-EB5D4F0FE9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F75B-4EEB-AFA4-EB5D4F0FE9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鹿児島県　十島村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666</v>
      </c>
      <c r="AM8" s="54"/>
      <c r="AN8" s="54"/>
      <c r="AO8" s="54"/>
      <c r="AP8" s="54"/>
      <c r="AQ8" s="54"/>
      <c r="AR8" s="54"/>
      <c r="AS8" s="54"/>
      <c r="AT8" s="44">
        <f>データ!$S$6</f>
        <v>101.15</v>
      </c>
      <c r="AU8" s="44"/>
      <c r="AV8" s="44"/>
      <c r="AW8" s="44"/>
      <c r="AX8" s="44"/>
      <c r="AY8" s="44"/>
      <c r="AZ8" s="44"/>
      <c r="BA8" s="44"/>
      <c r="BB8" s="44">
        <f>データ!$T$6</f>
        <v>6.58</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2750</v>
      </c>
      <c r="X10" s="54"/>
      <c r="Y10" s="54"/>
      <c r="Z10" s="54"/>
      <c r="AA10" s="54"/>
      <c r="AB10" s="54"/>
      <c r="AC10" s="54"/>
      <c r="AD10" s="2"/>
      <c r="AE10" s="2"/>
      <c r="AF10" s="2"/>
      <c r="AG10" s="2"/>
      <c r="AH10" s="2"/>
      <c r="AI10" s="2"/>
      <c r="AJ10" s="2"/>
      <c r="AK10" s="2"/>
      <c r="AL10" s="54">
        <f>データ!$U$6</f>
        <v>638</v>
      </c>
      <c r="AM10" s="54"/>
      <c r="AN10" s="54"/>
      <c r="AO10" s="54"/>
      <c r="AP10" s="54"/>
      <c r="AQ10" s="54"/>
      <c r="AR10" s="54"/>
      <c r="AS10" s="54"/>
      <c r="AT10" s="44">
        <f>データ!$V$6</f>
        <v>101.1</v>
      </c>
      <c r="AU10" s="44"/>
      <c r="AV10" s="44"/>
      <c r="AW10" s="44"/>
      <c r="AX10" s="44"/>
      <c r="AY10" s="44"/>
      <c r="AZ10" s="44"/>
      <c r="BA10" s="44"/>
      <c r="BB10" s="44">
        <f>データ!$W$6</f>
        <v>6.31</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hjOpGYyZ4hKUTmNDYmN+b9S5nEPIfWj4RZc6TKSoyfSr41zTmU/mhtTeYFH23yCiglUjqoFmn7nf0B3ebtO6hw==" saltValue="m/wn3AEwlZ+Cq8w5wFOv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463043</v>
      </c>
      <c r="D6" s="20">
        <f t="shared" si="3"/>
        <v>47</v>
      </c>
      <c r="E6" s="20">
        <f t="shared" si="3"/>
        <v>1</v>
      </c>
      <c r="F6" s="20">
        <f t="shared" si="3"/>
        <v>0</v>
      </c>
      <c r="G6" s="20">
        <f t="shared" si="3"/>
        <v>0</v>
      </c>
      <c r="H6" s="20" t="str">
        <f t="shared" si="3"/>
        <v>鹿児島県　十島村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2750</v>
      </c>
      <c r="R6" s="21">
        <f t="shared" si="3"/>
        <v>666</v>
      </c>
      <c r="S6" s="21">
        <f t="shared" si="3"/>
        <v>101.15</v>
      </c>
      <c r="T6" s="21">
        <f t="shared" si="3"/>
        <v>6.58</v>
      </c>
      <c r="U6" s="21">
        <f t="shared" si="3"/>
        <v>638</v>
      </c>
      <c r="V6" s="21">
        <f t="shared" si="3"/>
        <v>101.1</v>
      </c>
      <c r="W6" s="21">
        <f t="shared" si="3"/>
        <v>6.31</v>
      </c>
      <c r="X6" s="22">
        <f>IF(X7="",NA(),X7)</f>
        <v>73.89</v>
      </c>
      <c r="Y6" s="22">
        <f t="shared" ref="Y6:AG6" si="4">IF(Y7="",NA(),Y7)</f>
        <v>67.290000000000006</v>
      </c>
      <c r="Z6" s="22">
        <f t="shared" si="4"/>
        <v>67.180000000000007</v>
      </c>
      <c r="AA6" s="22">
        <f t="shared" si="4"/>
        <v>92.44</v>
      </c>
      <c r="AB6" s="22">
        <f t="shared" si="4"/>
        <v>61.43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1431.65</v>
      </c>
      <c r="BF6" s="22">
        <f t="shared" ref="BF6:BN6" si="7">IF(BF7="",NA(),BF7)</f>
        <v>1170.04</v>
      </c>
      <c r="BG6" s="22">
        <f t="shared" si="7"/>
        <v>2004.48</v>
      </c>
      <c r="BH6" s="22">
        <f t="shared" si="7"/>
        <v>2090.64</v>
      </c>
      <c r="BI6" s="22">
        <f t="shared" si="7"/>
        <v>2400.63</v>
      </c>
      <c r="BJ6" s="22">
        <f t="shared" si="7"/>
        <v>1183.92</v>
      </c>
      <c r="BK6" s="22">
        <f t="shared" si="7"/>
        <v>1128.72</v>
      </c>
      <c r="BL6" s="22">
        <f t="shared" si="7"/>
        <v>1125.25</v>
      </c>
      <c r="BM6" s="22">
        <f t="shared" si="7"/>
        <v>1157.05</v>
      </c>
      <c r="BN6" s="22">
        <f t="shared" si="7"/>
        <v>1228.8</v>
      </c>
      <c r="BO6" s="21" t="str">
        <f>IF(BO7="","",IF(BO7="-","【-】","【"&amp;SUBSTITUTE(TEXT(BO7,"#,##0.00"),"-","△")&amp;"】"))</f>
        <v>【1,045.20】</v>
      </c>
      <c r="BP6" s="22">
        <f>IF(BP7="",NA(),BP7)</f>
        <v>31.24</v>
      </c>
      <c r="BQ6" s="22">
        <f t="shared" ref="BQ6:BY6" si="8">IF(BQ7="",NA(),BQ7)</f>
        <v>43.17</v>
      </c>
      <c r="BR6" s="22">
        <f t="shared" si="8"/>
        <v>44.94</v>
      </c>
      <c r="BS6" s="22">
        <f t="shared" si="8"/>
        <v>32.89</v>
      </c>
      <c r="BT6" s="22">
        <f t="shared" si="8"/>
        <v>43.57</v>
      </c>
      <c r="BU6" s="22">
        <f t="shared" si="8"/>
        <v>42.5</v>
      </c>
      <c r="BV6" s="22">
        <f t="shared" si="8"/>
        <v>41.84</v>
      </c>
      <c r="BW6" s="22">
        <f t="shared" si="8"/>
        <v>41.44</v>
      </c>
      <c r="BX6" s="22">
        <f t="shared" si="8"/>
        <v>37.65</v>
      </c>
      <c r="BY6" s="22">
        <f t="shared" si="8"/>
        <v>37.31</v>
      </c>
      <c r="BZ6" s="21" t="str">
        <f>IF(BZ7="","",IF(BZ7="-","【-】","【"&amp;SUBSTITUTE(TEXT(BZ7,"#,##0.00"),"-","△")&amp;"】"))</f>
        <v>【49.51】</v>
      </c>
      <c r="CA6" s="22">
        <f>IF(CA7="",NA(),CA7)</f>
        <v>523.41</v>
      </c>
      <c r="CB6" s="22">
        <f t="shared" ref="CB6:CJ6" si="9">IF(CB7="",NA(),CB7)</f>
        <v>388.83</v>
      </c>
      <c r="CC6" s="22">
        <f t="shared" si="9"/>
        <v>373.75</v>
      </c>
      <c r="CD6" s="22">
        <f t="shared" si="9"/>
        <v>511.98</v>
      </c>
      <c r="CE6" s="22">
        <f t="shared" si="9"/>
        <v>376.24</v>
      </c>
      <c r="CF6" s="22">
        <f t="shared" si="9"/>
        <v>377.72</v>
      </c>
      <c r="CG6" s="22">
        <f t="shared" si="9"/>
        <v>390.47</v>
      </c>
      <c r="CH6" s="22">
        <f t="shared" si="9"/>
        <v>403.61</v>
      </c>
      <c r="CI6" s="22">
        <f t="shared" si="9"/>
        <v>442.82</v>
      </c>
      <c r="CJ6" s="22">
        <f t="shared" si="9"/>
        <v>425.76</v>
      </c>
      <c r="CK6" s="21" t="str">
        <f>IF(CK7="","",IF(CK7="-","【-】","【"&amp;SUBSTITUTE(TEXT(CK7,"#,##0.00"),"-","△")&amp;"】"))</f>
        <v>【317.14】</v>
      </c>
      <c r="CL6" s="22">
        <f>IF(CL7="",NA(),CL7)</f>
        <v>69.760000000000005</v>
      </c>
      <c r="CM6" s="22">
        <f t="shared" ref="CM6:CU6" si="10">IF(CM7="",NA(),CM7)</f>
        <v>63.81</v>
      </c>
      <c r="CN6" s="22">
        <f t="shared" si="10"/>
        <v>67.959999999999994</v>
      </c>
      <c r="CO6" s="22">
        <f t="shared" si="10"/>
        <v>65.22</v>
      </c>
      <c r="CP6" s="22">
        <f t="shared" si="10"/>
        <v>77.23</v>
      </c>
      <c r="CQ6" s="22">
        <f t="shared" si="10"/>
        <v>48.01</v>
      </c>
      <c r="CR6" s="22">
        <f t="shared" si="10"/>
        <v>49.08</v>
      </c>
      <c r="CS6" s="22">
        <f t="shared" si="10"/>
        <v>51.46</v>
      </c>
      <c r="CT6" s="22">
        <f t="shared" si="10"/>
        <v>51.84</v>
      </c>
      <c r="CU6" s="22">
        <f t="shared" si="10"/>
        <v>52.34</v>
      </c>
      <c r="CV6" s="21" t="str">
        <f>IF(CV7="","",IF(CV7="-","【-】","【"&amp;SUBSTITUTE(TEXT(CV7,"#,##0.00"),"-","△")&amp;"】"))</f>
        <v>【55.00】</v>
      </c>
      <c r="CW6" s="22">
        <f>IF(CW7="",NA(),CW7)</f>
        <v>78.430000000000007</v>
      </c>
      <c r="CX6" s="22">
        <f t="shared" ref="CX6:DF6" si="11">IF(CX7="",NA(),CX7)</f>
        <v>100</v>
      </c>
      <c r="CY6" s="22">
        <f t="shared" si="11"/>
        <v>100</v>
      </c>
      <c r="CZ6" s="22">
        <f t="shared" si="11"/>
        <v>100</v>
      </c>
      <c r="DA6" s="22">
        <f t="shared" si="11"/>
        <v>100</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2.2200000000000002</v>
      </c>
      <c r="EE6" s="22">
        <f t="shared" ref="EE6:EM6" si="14">IF(EE7="",NA(),EE7)</f>
        <v>1</v>
      </c>
      <c r="EF6" s="21">
        <f t="shared" si="14"/>
        <v>0</v>
      </c>
      <c r="EG6" s="21">
        <f t="shared" si="14"/>
        <v>0</v>
      </c>
      <c r="EH6" s="22">
        <f t="shared" si="14"/>
        <v>0.32</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463043</v>
      </c>
      <c r="D7" s="24">
        <v>47</v>
      </c>
      <c r="E7" s="24">
        <v>1</v>
      </c>
      <c r="F7" s="24">
        <v>0</v>
      </c>
      <c r="G7" s="24">
        <v>0</v>
      </c>
      <c r="H7" s="24" t="s">
        <v>96</v>
      </c>
      <c r="I7" s="24" t="s">
        <v>97</v>
      </c>
      <c r="J7" s="24" t="s">
        <v>98</v>
      </c>
      <c r="K7" s="24" t="s">
        <v>99</v>
      </c>
      <c r="L7" s="24" t="s">
        <v>100</v>
      </c>
      <c r="M7" s="24" t="s">
        <v>101</v>
      </c>
      <c r="N7" s="25" t="s">
        <v>102</v>
      </c>
      <c r="O7" s="25" t="s">
        <v>103</v>
      </c>
      <c r="P7" s="25">
        <v>100</v>
      </c>
      <c r="Q7" s="25">
        <v>2750</v>
      </c>
      <c r="R7" s="25">
        <v>666</v>
      </c>
      <c r="S7" s="25">
        <v>101.15</v>
      </c>
      <c r="T7" s="25">
        <v>6.58</v>
      </c>
      <c r="U7" s="25">
        <v>638</v>
      </c>
      <c r="V7" s="25">
        <v>101.1</v>
      </c>
      <c r="W7" s="25">
        <v>6.31</v>
      </c>
      <c r="X7" s="25">
        <v>73.89</v>
      </c>
      <c r="Y7" s="25">
        <v>67.290000000000006</v>
      </c>
      <c r="Z7" s="25">
        <v>67.180000000000007</v>
      </c>
      <c r="AA7" s="25">
        <v>92.44</v>
      </c>
      <c r="AB7" s="25">
        <v>61.43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1431.65</v>
      </c>
      <c r="BF7" s="25">
        <v>1170.04</v>
      </c>
      <c r="BG7" s="25">
        <v>2004.48</v>
      </c>
      <c r="BH7" s="25">
        <v>2090.64</v>
      </c>
      <c r="BI7" s="25">
        <v>2400.63</v>
      </c>
      <c r="BJ7" s="25">
        <v>1183.92</v>
      </c>
      <c r="BK7" s="25">
        <v>1128.72</v>
      </c>
      <c r="BL7" s="25">
        <v>1125.25</v>
      </c>
      <c r="BM7" s="25">
        <v>1157.05</v>
      </c>
      <c r="BN7" s="25">
        <v>1228.8</v>
      </c>
      <c r="BO7" s="25">
        <v>1045.2</v>
      </c>
      <c r="BP7" s="25">
        <v>31.24</v>
      </c>
      <c r="BQ7" s="25">
        <v>43.17</v>
      </c>
      <c r="BR7" s="25">
        <v>44.94</v>
      </c>
      <c r="BS7" s="25">
        <v>32.89</v>
      </c>
      <c r="BT7" s="25">
        <v>43.57</v>
      </c>
      <c r="BU7" s="25">
        <v>42.5</v>
      </c>
      <c r="BV7" s="25">
        <v>41.84</v>
      </c>
      <c r="BW7" s="25">
        <v>41.44</v>
      </c>
      <c r="BX7" s="25">
        <v>37.65</v>
      </c>
      <c r="BY7" s="25">
        <v>37.31</v>
      </c>
      <c r="BZ7" s="25">
        <v>49.51</v>
      </c>
      <c r="CA7" s="25">
        <v>523.41</v>
      </c>
      <c r="CB7" s="25">
        <v>388.83</v>
      </c>
      <c r="CC7" s="25">
        <v>373.75</v>
      </c>
      <c r="CD7" s="25">
        <v>511.98</v>
      </c>
      <c r="CE7" s="25">
        <v>376.24</v>
      </c>
      <c r="CF7" s="25">
        <v>377.72</v>
      </c>
      <c r="CG7" s="25">
        <v>390.47</v>
      </c>
      <c r="CH7" s="25">
        <v>403.61</v>
      </c>
      <c r="CI7" s="25">
        <v>442.82</v>
      </c>
      <c r="CJ7" s="25">
        <v>425.76</v>
      </c>
      <c r="CK7" s="25">
        <v>317.14</v>
      </c>
      <c r="CL7" s="25">
        <v>69.760000000000005</v>
      </c>
      <c r="CM7" s="25">
        <v>63.81</v>
      </c>
      <c r="CN7" s="25">
        <v>67.959999999999994</v>
      </c>
      <c r="CO7" s="25">
        <v>65.22</v>
      </c>
      <c r="CP7" s="25">
        <v>77.23</v>
      </c>
      <c r="CQ7" s="25">
        <v>48.01</v>
      </c>
      <c r="CR7" s="25">
        <v>49.08</v>
      </c>
      <c r="CS7" s="25">
        <v>51.46</v>
      </c>
      <c r="CT7" s="25">
        <v>51.84</v>
      </c>
      <c r="CU7" s="25">
        <v>52.34</v>
      </c>
      <c r="CV7" s="25">
        <v>55</v>
      </c>
      <c r="CW7" s="25">
        <v>78.430000000000007</v>
      </c>
      <c r="CX7" s="25">
        <v>100</v>
      </c>
      <c r="CY7" s="25">
        <v>100</v>
      </c>
      <c r="CZ7" s="25">
        <v>100</v>
      </c>
      <c r="DA7" s="25">
        <v>100</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2.2200000000000002</v>
      </c>
      <c r="EE7" s="25">
        <v>1</v>
      </c>
      <c r="EF7" s="25">
        <v>0</v>
      </c>
      <c r="EG7" s="25">
        <v>0</v>
      </c>
      <c r="EH7" s="25">
        <v>0.32</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112</v>
      </c>
      <c r="E13" t="s">
        <v>113</v>
      </c>
      <c r="F13" t="s">
        <v>111</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2025-02-25T02:06:17Z</cp:lastPrinted>
  <dcterms:created xsi:type="dcterms:W3CDTF">2025-01-24T06:41:22Z</dcterms:created>
  <dcterms:modified xsi:type="dcterms:W3CDTF">2025-02-25T02:06:20Z</dcterms:modified>
  <cp:category/>
</cp:coreProperties>
</file>