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3 長島町（済）\"/>
    </mc:Choice>
  </mc:AlternateContent>
  <xr:revisionPtr revIDLastSave="0" documentId="13_ncr:1_{9B7B481F-E49F-4AFE-BA8C-8FBA65F475B3}" xr6:coauthVersionLast="36" xr6:coauthVersionMax="36" xr10:uidLastSave="{00000000-0000-0000-0000-000000000000}"/>
  <workbookProtection workbookAlgorithmName="SHA-512" workbookHashValue="sezwAoltmJzKA6XUIESNJRLD3i76K+rDknyJHZm66jABeFSCYaxXPTbaSO0pBX4odr4JYXBnZTOiG1vsybuAjA==" workbookSaltValue="XGIgcPD46M6VFYgrnj/5zg==" workbookSpinCount="100000" lockStructure="1"/>
  <bookViews>
    <workbookView xWindow="0" yWindow="0" windowWidth="23040" windowHeight="92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P10" i="4" s="1"/>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L10" i="4"/>
  <c r="W10" i="4"/>
  <c r="B10" i="4"/>
  <c r="BB8" i="4"/>
  <c r="AT8" i="4"/>
  <c r="AL8" i="4"/>
  <c r="AD8" i="4"/>
  <c r="P8" i="4"/>
  <c r="I8" i="4"/>
  <c r="B8" i="4"/>
</calcChain>
</file>

<file path=xl/sharedStrings.xml><?xml version="1.0" encoding="utf-8"?>
<sst xmlns="http://schemas.openxmlformats.org/spreadsheetml/2006/main" count="250" uniqueCount="115">
  <si>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</si>
  <si>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</si>
  <si>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</si>
  <si>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</si>
  <si>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</si>
  <si>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</si>
  <si>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</si>
  <si>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</si>
  <si>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</si>
  <si>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</si>
  <si>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</si>
  <si>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</si>
  <si>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</si>
  <si>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</si>
  <si>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</si>
  <si>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</si>
  <si>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</si>
  <si>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</si>
  <si>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</si>
  <si>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</si>
  <si>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</si>
  <si>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</si>
  <si>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</si>
  <si>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</si>
  <si>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</si>
  <si>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</si>
  <si>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</si>
  <si>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</si>
  <si>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</si>
  <si>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</si>
  <si>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</si>
  <si>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</si>
  <si>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</si>
  <si>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</si>
  <si>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</si>
  <si>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</si>
  <si>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</si>
  <si>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</si>
  <si>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</si>
  <si>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</si>
  <si>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</si>
  <si>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</si>
  <si>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</si>
  <si>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</si>
  <si>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</si>
  <si>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</si>
  <si>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</si>
  <si>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</si>
  <si>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</si>
  <si>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</si>
  <si>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</si>
  <si>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</si>
  <si>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</si>
  <si>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</si>
  <si>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</si>
  <si>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</si>
  <si>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</si>
  <si>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</si>
  <si>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</si>
  <si>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</si>
  <si>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</si>
  <si>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</si>
  <si>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</si>
  <si>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</si>
  <si>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</si>
  <si>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</si>
  <si>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</si>
  <si>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</si>
  <si>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</si>
  <si>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</si>
  <si>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</si>
  <si>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</si>
  <si>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</si>
  <si>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</si>
  <si>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</si>
  <si>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</si>
  <si>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</si>
  <si>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</si>
  <si>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</si>
  <si>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</si>
  <si>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</si>
  <si>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</si>
  <si>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</si>
  <si>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</si>
  <si>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</si>
  <si>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</si>
  <si>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</si>
  <si>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</si>
  <si>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</si>
  <si>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</si>
  <si>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</si>
  <si>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</si>
  <si>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</si>
  <si>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</si>
  <si>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</si>
  <si>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</si>
  <si>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</si>
  <si>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</si>
  <si>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</si>
  <si>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</si>
  <si>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</si>
  <si>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</si>
  <si>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</si>
  <si>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</si>
  <si>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</si>
  <si>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</si>
  <si>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</si>
  <si>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</si>
  <si>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</si>
  <si>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</si>
  <si>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</si>
  <si>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</si>
  <si>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①経常収支比率
　前年度と比較すると約8.8ポイント増加し、類似団体と比較すると約4.0ポイント高くなった。今後、老朽化に伴う修繕費等の増加が見込まれることから、計画的な経営運営に努める必要がある。
②累積欠損金比率
　水道事業会計から簡易水道事業会計に固定資産及び財源を無償譲渡したことで特別損失が生じ当年度純損失が発生した。数年での累積欠損金の解消は困難だが、営業収益を確実に確保していく必要がある。
③流動比率
　支払債務の現金の状況が100%を超えているので、現状としては支払能力があるといえる。しかし類似団体平均値や全国平均を大きく下回っているので、支払能力を高めるための経営改善を図っていく必要がある。
④企業債残高対給水収益比率
　類似団体と比較して約1.6倍と高い。今後も企業債の借入れの抑制を図り、引き続き計画的な経営運営に努める必要がある。　　　　　　　　　　　　　　　　　　　
⑤料金回収率
　前年度と比較すると約6.0ポイント増加し少し改善されたが、類似団体と比較すると約12.1ポイント低い。今後は回収率を維持し、適正な料金収入を確保する必要がある。
⑥給水原価
　前年度と比較すると約21.9ポイント減少し、類似団体と比較すると約24.8ポイント高い数値となった。今後、老朽化に伴う修繕費等の増加や人口減少に伴う有収水量の減少等により、当該値が増加する可能性もあるため、供給単価を含め合理化に努める必要がある。
⑦施設利用率
　前年度と比較すると約2.0ポイント減少し、類似団体と比較すると約40.5ポイント高い数値となった。今後、人口の減少・高齢化に伴い加入率の減少が予想されることから、施設の統合やダウンサイジング等の検討が必要である。
⑧有収率
　前年度と同じで、類似団体と比較すると約5.4ポイント低い。今後は施設の稼動を安定的に収益に反映させていく必要がある。</t>
    <phoneticPr fontId="4"/>
  </si>
  <si>
    <t>①有形固定資産減価償却費
　前年度と比較すると約0.3ポイント低下し、類似団体と比較すると大きく下回った。今後、更新等の必要性が高い場合は、経営改善等の見直しを図る必要がある。
②管路経年化率
　前年度と比較すると若干低下したが、類似団体と比較し約5.5ポイント高い数値となった。平均値や全国平均よりも高い数値を示し、耐用年数を経過した管路を多く保有している。今後は、計画的に管路更新等の見直しを図る必要がある。
③管路更新率
　前年度と比較すると約0.2ポイント増加したが、類似団体と比較して若干低い数値となった。全国平均も下回っており、中長期的な視点に立って計画的に管路更等を図る必要がある。</t>
    <phoneticPr fontId="4"/>
  </si>
  <si>
    <t>　経常収支比率は概ね良好であり、経営の健全化は保たれていると考えられる。しかし、今回、初めて累積欠損金が生じたことから、中長期的に改善していく必要がある。
　今後は収益において給水収益の低下、費用においては建設改良費の増大など様々な負の要因が考えられる。また、水道施設への更新投資を十分に行うことで、水道管路の健全性を確保できている一方で、多額の更新費用が発生することになる。
　今後、収入面では給水収益の確保のために料金改定を行い、支出面では中長期的視点に立った主要な施設の新設・更新計画を踏まえ、老朽化の状況に応じ、計画的に対応を進める必要がある。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</si>
</sst>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0.86</c:v>
                </c:pt>
                <c:pt idx="2">
                  <c:v>0.42</c:v>
                </c:pt>
                <c:pt idx="3">
                  <c:v>0.2</c:v>
                </c:pt>
                <c:pt idx="4">
                  <c:v>0.47</c:v>
                </c:pt>
              </c:numCache>
            </c:numRef>
          </c:val>
          <c:extLst>
            <c:ext xmlns:c16="http://schemas.microsoft.com/office/drawing/2014/chart" uri="{C3380CC4-5D6E-409C-BE32-E72D297353CC}">
              <c16:uniqueId val="{00000000-983F-462B-B1FD-05C44B8F8C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983F-462B-B1FD-05C44B8F8C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58.54</c:v>
                </c:pt>
                <c:pt idx="2">
                  <c:v>78.17</c:v>
                </c:pt>
                <c:pt idx="3">
                  <c:v>92.37</c:v>
                </c:pt>
                <c:pt idx="4">
                  <c:v>90.34</c:v>
                </c:pt>
              </c:numCache>
            </c:numRef>
          </c:val>
          <c:extLst>
            <c:ext xmlns:c16="http://schemas.microsoft.com/office/drawing/2014/chart" uri="{C3380CC4-5D6E-409C-BE32-E72D297353CC}">
              <c16:uniqueId val="{00000000-4878-4DEB-BBBD-35B63BF9234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49.38</c:v>
                </c:pt>
                <c:pt idx="2">
                  <c:v>50.09</c:v>
                </c:pt>
                <c:pt idx="3">
                  <c:v>50.1</c:v>
                </c:pt>
                <c:pt idx="4">
                  <c:v>49.76</c:v>
                </c:pt>
              </c:numCache>
            </c:numRef>
          </c:val>
          <c:smooth val="0"/>
          <c:extLst>
            <c:ext xmlns:c16="http://schemas.microsoft.com/office/drawing/2014/chart" uri="{C3380CC4-5D6E-409C-BE32-E72D297353CC}">
              <c16:uniqueId val="{00000001-4878-4DEB-BBBD-35B63BF9234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99.52</c:v>
                </c:pt>
                <c:pt idx="2">
                  <c:v>99.58</c:v>
                </c:pt>
                <c:pt idx="3">
                  <c:v>71.2</c:v>
                </c:pt>
                <c:pt idx="4">
                  <c:v>71.2</c:v>
                </c:pt>
              </c:numCache>
            </c:numRef>
          </c:val>
          <c:extLst>
            <c:ext xmlns:c16="http://schemas.microsoft.com/office/drawing/2014/chart" uri="{C3380CC4-5D6E-409C-BE32-E72D297353CC}">
              <c16:uniqueId val="{00000000-0F9F-4E0A-AE19-0B03BAE436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0F9F-4E0A-AE19-0B03BAE436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101.05</c:v>
                </c:pt>
                <c:pt idx="2">
                  <c:v>106.28</c:v>
                </c:pt>
                <c:pt idx="3">
                  <c:v>101.67</c:v>
                </c:pt>
                <c:pt idx="4">
                  <c:v>110.5</c:v>
                </c:pt>
              </c:numCache>
            </c:numRef>
          </c:val>
          <c:extLst>
            <c:ext xmlns:c16="http://schemas.microsoft.com/office/drawing/2014/chart" uri="{C3380CC4-5D6E-409C-BE32-E72D297353CC}">
              <c16:uniqueId val="{00000000-7FA9-4DAF-B95C-B2850F6B2E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105.34</c:v>
                </c:pt>
                <c:pt idx="2">
                  <c:v>105.77</c:v>
                </c:pt>
                <c:pt idx="3">
                  <c:v>104.82</c:v>
                </c:pt>
                <c:pt idx="4">
                  <c:v>106.46</c:v>
                </c:pt>
              </c:numCache>
            </c:numRef>
          </c:val>
          <c:smooth val="0"/>
          <c:extLst>
            <c:ext xmlns:c16="http://schemas.microsoft.com/office/drawing/2014/chart" uri="{C3380CC4-5D6E-409C-BE32-E72D297353CC}">
              <c16:uniqueId val="{00000001-7FA9-4DAF-B95C-B2850F6B2E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5.26</c:v>
                </c:pt>
                <c:pt idx="2">
                  <c:v>5.57</c:v>
                </c:pt>
                <c:pt idx="3">
                  <c:v>4.83</c:v>
                </c:pt>
                <c:pt idx="4">
                  <c:v>4.5199999999999996</c:v>
                </c:pt>
              </c:numCache>
            </c:numRef>
          </c:val>
          <c:extLst>
            <c:ext xmlns:c16="http://schemas.microsoft.com/office/drawing/2014/chart" uri="{C3380CC4-5D6E-409C-BE32-E72D297353CC}">
              <c16:uniqueId val="{00000000-D7D3-466D-B348-EDA9EA4901E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47.5</c:v>
                </c:pt>
                <c:pt idx="2">
                  <c:v>48.41</c:v>
                </c:pt>
                <c:pt idx="3">
                  <c:v>50.02</c:v>
                </c:pt>
                <c:pt idx="4">
                  <c:v>51.38</c:v>
                </c:pt>
              </c:numCache>
            </c:numRef>
          </c:val>
          <c:smooth val="0"/>
          <c:extLst>
            <c:ext xmlns:c16="http://schemas.microsoft.com/office/drawing/2014/chart" uri="{C3380CC4-5D6E-409C-BE32-E72D297353CC}">
              <c16:uniqueId val="{00000001-D7D3-466D-B348-EDA9EA4901E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28.57</c:v>
                </c:pt>
                <c:pt idx="2">
                  <c:v>27.24</c:v>
                </c:pt>
                <c:pt idx="3">
                  <c:v>27.19</c:v>
                </c:pt>
                <c:pt idx="4">
                  <c:v>27.18</c:v>
                </c:pt>
              </c:numCache>
            </c:numRef>
          </c:val>
          <c:extLst>
            <c:ext xmlns:c16="http://schemas.microsoft.com/office/drawing/2014/chart" uri="{C3380CC4-5D6E-409C-BE32-E72D297353CC}">
              <c16:uniqueId val="{00000000-9E29-4919-AFFB-5E193587C0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9E29-4919-AFFB-5E193587C0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formatCode="#,##0.00;&quot;△&quot;#,##0.00;&quot;-&quot;">
                  <c:v>43.87</c:v>
                </c:pt>
              </c:numCache>
            </c:numRef>
          </c:val>
          <c:extLst>
            <c:ext xmlns:c16="http://schemas.microsoft.com/office/drawing/2014/chart" uri="{C3380CC4-5D6E-409C-BE32-E72D297353CC}">
              <c16:uniqueId val="{00000000-6469-489F-9FB1-5EB570CD9D8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24.04</c:v>
                </c:pt>
                <c:pt idx="2">
                  <c:v>28.03</c:v>
                </c:pt>
                <c:pt idx="3">
                  <c:v>26.73</c:v>
                </c:pt>
                <c:pt idx="4">
                  <c:v>27.85</c:v>
                </c:pt>
              </c:numCache>
            </c:numRef>
          </c:val>
          <c:smooth val="0"/>
          <c:extLst>
            <c:ext xmlns:c16="http://schemas.microsoft.com/office/drawing/2014/chart" uri="{C3380CC4-5D6E-409C-BE32-E72D297353CC}">
              <c16:uniqueId val="{00000001-6469-489F-9FB1-5EB570CD9D8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122.78</c:v>
                </c:pt>
                <c:pt idx="2">
                  <c:v>130.94</c:v>
                </c:pt>
                <c:pt idx="3">
                  <c:v>129.75</c:v>
                </c:pt>
                <c:pt idx="4">
                  <c:v>138.16999999999999</c:v>
                </c:pt>
              </c:numCache>
            </c:numRef>
          </c:val>
          <c:extLst>
            <c:ext xmlns:c16="http://schemas.microsoft.com/office/drawing/2014/chart" uri="{C3380CC4-5D6E-409C-BE32-E72D297353CC}">
              <c16:uniqueId val="{00000000-1FB5-45B4-B6E2-7FFAEF00E4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305.08</c:v>
                </c:pt>
                <c:pt idx="2">
                  <c:v>305.33999999999997</c:v>
                </c:pt>
                <c:pt idx="3">
                  <c:v>310.01</c:v>
                </c:pt>
                <c:pt idx="4">
                  <c:v>311.12</c:v>
                </c:pt>
              </c:numCache>
            </c:numRef>
          </c:val>
          <c:smooth val="0"/>
          <c:extLst>
            <c:ext xmlns:c16="http://schemas.microsoft.com/office/drawing/2014/chart" uri="{C3380CC4-5D6E-409C-BE32-E72D297353CC}">
              <c16:uniqueId val="{00000001-1FB5-45B4-B6E2-7FFAEF00E4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904.08</c:v>
                </c:pt>
                <c:pt idx="2">
                  <c:v>865.08</c:v>
                </c:pt>
                <c:pt idx="3">
                  <c:v>851.97</c:v>
                </c:pt>
                <c:pt idx="4">
                  <c:v>835.66</c:v>
                </c:pt>
              </c:numCache>
            </c:numRef>
          </c:val>
          <c:extLst>
            <c:ext xmlns:c16="http://schemas.microsoft.com/office/drawing/2014/chart" uri="{C3380CC4-5D6E-409C-BE32-E72D297353CC}">
              <c16:uniqueId val="{00000000-FD1A-4C23-AAE1-207ACACF41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585.59</c:v>
                </c:pt>
                <c:pt idx="2">
                  <c:v>561.34</c:v>
                </c:pt>
                <c:pt idx="3">
                  <c:v>538.33000000000004</c:v>
                </c:pt>
                <c:pt idx="4">
                  <c:v>515.14</c:v>
                </c:pt>
              </c:numCache>
            </c:numRef>
          </c:val>
          <c:smooth val="0"/>
          <c:extLst>
            <c:ext xmlns:c16="http://schemas.microsoft.com/office/drawing/2014/chart" uri="{C3380CC4-5D6E-409C-BE32-E72D297353CC}">
              <c16:uniqueId val="{00000001-FD1A-4C23-AAE1-207ACACF41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66.56</c:v>
                </c:pt>
                <c:pt idx="2">
                  <c:v>64.900000000000006</c:v>
                </c:pt>
                <c:pt idx="3">
                  <c:v>65.97</c:v>
                </c:pt>
                <c:pt idx="4">
                  <c:v>72.040000000000006</c:v>
                </c:pt>
              </c:numCache>
            </c:numRef>
          </c:val>
          <c:extLst>
            <c:ext xmlns:c16="http://schemas.microsoft.com/office/drawing/2014/chart" uri="{C3380CC4-5D6E-409C-BE32-E72D297353CC}">
              <c16:uniqueId val="{00000000-CAD3-4F15-ACCE-63F9EE57CCF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82.78</c:v>
                </c:pt>
                <c:pt idx="2">
                  <c:v>84.82</c:v>
                </c:pt>
                <c:pt idx="3">
                  <c:v>82.29</c:v>
                </c:pt>
                <c:pt idx="4">
                  <c:v>84.16</c:v>
                </c:pt>
              </c:numCache>
            </c:numRef>
          </c:val>
          <c:smooth val="0"/>
          <c:extLst>
            <c:ext xmlns:c16="http://schemas.microsoft.com/office/drawing/2014/chart" uri="{C3380CC4-5D6E-409C-BE32-E72D297353CC}">
              <c16:uniqueId val="{00000001-CAD3-4F15-ACCE-63F9EE57CCF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276.52</c:v>
                </c:pt>
                <c:pt idx="2">
                  <c:v>243.62</c:v>
                </c:pt>
                <c:pt idx="3">
                  <c:v>277.04000000000002</c:v>
                </c:pt>
                <c:pt idx="4">
                  <c:v>255.06</c:v>
                </c:pt>
              </c:numCache>
            </c:numRef>
          </c:val>
          <c:extLst>
            <c:ext xmlns:c16="http://schemas.microsoft.com/office/drawing/2014/chart" uri="{C3380CC4-5D6E-409C-BE32-E72D297353CC}">
              <c16:uniqueId val="{00000000-F89C-46D1-9521-C65B3B658F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225.09</c:v>
                </c:pt>
                <c:pt idx="2">
                  <c:v>224.82</c:v>
                </c:pt>
                <c:pt idx="3">
                  <c:v>230.85</c:v>
                </c:pt>
                <c:pt idx="4">
                  <c:v>230.21</c:v>
                </c:pt>
              </c:numCache>
            </c:numRef>
          </c:val>
          <c:smooth val="0"/>
          <c:extLst>
            <c:ext xmlns:c16="http://schemas.microsoft.com/office/drawing/2014/chart" uri="{C3380CC4-5D6E-409C-BE32-E72D297353CC}">
              <c16:uniqueId val="{00000001-F89C-46D1-9521-C65B3B658F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鹿児島県　長島町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自治体職員</v>
      </c>
      <c r="AE8" s="75"/>
      <c r="AF8" s="75"/>
      <c r="AG8" s="75"/>
      <c r="AH8" s="75"/>
      <c r="AI8" s="75"/>
      <c r="AJ8" s="75"/>
      <c r="AK8" s="2"/>
      <c r="AL8" s="58">
        <f>データ!$R$6</f>
        <v>9643</v>
      </c>
      <c r="AM8" s="58"/>
      <c r="AN8" s="58"/>
      <c r="AO8" s="58"/>
      <c r="AP8" s="58"/>
      <c r="AQ8" s="58"/>
      <c r="AR8" s="58"/>
      <c r="AS8" s="58"/>
      <c r="AT8" s="55">
        <f>データ!$S$6</f>
        <v>116.19</v>
      </c>
      <c r="AU8" s="56"/>
      <c r="AV8" s="56"/>
      <c r="AW8" s="56"/>
      <c r="AX8" s="56"/>
      <c r="AY8" s="56"/>
      <c r="AZ8" s="56"/>
      <c r="BA8" s="56"/>
      <c r="BB8" s="45">
        <f>データ!$T$6</f>
        <v>82.99</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45.54</v>
      </c>
      <c r="J10" s="56"/>
      <c r="K10" s="56"/>
      <c r="L10" s="56"/>
      <c r="M10" s="56"/>
      <c r="N10" s="56"/>
      <c r="O10" s="57"/>
      <c r="P10" s="45">
        <f>データ!$P$6</f>
        <v>92.56</v>
      </c>
      <c r="Q10" s="45"/>
      <c r="R10" s="45"/>
      <c r="S10" s="45"/>
      <c r="T10" s="45"/>
      <c r="U10" s="45"/>
      <c r="V10" s="45"/>
      <c r="W10" s="58">
        <f>データ!$Q$6</f>
        <v>3670</v>
      </c>
      <c r="X10" s="58"/>
      <c r="Y10" s="58"/>
      <c r="Z10" s="58"/>
      <c r="AA10" s="58"/>
      <c r="AB10" s="58"/>
      <c r="AC10" s="58"/>
      <c r="AD10" s="2"/>
      <c r="AE10" s="2"/>
      <c r="AF10" s="2"/>
      <c r="AG10" s="2"/>
      <c r="AH10" s="2"/>
      <c r="AI10" s="2"/>
      <c r="AJ10" s="2"/>
      <c r="AK10" s="2"/>
      <c r="AL10" s="58">
        <f>データ!$U$6</f>
        <v>8808</v>
      </c>
      <c r="AM10" s="58"/>
      <c r="AN10" s="58"/>
      <c r="AO10" s="58"/>
      <c r="AP10" s="58"/>
      <c r="AQ10" s="58"/>
      <c r="AR10" s="58"/>
      <c r="AS10" s="58"/>
      <c r="AT10" s="55">
        <f>データ!$V$6</f>
        <v>27.5</v>
      </c>
      <c r="AU10" s="56"/>
      <c r="AV10" s="56"/>
      <c r="AW10" s="56"/>
      <c r="AX10" s="56"/>
      <c r="AY10" s="56"/>
      <c r="AZ10" s="56"/>
      <c r="BA10" s="56"/>
      <c r="BB10" s="45">
        <f>データ!$W$6</f>
        <v>320.29000000000002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112</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113</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114</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accwZUR9rZWWZj8OFIWSXheB+kKUfD6/fBtAzSL05CC1AOf0ZDKpdEUoICNoESOY7FctRuKHr/ljUCti79nCA==" saltValue="lfNMuUQkx7xN2wsblxTbH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464040</v>
      </c>
      <c r="D6" s="20">
        <f t="shared" si="3"/>
        <v>46</v>
      </c>
      <c r="E6" s="20">
        <f t="shared" si="3"/>
        <v>1</v>
      </c>
      <c r="F6" s="20">
        <f t="shared" si="3"/>
        <v>0</v>
      </c>
      <c r="G6" s="20">
        <f t="shared" si="3"/>
        <v>1</v>
      </c>
      <c r="H6" s="20" t="str">
        <f t="shared" si="3"/>
        <v>鹿児島県　長島町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45.54</v>
      </c>
      <c r="P6" s="21">
        <f t="shared" si="3"/>
        <v>92.56</v>
      </c>
      <c r="Q6" s="21">
        <f t="shared" si="3"/>
        <v>3670</v>
      </c>
      <c r="R6" s="21">
        <f t="shared" si="3"/>
        <v>9643</v>
      </c>
      <c r="S6" s="21">
        <f t="shared" si="3"/>
        <v>116.19</v>
      </c>
      <c r="T6" s="21">
        <f t="shared" si="3"/>
        <v>82.99</v>
      </c>
      <c r="U6" s="21">
        <f t="shared" si="3"/>
        <v>8808</v>
      </c>
      <c r="V6" s="21">
        <f t="shared" si="3"/>
        <v>27.5</v>
      </c>
      <c r="W6" s="21">
        <f t="shared" si="3"/>
        <v>320.29000000000002</v>
      </c>
      <c r="X6" s="22" t="str">
        <f>IF(X7="",NA(),X7)</f>
        <v>-</v>
      </c>
      <c r="Y6" s="22">
        <f t="shared" ref="Y6:AG6" si="4">IF(Y7="",NA(),Y7)</f>
        <v>101.05</v>
      </c>
      <c r="Z6" s="22">
        <f t="shared" si="4"/>
        <v>106.28</v>
      </c>
      <c r="AA6" s="22">
        <f t="shared" si="4"/>
        <v>101.67</v>
      </c>
      <c r="AB6" s="22">
        <f t="shared" si="4"/>
        <v>110.5</v>
      </c>
      <c r="AC6" s="22" t="str">
        <f t="shared" si="4"/>
        <v>-</v>
      </c>
      <c r="AD6" s="22">
        <f t="shared" si="4"/>
        <v>105.34</v>
      </c>
      <c r="AE6" s="22">
        <f t="shared" si="4"/>
        <v>105.77</v>
      </c>
      <c r="AF6" s="22">
        <f t="shared" si="4"/>
        <v>104.82</v>
      </c>
      <c r="AG6" s="22">
        <f t="shared" si="4"/>
        <v>106.46</v>
      </c>
      <c r="AH6" s="21" t="str">
        <f>IF(AH7="","",IF(AH7="-","【-】","【"&amp;SUBSTITUTE(TEXT(AH7,"#,##0.00"),"-","△")&amp;"】"))</f>
        <v>【108.24】</v>
      </c>
      <c r="AI6" s="22" t="str">
        <f>IF(AI7="",NA(),AI7)</f>
        <v>-</v>
      </c>
      <c r="AJ6" s="21">
        <f t="shared" ref="AJ6:AR6" si="5">IF(AJ7="",NA(),AJ7)</f>
        <v>0</v>
      </c>
      <c r="AK6" s="21">
        <f t="shared" si="5"/>
        <v>0</v>
      </c>
      <c r="AL6" s="21">
        <f t="shared" si="5"/>
        <v>0</v>
      </c>
      <c r="AM6" s="22">
        <f t="shared" si="5"/>
        <v>43.87</v>
      </c>
      <c r="AN6" s="22" t="str">
        <f t="shared" si="5"/>
        <v>-</v>
      </c>
      <c r="AO6" s="22">
        <f t="shared" si="5"/>
        <v>24.04</v>
      </c>
      <c r="AP6" s="22">
        <f t="shared" si="5"/>
        <v>28.03</v>
      </c>
      <c r="AQ6" s="22">
        <f t="shared" si="5"/>
        <v>26.73</v>
      </c>
      <c r="AR6" s="22">
        <f t="shared" si="5"/>
        <v>27.85</v>
      </c>
      <c r="AS6" s="21" t="str">
        <f>IF(AS7="","",IF(AS7="-","【-】","【"&amp;SUBSTITUTE(TEXT(AS7,"#,##0.00"),"-","△")&amp;"】"))</f>
        <v>【1.50】</v>
      </c>
      <c r="AT6" s="22" t="str">
        <f>IF(AT7="",NA(),AT7)</f>
        <v>-</v>
      </c>
      <c r="AU6" s="22">
        <f t="shared" ref="AU6:BC6" si="6">IF(AU7="",NA(),AU7)</f>
        <v>122.78</v>
      </c>
      <c r="AV6" s="22">
        <f t="shared" si="6"/>
        <v>130.94</v>
      </c>
      <c r="AW6" s="22">
        <f t="shared" si="6"/>
        <v>129.75</v>
      </c>
      <c r="AX6" s="22">
        <f t="shared" si="6"/>
        <v>138.16999999999999</v>
      </c>
      <c r="AY6" s="22" t="str">
        <f t="shared" si="6"/>
        <v>-</v>
      </c>
      <c r="AZ6" s="22">
        <f t="shared" si="6"/>
        <v>305.08</v>
      </c>
      <c r="BA6" s="22">
        <f t="shared" si="6"/>
        <v>305.33999999999997</v>
      </c>
      <c r="BB6" s="22">
        <f t="shared" si="6"/>
        <v>310.01</v>
      </c>
      <c r="BC6" s="22">
        <f t="shared" si="6"/>
        <v>311.12</v>
      </c>
      <c r="BD6" s="21" t="str">
        <f>IF(BD7="","",IF(BD7="-","【-】","【"&amp;SUBSTITUTE(TEXT(BD7,"#,##0.00"),"-","△")&amp;"】"))</f>
        <v>【243.36】</v>
      </c>
      <c r="BE6" s="22" t="str">
        <f>IF(BE7="",NA(),BE7)</f>
        <v>-</v>
      </c>
      <c r="BF6" s="22">
        <f t="shared" ref="BF6:BN6" si="7">IF(BF7="",NA(),BF7)</f>
        <v>904.08</v>
      </c>
      <c r="BG6" s="22">
        <f t="shared" si="7"/>
        <v>865.08</v>
      </c>
      <c r="BH6" s="22">
        <f t="shared" si="7"/>
        <v>851.97</v>
      </c>
      <c r="BI6" s="22">
        <f t="shared" si="7"/>
        <v>835.66</v>
      </c>
      <c r="BJ6" s="22" t="str">
        <f t="shared" si="7"/>
        <v>-</v>
      </c>
      <c r="BK6" s="22">
        <f t="shared" si="7"/>
        <v>585.59</v>
      </c>
      <c r="BL6" s="22">
        <f t="shared" si="7"/>
        <v>561.34</v>
      </c>
      <c r="BM6" s="22">
        <f t="shared" si="7"/>
        <v>538.33000000000004</v>
      </c>
      <c r="BN6" s="22">
        <f t="shared" si="7"/>
        <v>515.14</v>
      </c>
      <c r="BO6" s="21" t="str">
        <f>IF(BO7="","",IF(BO7="-","【-】","【"&amp;SUBSTITUTE(TEXT(BO7,"#,##0.00"),"-","△")&amp;"】"))</f>
        <v>【265.93】</v>
      </c>
      <c r="BP6" s="22" t="str">
        <f>IF(BP7="",NA(),BP7)</f>
        <v>-</v>
      </c>
      <c r="BQ6" s="22">
        <f t="shared" ref="BQ6:BY6" si="8">IF(BQ7="",NA(),BQ7)</f>
        <v>66.56</v>
      </c>
      <c r="BR6" s="22">
        <f t="shared" si="8"/>
        <v>64.900000000000006</v>
      </c>
      <c r="BS6" s="22">
        <f t="shared" si="8"/>
        <v>65.97</v>
      </c>
      <c r="BT6" s="22">
        <f t="shared" si="8"/>
        <v>72.040000000000006</v>
      </c>
      <c r="BU6" s="22" t="str">
        <f t="shared" si="8"/>
        <v>-</v>
      </c>
      <c r="BV6" s="22">
        <f t="shared" si="8"/>
        <v>82.78</v>
      </c>
      <c r="BW6" s="22">
        <f t="shared" si="8"/>
        <v>84.82</v>
      </c>
      <c r="BX6" s="22">
        <f t="shared" si="8"/>
        <v>82.29</v>
      </c>
      <c r="BY6" s="22">
        <f t="shared" si="8"/>
        <v>84.16</v>
      </c>
      <c r="BZ6" s="21" t="str">
        <f>IF(BZ7="","",IF(BZ7="-","【-】","【"&amp;SUBSTITUTE(TEXT(BZ7,"#,##0.00"),"-","△")&amp;"】"))</f>
        <v>【97.82】</v>
      </c>
      <c r="CA6" s="22" t="str">
        <f>IF(CA7="",NA(),CA7)</f>
        <v>-</v>
      </c>
      <c r="CB6" s="22">
        <f t="shared" ref="CB6:CJ6" si="9">IF(CB7="",NA(),CB7)</f>
        <v>276.52</v>
      </c>
      <c r="CC6" s="22">
        <f t="shared" si="9"/>
        <v>243.62</v>
      </c>
      <c r="CD6" s="22">
        <f t="shared" si="9"/>
        <v>277.04000000000002</v>
      </c>
      <c r="CE6" s="22">
        <f t="shared" si="9"/>
        <v>255.06</v>
      </c>
      <c r="CF6" s="22" t="str">
        <f t="shared" si="9"/>
        <v>-</v>
      </c>
      <c r="CG6" s="22">
        <f t="shared" si="9"/>
        <v>225.09</v>
      </c>
      <c r="CH6" s="22">
        <f t="shared" si="9"/>
        <v>224.82</v>
      </c>
      <c r="CI6" s="22">
        <f t="shared" si="9"/>
        <v>230.85</v>
      </c>
      <c r="CJ6" s="22">
        <f t="shared" si="9"/>
        <v>230.21</v>
      </c>
      <c r="CK6" s="21" t="str">
        <f>IF(CK7="","",IF(CK7="-","【-】","【"&amp;SUBSTITUTE(TEXT(CK7,"#,##0.00"),"-","△")&amp;"】"))</f>
        <v>【177.56】</v>
      </c>
      <c r="CL6" s="22" t="str">
        <f>IF(CL7="",NA(),CL7)</f>
        <v>-</v>
      </c>
      <c r="CM6" s="22">
        <f t="shared" ref="CM6:CU6" si="10">IF(CM7="",NA(),CM7)</f>
        <v>58.54</v>
      </c>
      <c r="CN6" s="22">
        <f t="shared" si="10"/>
        <v>78.17</v>
      </c>
      <c r="CO6" s="22">
        <f t="shared" si="10"/>
        <v>92.37</v>
      </c>
      <c r="CP6" s="22">
        <f t="shared" si="10"/>
        <v>90.34</v>
      </c>
      <c r="CQ6" s="22" t="str">
        <f t="shared" si="10"/>
        <v>-</v>
      </c>
      <c r="CR6" s="22">
        <f t="shared" si="10"/>
        <v>49.38</v>
      </c>
      <c r="CS6" s="22">
        <f t="shared" si="10"/>
        <v>50.09</v>
      </c>
      <c r="CT6" s="22">
        <f t="shared" si="10"/>
        <v>50.1</v>
      </c>
      <c r="CU6" s="22">
        <f t="shared" si="10"/>
        <v>49.76</v>
      </c>
      <c r="CV6" s="21" t="str">
        <f>IF(CV7="","",IF(CV7="-","【-】","【"&amp;SUBSTITUTE(TEXT(CV7,"#,##0.00"),"-","△")&amp;"】"))</f>
        <v>【59.81】</v>
      </c>
      <c r="CW6" s="22" t="str">
        <f>IF(CW7="",NA(),CW7)</f>
        <v>-</v>
      </c>
      <c r="CX6" s="22">
        <f t="shared" ref="CX6:DF6" si="11">IF(CX7="",NA(),CX7)</f>
        <v>99.52</v>
      </c>
      <c r="CY6" s="22">
        <f t="shared" si="11"/>
        <v>99.58</v>
      </c>
      <c r="CZ6" s="22">
        <f t="shared" si="11"/>
        <v>71.2</v>
      </c>
      <c r="DA6" s="22">
        <f t="shared" si="11"/>
        <v>71.2</v>
      </c>
      <c r="DB6" s="22" t="str">
        <f t="shared" si="11"/>
        <v>-</v>
      </c>
      <c r="DC6" s="22">
        <f t="shared" si="11"/>
        <v>78.010000000000005</v>
      </c>
      <c r="DD6" s="22">
        <f t="shared" si="11"/>
        <v>77.599999999999994</v>
      </c>
      <c r="DE6" s="22">
        <f t="shared" si="11"/>
        <v>77.3</v>
      </c>
      <c r="DF6" s="22">
        <f t="shared" si="11"/>
        <v>76.64</v>
      </c>
      <c r="DG6" s="21" t="str">
        <f>IF(DG7="","",IF(DG7="-","【-】","【"&amp;SUBSTITUTE(TEXT(DG7,"#,##0.00"),"-","△")&amp;"】"))</f>
        <v>【89.42】</v>
      </c>
      <c r="DH6" s="22" t="str">
        <f>IF(DH7="",NA(),DH7)</f>
        <v>-</v>
      </c>
      <c r="DI6" s="22">
        <f t="shared" ref="DI6:DQ6" si="12">IF(DI7="",NA(),DI7)</f>
        <v>5.26</v>
      </c>
      <c r="DJ6" s="22">
        <f t="shared" si="12"/>
        <v>5.57</v>
      </c>
      <c r="DK6" s="22">
        <f t="shared" si="12"/>
        <v>4.83</v>
      </c>
      <c r="DL6" s="22">
        <f t="shared" si="12"/>
        <v>4.5199999999999996</v>
      </c>
      <c r="DM6" s="22" t="str">
        <f t="shared" si="12"/>
        <v>-</v>
      </c>
      <c r="DN6" s="22">
        <f t="shared" si="12"/>
        <v>47.5</v>
      </c>
      <c r="DO6" s="22">
        <f t="shared" si="12"/>
        <v>48.41</v>
      </c>
      <c r="DP6" s="22">
        <f t="shared" si="12"/>
        <v>50.02</v>
      </c>
      <c r="DQ6" s="22">
        <f t="shared" si="12"/>
        <v>51.38</v>
      </c>
      <c r="DR6" s="21" t="str">
        <f>IF(DR7="","",IF(DR7="-","【-】","【"&amp;SUBSTITUTE(TEXT(DR7,"#,##0.00"),"-","△")&amp;"】"))</f>
        <v>【52.02】</v>
      </c>
      <c r="DS6" s="22" t="str">
        <f>IF(DS7="",NA(),DS7)</f>
        <v>-</v>
      </c>
      <c r="DT6" s="22">
        <f t="shared" ref="DT6:EB6" si="13">IF(DT7="",NA(),DT7)</f>
        <v>28.57</v>
      </c>
      <c r="DU6" s="22">
        <f t="shared" si="13"/>
        <v>27.24</v>
      </c>
      <c r="DV6" s="22">
        <f t="shared" si="13"/>
        <v>27.19</v>
      </c>
      <c r="DW6" s="22">
        <f t="shared" si="13"/>
        <v>27.18</v>
      </c>
      <c r="DX6" s="22" t="str">
        <f t="shared" si="13"/>
        <v>-</v>
      </c>
      <c r="DY6" s="22">
        <f t="shared" si="13"/>
        <v>17.399999999999999</v>
      </c>
      <c r="DZ6" s="22">
        <f t="shared" si="13"/>
        <v>18.64</v>
      </c>
      <c r="EA6" s="22">
        <f t="shared" si="13"/>
        <v>19.510000000000002</v>
      </c>
      <c r="EB6" s="22">
        <f t="shared" si="13"/>
        <v>21.6</v>
      </c>
      <c r="EC6" s="21" t="str">
        <f>IF(EC7="","",IF(EC7="-","【-】","【"&amp;SUBSTITUTE(TEXT(EC7,"#,##0.00"),"-","△")&amp;"】"))</f>
        <v>【25.37】</v>
      </c>
      <c r="ED6" s="22" t="str">
        <f>IF(ED7="",NA(),ED7)</f>
        <v>-</v>
      </c>
      <c r="EE6" s="22">
        <f t="shared" ref="EE6:EM6" si="14">IF(EE7="",NA(),EE7)</f>
        <v>0.86</v>
      </c>
      <c r="EF6" s="22">
        <f t="shared" si="14"/>
        <v>0.42</v>
      </c>
      <c r="EG6" s="22">
        <f t="shared" si="14"/>
        <v>0.2</v>
      </c>
      <c r="EH6" s="22">
        <f t="shared" si="14"/>
        <v>0.47</v>
      </c>
      <c r="EI6" s="22" t="str">
        <f t="shared" si="14"/>
        <v>-</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464040</v>
      </c>
      <c r="D7" s="24">
        <v>46</v>
      </c>
      <c r="E7" s="24">
        <v>1</v>
      </c>
      <c r="F7" s="24">
        <v>0</v>
      </c>
      <c r="G7" s="24">
        <v>1</v>
      </c>
      <c r="H7" s="24" t="s">
        <v>93</v>
      </c>
      <c r="I7" s="24" t="s">
        <v>94</v>
      </c>
      <c r="J7" s="24" t="s">
        <v>95</v>
      </c>
      <c r="K7" s="24" t="s">
        <v>96</v>
      </c>
      <c r="L7" s="24" t="s">
        <v>97</v>
      </c>
      <c r="M7" s="24" t="s">
        <v>98</v>
      </c>
      <c r="N7" s="25" t="s">
        <v>99</v>
      </c>
      <c r="O7" s="25">
        <v>45.54</v>
      </c>
      <c r="P7" s="25">
        <v>92.56</v>
      </c>
      <c r="Q7" s="25">
        <v>3670</v>
      </c>
      <c r="R7" s="25">
        <v>9643</v>
      </c>
      <c r="S7" s="25">
        <v>116.19</v>
      </c>
      <c r="T7" s="25">
        <v>82.99</v>
      </c>
      <c r="U7" s="25">
        <v>8808</v>
      </c>
      <c r="V7" s="25">
        <v>27.5</v>
      </c>
      <c r="W7" s="25">
        <v>320.29000000000002</v>
      </c>
      <c r="X7" s="25" t="s">
        <v>99</v>
      </c>
      <c r="Y7" s="25">
        <v>101.05</v>
      </c>
      <c r="Z7" s="25">
        <v>106.28</v>
      </c>
      <c r="AA7" s="25">
        <v>101.67</v>
      </c>
      <c r="AB7" s="25">
        <v>110.5</v>
      </c>
      <c r="AC7" s="25" t="s">
        <v>99</v>
      </c>
      <c r="AD7" s="25">
        <v>105.34</v>
      </c>
      <c r="AE7" s="25">
        <v>105.77</v>
      </c>
      <c r="AF7" s="25">
        <v>104.82</v>
      </c>
      <c r="AG7" s="25">
        <v>106.46</v>
      </c>
      <c r="AH7" s="25">
        <v>108.24</v>
      </c>
      <c r="AI7" s="25" t="s">
        <v>99</v>
      </c>
      <c r="AJ7" s="25">
        <v>0</v>
      </c>
      <c r="AK7" s="25">
        <v>0</v>
      </c>
      <c r="AL7" s="25">
        <v>0</v>
      </c>
      <c r="AM7" s="25">
        <v>43.87</v>
      </c>
      <c r="AN7" s="25" t="s">
        <v>99</v>
      </c>
      <c r="AO7" s="25">
        <v>24.04</v>
      </c>
      <c r="AP7" s="25">
        <v>28.03</v>
      </c>
      <c r="AQ7" s="25">
        <v>26.73</v>
      </c>
      <c r="AR7" s="25">
        <v>27.85</v>
      </c>
      <c r="AS7" s="25">
        <v>1.5</v>
      </c>
      <c r="AT7" s="25" t="s">
        <v>99</v>
      </c>
      <c r="AU7" s="25">
        <v>122.78</v>
      </c>
      <c r="AV7" s="25">
        <v>130.94</v>
      </c>
      <c r="AW7" s="25">
        <v>129.75</v>
      </c>
      <c r="AX7" s="25">
        <v>138.16999999999999</v>
      </c>
      <c r="AY7" s="25" t="s">
        <v>99</v>
      </c>
      <c r="AZ7" s="25">
        <v>305.08</v>
      </c>
      <c r="BA7" s="25">
        <v>305.33999999999997</v>
      </c>
      <c r="BB7" s="25">
        <v>310.01</v>
      </c>
      <c r="BC7" s="25">
        <v>311.12</v>
      </c>
      <c r="BD7" s="25">
        <v>243.36</v>
      </c>
      <c r="BE7" s="25" t="s">
        <v>99</v>
      </c>
      <c r="BF7" s="25">
        <v>904.08</v>
      </c>
      <c r="BG7" s="25">
        <v>865.08</v>
      </c>
      <c r="BH7" s="25">
        <v>851.97</v>
      </c>
      <c r="BI7" s="25">
        <v>835.66</v>
      </c>
      <c r="BJ7" s="25" t="s">
        <v>99</v>
      </c>
      <c r="BK7" s="25">
        <v>585.59</v>
      </c>
      <c r="BL7" s="25">
        <v>561.34</v>
      </c>
      <c r="BM7" s="25">
        <v>538.33000000000004</v>
      </c>
      <c r="BN7" s="25">
        <v>515.14</v>
      </c>
      <c r="BO7" s="25">
        <v>265.93</v>
      </c>
      <c r="BP7" s="25" t="s">
        <v>99</v>
      </c>
      <c r="BQ7" s="25">
        <v>66.56</v>
      </c>
      <c r="BR7" s="25">
        <v>64.900000000000006</v>
      </c>
      <c r="BS7" s="25">
        <v>65.97</v>
      </c>
      <c r="BT7" s="25">
        <v>72.040000000000006</v>
      </c>
      <c r="BU7" s="25" t="s">
        <v>99</v>
      </c>
      <c r="BV7" s="25">
        <v>82.78</v>
      </c>
      <c r="BW7" s="25">
        <v>84.82</v>
      </c>
      <c r="BX7" s="25">
        <v>82.29</v>
      </c>
      <c r="BY7" s="25">
        <v>84.16</v>
      </c>
      <c r="BZ7" s="25">
        <v>97.82</v>
      </c>
      <c r="CA7" s="25" t="s">
        <v>99</v>
      </c>
      <c r="CB7" s="25">
        <v>276.52</v>
      </c>
      <c r="CC7" s="25">
        <v>243.62</v>
      </c>
      <c r="CD7" s="25">
        <v>277.04000000000002</v>
      </c>
      <c r="CE7" s="25">
        <v>255.06</v>
      </c>
      <c r="CF7" s="25" t="s">
        <v>99</v>
      </c>
      <c r="CG7" s="25">
        <v>225.09</v>
      </c>
      <c r="CH7" s="25">
        <v>224.82</v>
      </c>
      <c r="CI7" s="25">
        <v>230.85</v>
      </c>
      <c r="CJ7" s="25">
        <v>230.21</v>
      </c>
      <c r="CK7" s="25">
        <v>177.56</v>
      </c>
      <c r="CL7" s="25" t="s">
        <v>99</v>
      </c>
      <c r="CM7" s="25">
        <v>58.54</v>
      </c>
      <c r="CN7" s="25">
        <v>78.17</v>
      </c>
      <c r="CO7" s="25">
        <v>92.37</v>
      </c>
      <c r="CP7" s="25">
        <v>90.34</v>
      </c>
      <c r="CQ7" s="25" t="s">
        <v>99</v>
      </c>
      <c r="CR7" s="25">
        <v>49.38</v>
      </c>
      <c r="CS7" s="25">
        <v>50.09</v>
      </c>
      <c r="CT7" s="25">
        <v>50.1</v>
      </c>
      <c r="CU7" s="25">
        <v>49.76</v>
      </c>
      <c r="CV7" s="25">
        <v>59.81</v>
      </c>
      <c r="CW7" s="25" t="s">
        <v>99</v>
      </c>
      <c r="CX7" s="25">
        <v>99.52</v>
      </c>
      <c r="CY7" s="25">
        <v>99.58</v>
      </c>
      <c r="CZ7" s="25">
        <v>71.2</v>
      </c>
      <c r="DA7" s="25">
        <v>71.2</v>
      </c>
      <c r="DB7" s="25" t="s">
        <v>99</v>
      </c>
      <c r="DC7" s="25">
        <v>78.010000000000005</v>
      </c>
      <c r="DD7" s="25">
        <v>77.599999999999994</v>
      </c>
      <c r="DE7" s="25">
        <v>77.3</v>
      </c>
      <c r="DF7" s="25">
        <v>76.64</v>
      </c>
      <c r="DG7" s="25">
        <v>89.42</v>
      </c>
      <c r="DH7" s="25" t="s">
        <v>99</v>
      </c>
      <c r="DI7" s="25">
        <v>5.26</v>
      </c>
      <c r="DJ7" s="25">
        <v>5.57</v>
      </c>
      <c r="DK7" s="25">
        <v>4.83</v>
      </c>
      <c r="DL7" s="25">
        <v>4.5199999999999996</v>
      </c>
      <c r="DM7" s="25" t="s">
        <v>99</v>
      </c>
      <c r="DN7" s="25">
        <v>47.5</v>
      </c>
      <c r="DO7" s="25">
        <v>48.41</v>
      </c>
      <c r="DP7" s="25">
        <v>50.02</v>
      </c>
      <c r="DQ7" s="25">
        <v>51.38</v>
      </c>
      <c r="DR7" s="25">
        <v>52.02</v>
      </c>
      <c r="DS7" s="25" t="s">
        <v>99</v>
      </c>
      <c r="DT7" s="25">
        <v>28.57</v>
      </c>
      <c r="DU7" s="25">
        <v>27.24</v>
      </c>
      <c r="DV7" s="25">
        <v>27.19</v>
      </c>
      <c r="DW7" s="25">
        <v>27.18</v>
      </c>
      <c r="DX7" s="25" t="s">
        <v>99</v>
      </c>
      <c r="DY7" s="25">
        <v>17.399999999999999</v>
      </c>
      <c r="DZ7" s="25">
        <v>18.64</v>
      </c>
      <c r="EA7" s="25">
        <v>19.510000000000002</v>
      </c>
      <c r="EB7" s="25">
        <v>21.6</v>
      </c>
      <c r="EC7" s="25">
        <v>25.37</v>
      </c>
      <c r="ED7" s="25" t="s">
        <v>99</v>
      </c>
      <c r="EE7" s="25">
        <v>0.86</v>
      </c>
      <c r="EF7" s="25">
        <v>0.42</v>
      </c>
      <c r="EG7" s="25">
        <v>0.2</v>
      </c>
      <c r="EH7" s="25">
        <v>0.47</v>
      </c>
      <c r="EI7" s="25" t="s">
        <v>99</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2025-02-25T02:17:24Z</cp:lastPrinted>
  <dcterms:created xsi:type="dcterms:W3CDTF">2025-01-24T06:56:28Z</dcterms:created>
  <dcterms:modified xsi:type="dcterms:W3CDTF">2025-02-25T02:17:57Z</dcterms:modified>
  <cp:category/>
</cp:coreProperties>
</file>