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3 長島町（済）\"/>
    </mc:Choice>
  </mc:AlternateContent>
  <xr:revisionPtr revIDLastSave="0" documentId="13_ncr:1_{B9C8EF41-5232-475A-BF85-AE4956994215}" xr6:coauthVersionLast="36" xr6:coauthVersionMax="36" xr10:uidLastSave="{00000000-0000-0000-0000-000000000000}"/>
  <workbookProtection workbookAlgorithmName="SHA-512" workbookHashValue="8fHNWHIiOwnOS4yiZeXieRI1y9/wJoVXxCnp3I5kS3+Fsder/mDvdW5gBctuvR2Bmg/mc74T1MhU/7vJTUcrxA==" workbookSaltValue="oCXLTa/gvm6zyn8TNJUfLQ==" workbookSpinCount="100000" lockStructure="1"/>
  <bookViews>
    <workbookView xWindow="0" yWindow="0" windowWidth="23040" windowHeight="92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AT10" i="4"/>
  <c r="AL10" i="4"/>
  <c r="I10" i="4"/>
  <c r="P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<sst xmlns="http://schemas.openxmlformats.org/spreadsheetml/2006/main" count="236" uniqueCount="118">
  <si>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</si>
  <si>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</si>
  <si>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</si>
  <si>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</si>
  <si>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</si>
  <si>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</si>
  <si>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</si>
  <si>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</si>
  <si>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</si>
  <si>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</si>
  <si>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</si>
  <si>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</si>
  <si>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</si>
  <si>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</si>
  <si>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</si>
  <si>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</si>
  <si>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</si>
  <si>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</si>
  <si>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</si>
  <si>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</si>
  <si>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</si>
  <si>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</si>
  <si>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</si>
  <si>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</si>
  <si>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</si>
  <si>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</si>
  <si>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</si>
  <si>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</si>
  <si>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</si>
  <si>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</si>
  <si>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</si>
  <si>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</si>
  <si>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</si>
  <si>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</si>
  <si>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</si>
  <si>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</si>
  <si>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</si>
  <si>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</si>
  <si>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</si>
  <si>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</si>
  <si>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</si>
  <si>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</si>
  <si>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</si>
  <si>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</si>
  <si>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</si>
  <si>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</si>
  <si>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</si>
  <si>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</si>
  <si>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</si>
  <si>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</si>
  <si>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</si>
  <si>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</si>
  <si>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</si>
  <si>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</si>
  <si>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</si>
  <si>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</si>
  <si>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</si>
  <si>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</si>
  <si>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</si>
  <si>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</si>
  <si>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</si>
  <si>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</si>
  <si>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</si>
  <si>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</si>
  <si>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</si>
  <si>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</si>
  <si>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</si>
  <si>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</si>
  <si>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</si>
  <si>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</si>
  <si>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</si>
  <si>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</si>
  <si>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</si>
  <si>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</si>
  <si>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</si>
  <si>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</si>
  <si>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</si>
  <si>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</si>
  <si>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</si>
  <si>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</si>
  <si>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</si>
  <si>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</si>
  <si>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</si>
  <si>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</si>
  <si>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</si>
  <si>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</si>
  <si>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</si>
  <si>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</si>
  <si>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</si>
  <si>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</si>
  <si>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</si>
  <si>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</si>
  <si>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</si>
  <si>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</si>
  <si>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</si>
  <si>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</si>
  <si>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</si>
  <si>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</si>
  <si>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</si>
  <si>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</si>
  <si>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</si>
  <si>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</si>
  <si>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</si>
  <si>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</si>
  <si>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</si>
  <si>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</si>
  <si>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</si>
  <si>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</si>
  <si>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</si>
  <si>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</si>
  <si>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</si>
  <si>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</si>
  <si>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</si>
  <si>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</si>
  <si>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</si>
  <si>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
　前年度と比較すると総費用が抑えられたことで約13.9ポイント増加した。しかし依然として一般会計からの繰入金に依存しており、経営改善に向けた取組を進める必要がある。
⑤経費回収率
　経費回収率は前年度と比較すると約2.4ポイント増加し、類似団体と比較すると約11.8ポイント低い数値となった。今後、適正な使用料収入を確保する必要がある。
⑥汚水処理原価
　汚水処理原価は前年度と比較すると約83.0ポイント減少し、類似団体と比較して約317.3ポイント高い。今後、老朽化に伴う修繕費等の増加や人口減少に伴う有収水量の減少等の要因により、当該値が増加する可能性もあるため、引き続き合理化に努める必要がある。
⑦施設利用率
　施設利用率は前年度と比較すると約0.8ポイント低下したものの、類似団体と比較して約10.2ポイント高い値を示している。人口減少や高齢化の進展に伴い、施設への加入率は伸び悩んでおり、今後、流入汚水量の推移に合わせた適切な施設規模の維持に努める必要がある。
⑧水洗化率
　前年度と比較すると約4.4ポイント減少し、類似団体と比較して約3.0ポイント上回った。今後も水質保全の観点から、使用料収入を図り、水洗化率向上に取り組んでいく。</t>
    <phoneticPr fontId="4"/>
  </si>
  <si>
    <t>　漁業集落排水処理施設は、汐見漁港（潟地区）が平成８年８月から、幣串漁港は平成15年４月から、三船漁港は平成23年10月から全面供用を開始し、衛生環境の改善と漁場及び沿岸海域の水質改善に取り組んでいる。
　管渠改善については、財源確保や経営への影響を考慮しながら投資計画の策定等検討を進めている段階であり、０％となっている。平成30年度に策定した機能診断・最適整備構想を基に、年次的に施設の老朽化対策等を実施する。</t>
    <phoneticPr fontId="4"/>
  </si>
  <si>
    <t>　収益的収支比率は指標である100%を超え改善がみられたが、経費回収率は類似団体より低い値であり、使用料収入が乏しい。汚水処理経費全てを使用料で賄うことが原則であるにも関わらず、一般会計からの繰入金への依存が高い状況であるため、加入促進に努め、必要に応じ投資の効率化や維持管理費の削減、水洗化率の向上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</si>
</sst>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A6-431C-BE25-71AD5FA2CD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8EA6-431C-BE25-71AD5FA2CD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41.99</c:v>
                </c:pt>
                <c:pt idx="1">
                  <c:v>41.56</c:v>
                </c:pt>
                <c:pt idx="2">
                  <c:v>39.83</c:v>
                </c:pt>
                <c:pt idx="3">
                  <c:v>37.229999999999997</c:v>
                </c:pt>
                <c:pt idx="4">
                  <c:v>36.36</c:v>
                </c:pt>
              </c:numCache>
            </c:numRef>
          </c:val>
          <c:extLst>
            <c:ext xmlns:c16="http://schemas.microsoft.com/office/drawing/2014/chart" uri="{C3380CC4-5D6E-409C-BE32-E72D297353CC}">
              <c16:uniqueId val="{00000000-6492-46B1-B545-7AAC044393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6492-46B1-B545-7AAC044393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74.14</c:v>
                </c:pt>
                <c:pt idx="1">
                  <c:v>83</c:v>
                </c:pt>
                <c:pt idx="2">
                  <c:v>86.06</c:v>
                </c:pt>
                <c:pt idx="3">
                  <c:v>86.06</c:v>
                </c:pt>
                <c:pt idx="4">
                  <c:v>81.61</c:v>
                </c:pt>
              </c:numCache>
            </c:numRef>
          </c:val>
          <c:extLst>
            <c:ext xmlns:c16="http://schemas.microsoft.com/office/drawing/2014/chart" uri="{C3380CC4-5D6E-409C-BE32-E72D297353CC}">
              <c16:uniqueId val="{00000000-E00C-44C5-A8F6-26462CD79F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E00C-44C5-A8F6-26462CD79F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99.99</c:v>
                </c:pt>
                <c:pt idx="1">
                  <c:v>101.43</c:v>
                </c:pt>
                <c:pt idx="2">
                  <c:v>99.27</c:v>
                </c:pt>
                <c:pt idx="3">
                  <c:v>96.71</c:v>
                </c:pt>
                <c:pt idx="4">
                  <c:v>110.63</c:v>
                </c:pt>
              </c:numCache>
            </c:numRef>
          </c:val>
          <c:extLst>
            <c:ext xmlns:c16="http://schemas.microsoft.com/office/drawing/2014/chart" uri="{C3380CC4-5D6E-409C-BE32-E72D297353CC}">
              <c16:uniqueId val="{00000000-B32E-47D4-A3A9-055BAA27D1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2E-47D4-A3A9-055BAA27D1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58-4F1D-A47D-3CD498BF48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58-4F1D-A47D-3CD498BF48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22-4D24-9973-ADC5FBA2DE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22-4D24-9973-ADC5FBA2DE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06-493C-B715-16C098C831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06-493C-B715-16C098C831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6-46EC-B297-7CF6B53594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6-46EC-B297-7CF6B53594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8D-4144-9AD5-D178FBA978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5D8D-4144-9AD5-D178FBA978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27.21</c:v>
                </c:pt>
                <c:pt idx="1">
                  <c:v>28.7</c:v>
                </c:pt>
                <c:pt idx="2">
                  <c:v>25.7</c:v>
                </c:pt>
                <c:pt idx="3">
                  <c:v>21.71</c:v>
                </c:pt>
                <c:pt idx="4">
                  <c:v>24.13</c:v>
                </c:pt>
              </c:numCache>
            </c:numRef>
          </c:val>
          <c:extLst>
            <c:ext xmlns:c16="http://schemas.microsoft.com/office/drawing/2014/chart" uri="{C3380CC4-5D6E-409C-BE32-E72D297353CC}">
              <c16:uniqueId val="{00000000-1D98-4877-9D2F-FEFF8C260A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1D98-4877-9D2F-FEFF8C260A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688.58</c:v>
                </c:pt>
                <c:pt idx="1">
                  <c:v>650.01</c:v>
                </c:pt>
                <c:pt idx="2">
                  <c:v>629.95000000000005</c:v>
                </c:pt>
                <c:pt idx="3">
                  <c:v>882.35</c:v>
                </c:pt>
                <c:pt idx="4">
                  <c:v>799.33</c:v>
                </c:pt>
              </c:numCache>
            </c:numRef>
          </c:val>
          <c:extLst>
            <c:ext xmlns:c16="http://schemas.microsoft.com/office/drawing/2014/chart" uri="{C3380CC4-5D6E-409C-BE32-E72D297353CC}">
              <c16:uniqueId val="{00000000-F006-44FA-AA83-F13E5D9BE5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F006-44FA-AA83-F13E5D9BE5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鹿児島県　長島町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9643</v>
      </c>
      <c r="AM8" s="54"/>
      <c r="AN8" s="54"/>
      <c r="AO8" s="54"/>
      <c r="AP8" s="54"/>
      <c r="AQ8" s="54"/>
      <c r="AR8" s="54"/>
      <c r="AS8" s="54"/>
      <c r="AT8" s="53">
        <f>データ!T6</f>
        <v>116.19</v>
      </c>
      <c r="AU8" s="53"/>
      <c r="AV8" s="53"/>
      <c r="AW8" s="53"/>
      <c r="AX8" s="53"/>
      <c r="AY8" s="53"/>
      <c r="AZ8" s="53"/>
      <c r="BA8" s="53"/>
      <c r="BB8" s="53">
        <f>データ!U6</f>
        <v>82.99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4.17</v>
      </c>
      <c r="Q10" s="53"/>
      <c r="R10" s="53"/>
      <c r="S10" s="53"/>
      <c r="T10" s="53"/>
      <c r="U10" s="53"/>
      <c r="V10" s="53"/>
      <c r="W10" s="53">
        <f>データ!Q6</f>
        <v>99.97</v>
      </c>
      <c r="X10" s="53"/>
      <c r="Y10" s="53"/>
      <c r="Z10" s="53"/>
      <c r="AA10" s="53"/>
      <c r="AB10" s="53"/>
      <c r="AC10" s="53"/>
      <c r="AD10" s="54">
        <f>データ!R6</f>
        <v>3350</v>
      </c>
      <c r="AE10" s="54"/>
      <c r="AF10" s="54"/>
      <c r="AG10" s="54"/>
      <c r="AH10" s="54"/>
      <c r="AI10" s="54"/>
      <c r="AJ10" s="54"/>
      <c r="AK10" s="2"/>
      <c r="AL10" s="54">
        <f>データ!V6</f>
        <v>397</v>
      </c>
      <c r="AM10" s="54"/>
      <c r="AN10" s="54"/>
      <c r="AO10" s="54"/>
      <c r="AP10" s="54"/>
      <c r="AQ10" s="54"/>
      <c r="AR10" s="54"/>
      <c r="AS10" s="54"/>
      <c r="AT10" s="53">
        <f>データ!W6</f>
        <v>0.22</v>
      </c>
      <c r="AU10" s="53"/>
      <c r="AV10" s="53"/>
      <c r="AW10" s="53"/>
      <c r="AX10" s="53"/>
      <c r="AY10" s="53"/>
      <c r="AZ10" s="53"/>
      <c r="BA10" s="53"/>
      <c r="BB10" s="53">
        <f>データ!X6</f>
        <v>1804.55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OdWho3fqICvqDjngvtoBa1OwE9QwRyYLdNTNdJO1jYXpr8AssoN7IGcN43TvilfM3dN9TI1GOMSU66jPOqSblQ==" saltValue="NImHlmb99y4r4tL/kRg5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464040</v>
      </c>
      <c r="D6" s="19">
        <f t="shared" si="3"/>
        <v>47</v>
      </c>
      <c r="E6" s="19">
        <f t="shared" si="3"/>
        <v>17</v>
      </c>
      <c r="F6" s="19">
        <f t="shared" si="3"/>
        <v>6</v>
      </c>
      <c r="G6" s="19">
        <f t="shared" si="3"/>
        <v>0</v>
      </c>
      <c r="H6" s="19" t="str">
        <f t="shared" si="3"/>
        <v>鹿児島県　長島町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4.17</v>
      </c>
      <c r="Q6" s="20">
        <f t="shared" si="3"/>
        <v>99.97</v>
      </c>
      <c r="R6" s="20">
        <f t="shared" si="3"/>
        <v>3350</v>
      </c>
      <c r="S6" s="20">
        <f t="shared" si="3"/>
        <v>9643</v>
      </c>
      <c r="T6" s="20">
        <f t="shared" si="3"/>
        <v>116.19</v>
      </c>
      <c r="U6" s="20">
        <f t="shared" si="3"/>
        <v>82.99</v>
      </c>
      <c r="V6" s="20">
        <f t="shared" si="3"/>
        <v>397</v>
      </c>
      <c r="W6" s="20">
        <f t="shared" si="3"/>
        <v>0.22</v>
      </c>
      <c r="X6" s="20">
        <f t="shared" si="3"/>
        <v>1804.55</v>
      </c>
      <c r="Y6" s="21">
        <f>IF(Y7="",NA(),Y7)</f>
        <v>99.99</v>
      </c>
      <c r="Z6" s="21">
        <f t="shared" ref="Z6:AH6" si="4">IF(Z7="",NA(),Z7)</f>
        <v>101.43</v>
      </c>
      <c r="AA6" s="21">
        <f t="shared" si="4"/>
        <v>99.27</v>
      </c>
      <c r="AB6" s="21">
        <f t="shared" si="4"/>
        <v>96.71</v>
      </c>
      <c r="AC6" s="21">
        <f t="shared" si="4"/>
        <v>110.63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27.21</v>
      </c>
      <c r="BR6" s="21">
        <f t="shared" ref="BR6:BZ6" si="8">IF(BR7="",NA(),BR7)</f>
        <v>28.7</v>
      </c>
      <c r="BS6" s="21">
        <f t="shared" si="8"/>
        <v>25.7</v>
      </c>
      <c r="BT6" s="21">
        <f t="shared" si="8"/>
        <v>21.71</v>
      </c>
      <c r="BU6" s="21">
        <f t="shared" si="8"/>
        <v>24.13</v>
      </c>
      <c r="BV6" s="21">
        <f t="shared" si="8"/>
        <v>41.41</v>
      </c>
      <c r="BW6" s="21">
        <f t="shared" si="8"/>
        <v>39.64</v>
      </c>
      <c r="BX6" s="21">
        <f t="shared" si="8"/>
        <v>40</v>
      </c>
      <c r="BY6" s="21">
        <f t="shared" si="8"/>
        <v>38.74</v>
      </c>
      <c r="BZ6" s="21">
        <f t="shared" si="8"/>
        <v>35.96</v>
      </c>
      <c r="CA6" s="20" t="str">
        <f>IF(CA7="","",IF(CA7="-","【-】","【"&amp;SUBSTITUTE(TEXT(CA7,"#,##0.00"),"-","△")&amp;"】"))</f>
        <v>【39.89】</v>
      </c>
      <c r="CB6" s="21">
        <f>IF(CB7="",NA(),CB7)</f>
        <v>688.58</v>
      </c>
      <c r="CC6" s="21">
        <f t="shared" ref="CC6:CK6" si="9">IF(CC7="",NA(),CC7)</f>
        <v>650.01</v>
      </c>
      <c r="CD6" s="21">
        <f t="shared" si="9"/>
        <v>629.95000000000005</v>
      </c>
      <c r="CE6" s="21">
        <f t="shared" si="9"/>
        <v>882.35</v>
      </c>
      <c r="CF6" s="21">
        <f t="shared" si="9"/>
        <v>799.33</v>
      </c>
      <c r="CG6" s="21">
        <f t="shared" si="9"/>
        <v>417.56</v>
      </c>
      <c r="CH6" s="21">
        <f t="shared" si="9"/>
        <v>449.72</v>
      </c>
      <c r="CI6" s="21">
        <f t="shared" si="9"/>
        <v>437.27</v>
      </c>
      <c r="CJ6" s="21">
        <f t="shared" si="9"/>
        <v>456.72</v>
      </c>
      <c r="CK6" s="21">
        <f t="shared" si="9"/>
        <v>481.96</v>
      </c>
      <c r="CL6" s="20" t="str">
        <f>IF(CL7="","",IF(CL7="-","【-】","【"&amp;SUBSTITUTE(TEXT(CL7,"#,##0.00"),"-","△")&amp;"】"))</f>
        <v>【426.52】</v>
      </c>
      <c r="CM6" s="21">
        <f>IF(CM7="",NA(),CM7)</f>
        <v>41.99</v>
      </c>
      <c r="CN6" s="21">
        <f t="shared" ref="CN6:CV6" si="10">IF(CN7="",NA(),CN7)</f>
        <v>41.56</v>
      </c>
      <c r="CO6" s="21">
        <f t="shared" si="10"/>
        <v>39.83</v>
      </c>
      <c r="CP6" s="21">
        <f t="shared" si="10"/>
        <v>37.229999999999997</v>
      </c>
      <c r="CQ6" s="21">
        <f t="shared" si="10"/>
        <v>36.36</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74.14</v>
      </c>
      <c r="CY6" s="21">
        <f t="shared" ref="CY6:DG6" si="11">IF(CY7="",NA(),CY7)</f>
        <v>83</v>
      </c>
      <c r="CZ6" s="21">
        <f t="shared" si="11"/>
        <v>86.06</v>
      </c>
      <c r="DA6" s="21">
        <f t="shared" si="11"/>
        <v>86.06</v>
      </c>
      <c r="DB6" s="21">
        <f t="shared" si="11"/>
        <v>81.61</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464040</v>
      </c>
      <c r="D7" s="23">
        <v>47</v>
      </c>
      <c r="E7" s="23">
        <v>17</v>
      </c>
      <c r="F7" s="23">
        <v>6</v>
      </c>
      <c r="G7" s="23">
        <v>0</v>
      </c>
      <c r="H7" s="23" t="s">
        <v>97</v>
      </c>
      <c r="I7" s="23" t="s">
        <v>98</v>
      </c>
      <c r="J7" s="23" t="s">
        <v>99</v>
      </c>
      <c r="K7" s="23" t="s">
        <v>100</v>
      </c>
      <c r="L7" s="23" t="s">
        <v>101</v>
      </c>
      <c r="M7" s="23" t="s">
        <v>102</v>
      </c>
      <c r="N7" s="24" t="s">
        <v>103</v>
      </c>
      <c r="O7" s="24" t="s">
        <v>104</v>
      </c>
      <c r="P7" s="24">
        <v>4.17</v>
      </c>
      <c r="Q7" s="24">
        <v>99.97</v>
      </c>
      <c r="R7" s="24">
        <v>3350</v>
      </c>
      <c r="S7" s="24">
        <v>9643</v>
      </c>
      <c r="T7" s="24">
        <v>116.19</v>
      </c>
      <c r="U7" s="24">
        <v>82.99</v>
      </c>
      <c r="V7" s="24">
        <v>397</v>
      </c>
      <c r="W7" s="24">
        <v>0.22</v>
      </c>
      <c r="X7" s="24">
        <v>1804.55</v>
      </c>
      <c r="Y7" s="24">
        <v>99.99</v>
      </c>
      <c r="Z7" s="24">
        <v>101.43</v>
      </c>
      <c r="AA7" s="24">
        <v>99.27</v>
      </c>
      <c r="AB7" s="24">
        <v>96.71</v>
      </c>
      <c r="AC7" s="24">
        <v>110.63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998.42</v>
      </c>
      <c r="BL7" s="24">
        <v>1095.52</v>
      </c>
      <c r="BM7" s="24">
        <v>1056.55</v>
      </c>
      <c r="BN7" s="24">
        <v>1278.54</v>
      </c>
      <c r="BO7" s="24">
        <v>1149.7</v>
      </c>
      <c r="BP7" s="24">
        <v>1069.8900000000001</v>
      </c>
      <c r="BQ7" s="24">
        <v>27.21</v>
      </c>
      <c r="BR7" s="24">
        <v>28.7</v>
      </c>
      <c r="BS7" s="24">
        <v>25.7</v>
      </c>
      <c r="BT7" s="24">
        <v>21.71</v>
      </c>
      <c r="BU7" s="24">
        <v>24.13</v>
      </c>
      <c r="BV7" s="24">
        <v>41.41</v>
      </c>
      <c r="BW7" s="24">
        <v>39.64</v>
      </c>
      <c r="BX7" s="24">
        <v>40</v>
      </c>
      <c r="BY7" s="24">
        <v>38.74</v>
      </c>
      <c r="BZ7" s="24">
        <v>35.96</v>
      </c>
      <c r="CA7" s="24">
        <v>39.89</v>
      </c>
      <c r="CB7" s="24">
        <v>688.58</v>
      </c>
      <c r="CC7" s="24">
        <v>650.01</v>
      </c>
      <c r="CD7" s="24">
        <v>629.95000000000005</v>
      </c>
      <c r="CE7" s="24">
        <v>882.35</v>
      </c>
      <c r="CF7" s="24">
        <v>799.33</v>
      </c>
      <c r="CG7" s="24">
        <v>417.56</v>
      </c>
      <c r="CH7" s="24">
        <v>449.72</v>
      </c>
      <c r="CI7" s="24">
        <v>437.27</v>
      </c>
      <c r="CJ7" s="24">
        <v>456.72</v>
      </c>
      <c r="CK7" s="24">
        <v>481.96</v>
      </c>
      <c r="CL7" s="24">
        <v>426.52</v>
      </c>
      <c r="CM7" s="24">
        <v>41.99</v>
      </c>
      <c r="CN7" s="24">
        <v>41.56</v>
      </c>
      <c r="CO7" s="24">
        <v>39.83</v>
      </c>
      <c r="CP7" s="24">
        <v>37.229999999999997</v>
      </c>
      <c r="CQ7" s="24">
        <v>36.36</v>
      </c>
      <c r="CR7" s="24">
        <v>32.479999999999997</v>
      </c>
      <c r="CS7" s="24">
        <v>30.19</v>
      </c>
      <c r="CT7" s="24">
        <v>28.77</v>
      </c>
      <c r="CU7" s="24">
        <v>26.22</v>
      </c>
      <c r="CV7" s="24">
        <v>26.12</v>
      </c>
      <c r="CW7" s="24">
        <v>28.16</v>
      </c>
      <c r="CX7" s="24">
        <v>74.14</v>
      </c>
      <c r="CY7" s="24">
        <v>83</v>
      </c>
      <c r="CZ7" s="24">
        <v>86.06</v>
      </c>
      <c r="DA7" s="24">
        <v>86.06</v>
      </c>
      <c r="DB7" s="24">
        <v>81.61</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2025-01-24T07:38:39Z</dcterms:created>
  <dcterms:modified xsi:type="dcterms:W3CDTF">2025-02-25T02:26:37Z</dcterms:modified>
  <cp:category/>
</cp:coreProperties>
</file>