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25 大崎町（済）\"/>
    </mc:Choice>
  </mc:AlternateContent>
  <xr:revisionPtr revIDLastSave="0" documentId="13_ncr:1_{F393FF4E-D90E-46A0-B19C-948BFB20E996}" xr6:coauthVersionLast="36" xr6:coauthVersionMax="36" xr10:uidLastSave="{00000000-0000-0000-0000-000000000000}"/>
  <workbookProtection workbookAlgorithmName="SHA-512" workbookHashValue="v45pKiZH79kaFLEWmknVd5aohLJ9AQbEAboBBQ3Scm3ZqvskOEzRqhZ3DLRkSVc8kUC0uC4wS0ng+VS6P2bU7g==" workbookSaltValue="E8AYI2Q0Y6PaoYqUfh7+pw==" workbookSpinCount="100000" lockStructure="1"/>
  <bookViews>
    <workbookView xWindow="0" yWindow="0" windowWidth="19200" windowHeight="598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<sst xmlns="http://schemas.openxmlformats.org/spreadsheetml/2006/main" count="228" uniqueCount="111">
  <si>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経営比較分析表（令和5年度決算）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</si>
  <si>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</si>
  <si>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</si>
  <si>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</si>
  <si>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</si>
  <si>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</si>
  <si>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</si>
  <si>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</si>
  <si>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</si>
  <si>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</si>
  <si>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</si>
  <si>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</si>
  <si>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</si>
  <si>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</si>
  <si>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</si>
  <si>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</si>
  <si>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</si>
  <si>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</si>
  <si>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</si>
  <si>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</si>
  <si>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</si>
  <si>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</si>
  <si>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</si>
  <si>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</si>
  <si>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</si>
  <si>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</si>
  <si>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</si>
  <si>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</si>
  <si>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</si>
  <si>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</si>
  <si>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</si>
  <si>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</si>
  <si>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</si>
  <si>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</si>
  <si>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</si>
  <si>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</si>
  <si>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</si>
  <si>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</si>
  <si>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</si>
  <si>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</si>
  <si>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</si>
  <si>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</si>
  <si>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</si>
  <si>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</si>
  <si>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</si>
  <si>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</si>
  <si>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</si>
  <si>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</si>
  <si>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</si>
  <si>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</si>
  <si>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</si>
  <si>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</si>
  <si>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</si>
  <si>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</si>
  <si>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</si>
  <si>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</si>
  <si>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</si>
  <si>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</si>
  <si>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</si>
  <si>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</si>
  <si>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</si>
  <si>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</si>
  <si>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</si>
  <si>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</si>
  <si>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</si>
  <si>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</si>
  <si>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</si>
  <si>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</si>
  <si>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</si>
  <si>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</si>
  <si>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</si>
  <si>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</si>
  <si>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</si>
  <si>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</si>
  <si>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</si>
  <si>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</si>
  <si>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</si>
  <si>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</si>
  <si>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</si>
  <si>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</si>
  <si>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</si>
  <si>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</si>
  <si>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</si>
  <si>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</si>
  <si>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</si>
  <si>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</si>
  <si>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</si>
  <si>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</si>
  <si>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</si>
  <si>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</si>
  <si>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</si>
  <si>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</si>
  <si>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</si>
  <si>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鹿児島県　大崎町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</si>
  <si>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</si>
  <si>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</si>
  <si>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</si>
  <si>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</si>
  <si>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</si>
  <si>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</si>
  <si>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</si>
  <si>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</si>
  <si>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</si>
  <si>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</si>
  <si>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</si>
  <si>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</si>
  <si>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</si>
  <si>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</si>
  <si>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①経常収支比率 
　毎年度100％を超えており、黒字経営が継続的に続いている。また、類似団体平均も上回っている状況にある。
②累積欠損金比率
  累積欠損金は発生していない。
③流動比率
  理想比率とされる200％以上を毎年大きく上回っており、短期債務に対する支払い能力はあるといえる。
④企業債残高対給水収益比率
  類似団体平均と比較しても低い水準である。
⑤料金回収率
　毎年度100％以上あり、給水にかかる費用を給水収益で賄えており、経営の健全性を維持している。
⑥給水原価
  類似団体平均より低く、費用の効率性は良いといえる。
⑦施設利用率
  本町は類似団体平均と比べ低い状況にある。経営効率化の観点からはこの指標は高いほどよいが、本管漏水事故等に対応できる一定の余裕は必要である。
⑧有収率
　類似団体平均を上回っているが、漏水が主な原因により有収率が低くなってきているため，引き続き漏水の早期発見に努めていく。</t>
  </si>
  <si>
    <t>①有形固定資産減価償却率
　類似団体平均を上回っており、減価償却が進み、老朽化が進んでいる状況にあり、計画的な更新が必要である。
②管路経年化率
　管路経年化率が高く、老朽化が進んでいる状況にあり、計画的な更新が必要である。
③管路更新率
　令和５年度は，更新率が上昇し前年度下回っていた類似団体平均を上回った。今後も管路の経年化率が年々増加することを踏まえ、計画的な更新が必要である。</t>
    <rPh sb="135" eb="138">
      <t>ゼンネンド</t>
    </rPh>
    <rPh sb="138" eb="140">
      <t>シタマワ</t>
    </rPh>
    <rPh sb="151" eb="153">
      <t>ウワマワ</t>
    </rPh>
    <phoneticPr fontId="14"/>
  </si>
  <si>
    <t>類似団体と比較し、全体的に概ね良好な経営を行っており、有収率についても類似団体より高い状況にある。しかしながら、管路経年化率が高く老朽化が進んでおり、今後ますます更新事業が増加していく状況にあるため、中長期的な更新計画を立て効率的に更新を行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</si>
</sst>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  <numFmt numFmtId="180" formatCode="#,##0.00;&quot;△ &quot;#,##0.00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9" xfId="0" applyFill="1" applyBorder="1" applyAlignment="1">
      <alignment vertical="center" shrinkToFit="1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179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1" applyNumberFormat="1" applyFont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0.15</c:v>
                </c:pt>
                <c:pt idx="3">
                  <c:v>0.39</c:v>
                </c:pt>
                <c:pt idx="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B-4082-964E-A727726E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B-4082-964E-A727726E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51.56</c:v>
                </c:pt>
                <c:pt idx="2">
                  <c:v>52.12</c:v>
                </c:pt>
                <c:pt idx="3">
                  <c:v>51.15</c:v>
                </c:pt>
                <c:pt idx="4">
                  <c:v>51.63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F4C-B14A-9AC223425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A-4F4C-B14A-9AC223425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82.98</c:v>
                </c:pt>
                <c:pt idx="1">
                  <c:v>83.93</c:v>
                </c:pt>
                <c:pt idx="2">
                  <c:v>80.7</c:v>
                </c:pt>
                <c:pt idx="3">
                  <c:v>80.599999999999994</c:v>
                </c:pt>
                <c:pt idx="4">
                  <c:v>78.989999999999995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3-4D1D-B44A-E255F1E8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3-4D1D-B44A-E255F1E8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122.44</c:v>
                </c:pt>
                <c:pt idx="1">
                  <c:v>119.31</c:v>
                </c:pt>
                <c:pt idx="2">
                  <c:v>117.45</c:v>
                </c:pt>
                <c:pt idx="3">
                  <c:v>116.48</c:v>
                </c:pt>
                <c:pt idx="4">
                  <c:v>119.56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F-46FB-99BE-EB060472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F-46FB-99BE-EB060472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60.95</c:v>
                </c:pt>
                <c:pt idx="1">
                  <c:v>60.41</c:v>
                </c:pt>
                <c:pt idx="2">
                  <c:v>59.43</c:v>
                </c:pt>
                <c:pt idx="3">
                  <c:v>59.86</c:v>
                </c:pt>
                <c:pt idx="4">
                  <c:v>60.04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0-40C9-BC8E-29C5F4DE1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0-40C9-BC8E-29C5F4DE1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32.630000000000003</c:v>
                </c:pt>
                <c:pt idx="1">
                  <c:v>35.659999999999997</c:v>
                </c:pt>
                <c:pt idx="2">
                  <c:v>35.49</c:v>
                </c:pt>
                <c:pt idx="3">
                  <c:v>34.5</c:v>
                </c:pt>
                <c:pt idx="4">
                  <c:v>36.340000000000003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F-4411-9180-1B718F8B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F-4411-9180-1B718F8B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0-4ED0-91A6-2379DC80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0-4ED0-91A6-2379DC80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1604.76</c:v>
                </c:pt>
                <c:pt idx="1">
                  <c:v>1344.12</c:v>
                </c:pt>
                <c:pt idx="2">
                  <c:v>3220.45</c:v>
                </c:pt>
                <c:pt idx="3">
                  <c:v>2650.1</c:v>
                </c:pt>
                <c:pt idx="4">
                  <c:v>1458.7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B-4D79-A544-9B2FC391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B-4D79-A544-9B2FC391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17.829999999999998</c:v>
                </c:pt>
                <c:pt idx="1">
                  <c:v>10.64</c:v>
                </c:pt>
                <c:pt idx="2">
                  <c:v>6.52</c:v>
                </c:pt>
                <c:pt idx="3">
                  <c:v>5.0599999999999996</c:v>
                </c:pt>
                <c:pt idx="4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52F-A1CA-347E104C9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52F-A1CA-347E104C9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120.28</c:v>
                </c:pt>
                <c:pt idx="1">
                  <c:v>116.06</c:v>
                </c:pt>
                <c:pt idx="2">
                  <c:v>115.2</c:v>
                </c:pt>
                <c:pt idx="3">
                  <c:v>107.56</c:v>
                </c:pt>
                <c:pt idx="4">
                  <c:v>117.81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A68-9EDA-C26856B10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F-4A68-9EDA-C26856B10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126.2</c:v>
                </c:pt>
                <c:pt idx="1">
                  <c:v>130.51</c:v>
                </c:pt>
                <c:pt idx="2">
                  <c:v>131.88</c:v>
                </c:pt>
                <c:pt idx="3">
                  <c:v>141.44</c:v>
                </c:pt>
                <c:pt idx="4">
                  <c:v>129.38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6-4031-A858-1D4EA1462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6-4031-A858-1D4EA1462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【89.42】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379325" y="6743700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【177.56】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328125" defaultRowHeight="13" x14ac:dyDescent="0.2"/>
  <cols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</row>
    <row r="3" spans="1:78" ht="9.75" customHeight="1" x14ac:dyDescent="0.2">
      <c r="A3" s="2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</row>
    <row r="4" spans="1:78" ht="9.7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鹿児島県　大崎町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2" t="s">
        <v>5</v>
      </c>
      <c r="C7" s="33"/>
      <c r="D7" s="33"/>
      <c r="E7" s="33"/>
      <c r="F7" s="33"/>
      <c r="G7" s="33"/>
      <c r="H7" s="33"/>
      <c r="I7" s="32" t="s">
        <v>11</v>
      </c>
      <c r="J7" s="33"/>
      <c r="K7" s="33"/>
      <c r="L7" s="33"/>
      <c r="M7" s="33"/>
      <c r="N7" s="33"/>
      <c r="O7" s="34"/>
      <c r="P7" s="35" t="s">
        <v>4</v>
      </c>
      <c r="Q7" s="35"/>
      <c r="R7" s="35"/>
      <c r="S7" s="35"/>
      <c r="T7" s="35"/>
      <c r="U7" s="35"/>
      <c r="V7" s="35"/>
      <c r="W7" s="35" t="s">
        <v>12</v>
      </c>
      <c r="X7" s="35"/>
      <c r="Y7" s="35"/>
      <c r="Z7" s="35"/>
      <c r="AA7" s="35"/>
      <c r="AB7" s="35"/>
      <c r="AC7" s="35"/>
      <c r="AD7" s="35" t="s">
        <v>3</v>
      </c>
      <c r="AE7" s="35"/>
      <c r="AF7" s="35"/>
      <c r="AG7" s="35"/>
      <c r="AH7" s="35"/>
      <c r="AI7" s="35"/>
      <c r="AJ7" s="35"/>
      <c r="AK7" s="2"/>
      <c r="AL7" s="35" t="s">
        <v>15</v>
      </c>
      <c r="AM7" s="35"/>
      <c r="AN7" s="35"/>
      <c r="AO7" s="35"/>
      <c r="AP7" s="35"/>
      <c r="AQ7" s="35"/>
      <c r="AR7" s="35"/>
      <c r="AS7" s="35"/>
      <c r="AT7" s="32" t="s">
        <v>9</v>
      </c>
      <c r="AU7" s="33"/>
      <c r="AV7" s="33"/>
      <c r="AW7" s="33"/>
      <c r="AX7" s="33"/>
      <c r="AY7" s="33"/>
      <c r="AZ7" s="33"/>
      <c r="BA7" s="33"/>
      <c r="BB7" s="35" t="s">
        <v>16</v>
      </c>
      <c r="BC7" s="35"/>
      <c r="BD7" s="35"/>
      <c r="BE7" s="35"/>
      <c r="BF7" s="35"/>
      <c r="BG7" s="35"/>
      <c r="BH7" s="35"/>
      <c r="BI7" s="35"/>
      <c r="BJ7" s="3"/>
      <c r="BK7" s="3"/>
      <c r="BL7" s="36" t="s">
        <v>17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8"/>
    </row>
    <row r="8" spans="1:78" ht="18.75" customHeight="1" x14ac:dyDescent="0.2">
      <c r="A8" s="2"/>
      <c r="B8" s="39" t="str">
        <f>データ!$I$6</f>
        <v>法適用</v>
      </c>
      <c r="C8" s="40"/>
      <c r="D8" s="40"/>
      <c r="E8" s="40"/>
      <c r="F8" s="40"/>
      <c r="G8" s="40"/>
      <c r="H8" s="40"/>
      <c r="I8" s="39" t="str">
        <f>データ!$J$6</f>
        <v>水道事業</v>
      </c>
      <c r="J8" s="40"/>
      <c r="K8" s="40"/>
      <c r="L8" s="40"/>
      <c r="M8" s="40"/>
      <c r="N8" s="40"/>
      <c r="O8" s="41"/>
      <c r="P8" s="42" t="str">
        <f>データ!$K$6</f>
        <v>末端給水事業</v>
      </c>
      <c r="Q8" s="42"/>
      <c r="R8" s="42"/>
      <c r="S8" s="42"/>
      <c r="T8" s="42"/>
      <c r="U8" s="42"/>
      <c r="V8" s="42"/>
      <c r="W8" s="42" t="str">
        <f>データ!$L$6</f>
        <v>A7</v>
      </c>
      <c r="X8" s="42"/>
      <c r="Y8" s="42"/>
      <c r="Z8" s="42"/>
      <c r="AA8" s="42"/>
      <c r="AB8" s="42"/>
      <c r="AC8" s="42"/>
      <c r="AD8" s="42" t="str">
        <f>データ!$M$6</f>
        <v>非設置</v>
      </c>
      <c r="AE8" s="42"/>
      <c r="AF8" s="42"/>
      <c r="AG8" s="42"/>
      <c r="AH8" s="42"/>
      <c r="AI8" s="42"/>
      <c r="AJ8" s="42"/>
      <c r="AK8" s="2"/>
      <c r="AL8" s="43">
        <f>データ!$R$6</f>
        <v>12142</v>
      </c>
      <c r="AM8" s="43"/>
      <c r="AN8" s="43"/>
      <c r="AO8" s="43"/>
      <c r="AP8" s="43"/>
      <c r="AQ8" s="43"/>
      <c r="AR8" s="43"/>
      <c r="AS8" s="43"/>
      <c r="AT8" s="44">
        <f>データ!$S$6</f>
        <v>100.64</v>
      </c>
      <c r="AU8" s="45"/>
      <c r="AV8" s="45"/>
      <c r="AW8" s="45"/>
      <c r="AX8" s="45"/>
      <c r="AY8" s="45"/>
      <c r="AZ8" s="45"/>
      <c r="BA8" s="45"/>
      <c r="BB8" s="46">
        <f>データ!$T$6</f>
        <v>120.65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49" t="s">
        <v>19</v>
      </c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50"/>
    </row>
    <row r="9" spans="1:78" ht="18.75" customHeight="1" x14ac:dyDescent="0.2">
      <c r="A9" s="2"/>
      <c r="B9" s="32" t="s">
        <v>21</v>
      </c>
      <c r="C9" s="33"/>
      <c r="D9" s="33"/>
      <c r="E9" s="33"/>
      <c r="F9" s="33"/>
      <c r="G9" s="33"/>
      <c r="H9" s="33"/>
      <c r="I9" s="32" t="s">
        <v>22</v>
      </c>
      <c r="J9" s="33"/>
      <c r="K9" s="33"/>
      <c r="L9" s="33"/>
      <c r="M9" s="33"/>
      <c r="N9" s="33"/>
      <c r="O9" s="34"/>
      <c r="P9" s="35" t="s">
        <v>24</v>
      </c>
      <c r="Q9" s="35"/>
      <c r="R9" s="35"/>
      <c r="S9" s="35"/>
      <c r="T9" s="35"/>
      <c r="U9" s="35"/>
      <c r="V9" s="35"/>
      <c r="W9" s="35" t="s">
        <v>20</v>
      </c>
      <c r="X9" s="35"/>
      <c r="Y9" s="35"/>
      <c r="Z9" s="35"/>
      <c r="AA9" s="35"/>
      <c r="AB9" s="35"/>
      <c r="AC9" s="35"/>
      <c r="AD9" s="2"/>
      <c r="AE9" s="2"/>
      <c r="AF9" s="2"/>
      <c r="AG9" s="2"/>
      <c r="AH9" s="2"/>
      <c r="AI9" s="2"/>
      <c r="AJ9" s="2"/>
      <c r="AK9" s="2"/>
      <c r="AL9" s="35" t="s">
        <v>27</v>
      </c>
      <c r="AM9" s="35"/>
      <c r="AN9" s="35"/>
      <c r="AO9" s="35"/>
      <c r="AP9" s="35"/>
      <c r="AQ9" s="35"/>
      <c r="AR9" s="35"/>
      <c r="AS9" s="35"/>
      <c r="AT9" s="32" t="s">
        <v>29</v>
      </c>
      <c r="AU9" s="33"/>
      <c r="AV9" s="33"/>
      <c r="AW9" s="33"/>
      <c r="AX9" s="33"/>
      <c r="AY9" s="33"/>
      <c r="AZ9" s="33"/>
      <c r="BA9" s="33"/>
      <c r="BB9" s="35" t="s">
        <v>14</v>
      </c>
      <c r="BC9" s="35"/>
      <c r="BD9" s="35"/>
      <c r="BE9" s="35"/>
      <c r="BF9" s="35"/>
      <c r="BG9" s="35"/>
      <c r="BH9" s="35"/>
      <c r="BI9" s="35"/>
      <c r="BJ9" s="3"/>
      <c r="BK9" s="3"/>
      <c r="BL9" s="51" t="s">
        <v>30</v>
      </c>
      <c r="BM9" s="52"/>
      <c r="BN9" s="53" t="s">
        <v>32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44" t="str">
        <f>データ!$N$6</f>
        <v>-</v>
      </c>
      <c r="C10" s="45"/>
      <c r="D10" s="45"/>
      <c r="E10" s="45"/>
      <c r="F10" s="45"/>
      <c r="G10" s="45"/>
      <c r="H10" s="45"/>
      <c r="I10" s="44">
        <f>データ!$O$6</f>
        <v>97.22</v>
      </c>
      <c r="J10" s="45"/>
      <c r="K10" s="45"/>
      <c r="L10" s="45"/>
      <c r="M10" s="45"/>
      <c r="N10" s="45"/>
      <c r="O10" s="55"/>
      <c r="P10" s="46">
        <f>データ!$P$6</f>
        <v>99.41</v>
      </c>
      <c r="Q10" s="46"/>
      <c r="R10" s="46"/>
      <c r="S10" s="46"/>
      <c r="T10" s="46"/>
      <c r="U10" s="46"/>
      <c r="V10" s="46"/>
      <c r="W10" s="43">
        <f>データ!$Q$6</f>
        <v>3090</v>
      </c>
      <c r="X10" s="43"/>
      <c r="Y10" s="43"/>
      <c r="Z10" s="43"/>
      <c r="AA10" s="43"/>
      <c r="AB10" s="43"/>
      <c r="AC10" s="43"/>
      <c r="AD10" s="2"/>
      <c r="AE10" s="2"/>
      <c r="AF10" s="2"/>
      <c r="AG10" s="2"/>
      <c r="AH10" s="2"/>
      <c r="AI10" s="2"/>
      <c r="AJ10" s="2"/>
      <c r="AK10" s="2"/>
      <c r="AL10" s="43">
        <f>データ!$U$6</f>
        <v>12027</v>
      </c>
      <c r="AM10" s="43"/>
      <c r="AN10" s="43"/>
      <c r="AO10" s="43"/>
      <c r="AP10" s="43"/>
      <c r="AQ10" s="43"/>
      <c r="AR10" s="43"/>
      <c r="AS10" s="43"/>
      <c r="AT10" s="44">
        <f>データ!$V$6</f>
        <v>66.400000000000006</v>
      </c>
      <c r="AU10" s="45"/>
      <c r="AV10" s="45"/>
      <c r="AW10" s="45"/>
      <c r="AX10" s="45"/>
      <c r="AY10" s="45"/>
      <c r="AZ10" s="45"/>
      <c r="BA10" s="45"/>
      <c r="BB10" s="46">
        <f>データ!$W$6</f>
        <v>181.13</v>
      </c>
      <c r="BC10" s="46"/>
      <c r="BD10" s="46"/>
      <c r="BE10" s="46"/>
      <c r="BF10" s="46"/>
      <c r="BG10" s="46"/>
      <c r="BH10" s="46"/>
      <c r="BI10" s="46"/>
      <c r="BJ10" s="2"/>
      <c r="BK10" s="2"/>
      <c r="BL10" s="56" t="s">
        <v>34</v>
      </c>
      <c r="BM10" s="57"/>
      <c r="BN10" s="58" t="s">
        <v>35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36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2">
      <c r="A14" s="2"/>
      <c r="B14" s="63" t="s">
        <v>38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69" t="s">
        <v>39</v>
      </c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1"/>
    </row>
    <row r="15" spans="1:78" ht="13.5" customHeight="1" x14ac:dyDescent="0.2">
      <c r="A15" s="2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8"/>
      <c r="BK15" s="2"/>
      <c r="BL15" s="72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2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2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2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2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2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2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2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2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2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2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2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2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2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2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2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2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2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2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2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2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2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2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2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2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2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2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2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2"/>
      <c r="BK44" s="2"/>
      <c r="BL44" s="75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7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2"/>
      <c r="BK45" s="2"/>
      <c r="BL45" s="69" t="s">
        <v>41</v>
      </c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2"/>
      <c r="BK46" s="2"/>
      <c r="BL46" s="72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2"/>
      <c r="BK47" s="2"/>
      <c r="BL47" s="75" t="s">
        <v>109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2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2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2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2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2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2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2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2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2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2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1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1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1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2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2">
      <c r="A60" s="2"/>
      <c r="B60" s="66" t="s">
        <v>8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8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2">
      <c r="A61" s="2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8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2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2"/>
      <c r="BK63" s="2"/>
      <c r="BL63" s="75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7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2"/>
      <c r="BK64" s="2"/>
      <c r="BL64" s="69" t="s">
        <v>7</v>
      </c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2"/>
      <c r="BK65" s="2"/>
      <c r="BL65" s="72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2"/>
      <c r="BK66" s="2"/>
      <c r="BL66" s="75" t="s">
        <v>110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2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2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2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2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2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2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2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2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2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2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2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2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1"/>
      <c r="V79" s="1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1"/>
      <c r="AP79" s="1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2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1"/>
      <c r="V80" s="1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1"/>
      <c r="AP80" s="1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2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2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2">
      <c r="C83" s="10"/>
    </row>
    <row r="84" spans="1:78" hidden="1" x14ac:dyDescent="0.2">
      <c r="B84" s="6" t="s">
        <v>42</v>
      </c>
      <c r="C84" s="6"/>
      <c r="D84" s="6"/>
      <c r="E84" s="6" t="s">
        <v>44</v>
      </c>
      <c r="F84" s="6" t="s">
        <v>46</v>
      </c>
      <c r="G84" s="6" t="s">
        <v>47</v>
      </c>
      <c r="H84" s="6" t="s">
        <v>40</v>
      </c>
      <c r="I84" s="6" t="s">
        <v>6</v>
      </c>
      <c r="J84" s="6" t="s">
        <v>25</v>
      </c>
      <c r="K84" s="6" t="s">
        <v>48</v>
      </c>
      <c r="L84" s="6" t="s">
        <v>50</v>
      </c>
      <c r="M84" s="6" t="s">
        <v>31</v>
      </c>
      <c r="N84" s="6" t="s">
        <v>52</v>
      </c>
      <c r="O84" s="6" t="s">
        <v>54</v>
      </c>
    </row>
    <row r="85" spans="1:78" hidden="1" x14ac:dyDescent="0.2">
      <c r="B85" s="6"/>
      <c r="C85" s="6"/>
      <c r="D85" s="6"/>
      <c r="E85" s="6" t="str">
        <f>データ!AH6</f>
        <v>【108.24】</v>
      </c>
      <c r="F85" s="6" t="str">
        <f>データ!AS6</f>
        <v>【1.50】</v>
      </c>
      <c r="G85" s="6" t="str">
        <f>データ!BD6</f>
        <v>【243.36】</v>
      </c>
      <c r="H85" s="6" t="str">
        <f>データ!BO6</f>
        <v>【265.93】</v>
      </c>
      <c r="I85" s="6" t="str">
        <f>データ!BZ6</f>
        <v>【97.82】</v>
      </c>
      <c r="J85" s="6" t="str">
        <f>データ!CK6</f>
        <v>【177.56】</v>
      </c>
      <c r="K85" s="6" t="str">
        <f>データ!CV6</f>
        <v>【59.81】</v>
      </c>
      <c r="L85" s="6" t="str">
        <f>データ!DG6</f>
        <v>【89.42】</v>
      </c>
      <c r="M85" s="6" t="str">
        <f>データ!DR6</f>
        <v>【52.02】</v>
      </c>
      <c r="N85" s="6" t="str">
        <f>データ!EC6</f>
        <v>【25.37】</v>
      </c>
      <c r="O85" s="6" t="str">
        <f>データ!EN6</f>
        <v>【0.62】</v>
      </c>
    </row>
  </sheetData>
  <sheetProtection algorithmName="SHA-512" hashValue="F0YBIzgmSkY4BfDn6EDVFez4RxmUN3cdjWVEGv8Os5P6jqbe98mK4xNnih9vYrQK7YmPmD06MPfd/8jswovfag==" saltValue="zmcp7dBv6Utxaj04aHuGFg==" spinCount="100000" sheet="1" objects="1" scenarios="1" formatCells="0" formatColumns="0" formatRows="0"/>
  <mergeCells count="48">
    <mergeCell ref="B60:BJ61"/>
    <mergeCell ref="BL64:BZ65"/>
    <mergeCell ref="BL16:BZ44"/>
    <mergeCell ref="BL47:BZ63"/>
    <mergeCell ref="BL66:BZ82"/>
    <mergeCell ref="B2:BZ4"/>
    <mergeCell ref="BL11:BZ13"/>
    <mergeCell ref="B14:BJ15"/>
    <mergeCell ref="BL14:BZ15"/>
    <mergeCell ref="BL45:BZ46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9:H9"/>
    <mergeCell ref="I9:O9"/>
    <mergeCell ref="P9:V9"/>
    <mergeCell ref="W9:AC9"/>
    <mergeCell ref="AL9:AS9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6:AG6"/>
    <mergeCell ref="B7:H7"/>
    <mergeCell ref="I7:O7"/>
    <mergeCell ref="P7:V7"/>
    <mergeCell ref="W7:AC7"/>
    <mergeCell ref="AD7:AJ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45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>
        <v>1</v>
      </c>
      <c r="Y1" s="23">
        <v>1</v>
      </c>
      <c r="Z1" s="23">
        <v>1</v>
      </c>
      <c r="AA1" s="23">
        <v>1</v>
      </c>
      <c r="AB1" s="23">
        <v>1</v>
      </c>
      <c r="AC1" s="23">
        <v>1</v>
      </c>
      <c r="AD1" s="23">
        <v>1</v>
      </c>
      <c r="AE1" s="23">
        <v>1</v>
      </c>
      <c r="AF1" s="23">
        <v>1</v>
      </c>
      <c r="AG1" s="23">
        <v>1</v>
      </c>
      <c r="AH1" s="23"/>
      <c r="AI1" s="23">
        <v>1</v>
      </c>
      <c r="AJ1" s="23">
        <v>1</v>
      </c>
      <c r="AK1" s="23">
        <v>1</v>
      </c>
      <c r="AL1" s="23">
        <v>1</v>
      </c>
      <c r="AM1" s="23">
        <v>1</v>
      </c>
      <c r="AN1" s="23">
        <v>1</v>
      </c>
      <c r="AO1" s="23">
        <v>1</v>
      </c>
      <c r="AP1" s="23">
        <v>1</v>
      </c>
      <c r="AQ1" s="23">
        <v>1</v>
      </c>
      <c r="AR1" s="23">
        <v>1</v>
      </c>
      <c r="AS1" s="23"/>
      <c r="AT1" s="23">
        <v>1</v>
      </c>
      <c r="AU1" s="23">
        <v>1</v>
      </c>
      <c r="AV1" s="23">
        <v>1</v>
      </c>
      <c r="AW1" s="23">
        <v>1</v>
      </c>
      <c r="AX1" s="23">
        <v>1</v>
      </c>
      <c r="AY1" s="23">
        <v>1</v>
      </c>
      <c r="AZ1" s="23">
        <v>1</v>
      </c>
      <c r="BA1" s="23">
        <v>1</v>
      </c>
      <c r="BB1" s="23">
        <v>1</v>
      </c>
      <c r="BC1" s="23">
        <v>1</v>
      </c>
      <c r="BD1" s="23"/>
      <c r="BE1" s="23">
        <v>1</v>
      </c>
      <c r="BF1" s="23">
        <v>1</v>
      </c>
      <c r="BG1" s="23">
        <v>1</v>
      </c>
      <c r="BH1" s="23">
        <v>1</v>
      </c>
      <c r="BI1" s="23">
        <v>1</v>
      </c>
      <c r="BJ1" s="23">
        <v>1</v>
      </c>
      <c r="BK1" s="23">
        <v>1</v>
      </c>
      <c r="BL1" s="23">
        <v>1</v>
      </c>
      <c r="BM1" s="23">
        <v>1</v>
      </c>
      <c r="BN1" s="23">
        <v>1</v>
      </c>
      <c r="BO1" s="23"/>
      <c r="BP1" s="23">
        <v>1</v>
      </c>
      <c r="BQ1" s="23">
        <v>1</v>
      </c>
      <c r="BR1" s="23">
        <v>1</v>
      </c>
      <c r="BS1" s="23">
        <v>1</v>
      </c>
      <c r="BT1" s="23">
        <v>1</v>
      </c>
      <c r="BU1" s="23">
        <v>1</v>
      </c>
      <c r="BV1" s="23">
        <v>1</v>
      </c>
      <c r="BW1" s="23">
        <v>1</v>
      </c>
      <c r="BX1" s="23">
        <v>1</v>
      </c>
      <c r="BY1" s="23">
        <v>1</v>
      </c>
      <c r="BZ1" s="23"/>
      <c r="CA1" s="23">
        <v>1</v>
      </c>
      <c r="CB1" s="23">
        <v>1</v>
      </c>
      <c r="CC1" s="23">
        <v>1</v>
      </c>
      <c r="CD1" s="23">
        <v>1</v>
      </c>
      <c r="CE1" s="23">
        <v>1</v>
      </c>
      <c r="CF1" s="23">
        <v>1</v>
      </c>
      <c r="CG1" s="23">
        <v>1</v>
      </c>
      <c r="CH1" s="23">
        <v>1</v>
      </c>
      <c r="CI1" s="23">
        <v>1</v>
      </c>
      <c r="CJ1" s="23">
        <v>1</v>
      </c>
      <c r="CK1" s="23"/>
      <c r="CL1" s="23">
        <v>1</v>
      </c>
      <c r="CM1" s="23">
        <v>1</v>
      </c>
      <c r="CN1" s="23">
        <v>1</v>
      </c>
      <c r="CO1" s="23">
        <v>1</v>
      </c>
      <c r="CP1" s="23">
        <v>1</v>
      </c>
      <c r="CQ1" s="23">
        <v>1</v>
      </c>
      <c r="CR1" s="23">
        <v>1</v>
      </c>
      <c r="CS1" s="23">
        <v>1</v>
      </c>
      <c r="CT1" s="23">
        <v>1</v>
      </c>
      <c r="CU1" s="23">
        <v>1</v>
      </c>
      <c r="CV1" s="23"/>
      <c r="CW1" s="23">
        <v>1</v>
      </c>
      <c r="CX1" s="23">
        <v>1</v>
      </c>
      <c r="CY1" s="23">
        <v>1</v>
      </c>
      <c r="CZ1" s="23">
        <v>1</v>
      </c>
      <c r="DA1" s="23">
        <v>1</v>
      </c>
      <c r="DB1" s="23">
        <v>1</v>
      </c>
      <c r="DC1" s="23">
        <v>1</v>
      </c>
      <c r="DD1" s="23">
        <v>1</v>
      </c>
      <c r="DE1" s="23">
        <v>1</v>
      </c>
      <c r="DF1" s="23">
        <v>1</v>
      </c>
      <c r="DG1" s="23"/>
      <c r="DH1" s="23">
        <v>1</v>
      </c>
      <c r="DI1" s="23">
        <v>1</v>
      </c>
      <c r="DJ1" s="23">
        <v>1</v>
      </c>
      <c r="DK1" s="23">
        <v>1</v>
      </c>
      <c r="DL1" s="23">
        <v>1</v>
      </c>
      <c r="DM1" s="23">
        <v>1</v>
      </c>
      <c r="DN1" s="23">
        <v>1</v>
      </c>
      <c r="DO1" s="23">
        <v>1</v>
      </c>
      <c r="DP1" s="23">
        <v>1</v>
      </c>
      <c r="DQ1" s="23">
        <v>1</v>
      </c>
      <c r="DR1" s="23"/>
      <c r="DS1" s="23">
        <v>1</v>
      </c>
      <c r="DT1" s="23">
        <v>1</v>
      </c>
      <c r="DU1" s="23">
        <v>1</v>
      </c>
      <c r="DV1" s="23">
        <v>1</v>
      </c>
      <c r="DW1" s="23">
        <v>1</v>
      </c>
      <c r="DX1" s="23">
        <v>1</v>
      </c>
      <c r="DY1" s="23">
        <v>1</v>
      </c>
      <c r="DZ1" s="23">
        <v>1</v>
      </c>
      <c r="EA1" s="23">
        <v>1</v>
      </c>
      <c r="EB1" s="23">
        <v>1</v>
      </c>
      <c r="EC1" s="23"/>
      <c r="ED1" s="23">
        <v>1</v>
      </c>
      <c r="EE1" s="23">
        <v>1</v>
      </c>
      <c r="EF1" s="23">
        <v>1</v>
      </c>
      <c r="EG1" s="23">
        <v>1</v>
      </c>
      <c r="EH1" s="23">
        <v>1</v>
      </c>
      <c r="EI1" s="23">
        <v>1</v>
      </c>
      <c r="EJ1" s="23">
        <v>1</v>
      </c>
      <c r="EK1" s="23">
        <v>1</v>
      </c>
      <c r="EL1" s="23">
        <v>1</v>
      </c>
      <c r="EM1" s="23">
        <v>1</v>
      </c>
      <c r="EN1" s="23"/>
    </row>
    <row r="2" spans="1:144" x14ac:dyDescent="0.2">
      <c r="A2" s="15" t="s">
        <v>55</v>
      </c>
      <c r="B2" s="15">
        <f t="shared" ref="B2:EN2" si="0">COLUMN()-1</f>
        <v>1</v>
      </c>
      <c r="C2" s="15">
        <f t="shared" si="0"/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si="0"/>
        <v>70</v>
      </c>
      <c r="BT2" s="15">
        <f t="shared" si="0"/>
        <v>71</v>
      </c>
      <c r="BU2" s="15">
        <f t="shared" si="0"/>
        <v>72</v>
      </c>
      <c r="BV2" s="15">
        <f t="shared" si="0"/>
        <v>73</v>
      </c>
      <c r="BW2" s="15">
        <f t="shared" si="0"/>
        <v>74</v>
      </c>
      <c r="BX2" s="15">
        <f t="shared" si="0"/>
        <v>75</v>
      </c>
      <c r="BY2" s="15">
        <f t="shared" si="0"/>
        <v>76</v>
      </c>
      <c r="BZ2" s="15">
        <f t="shared" si="0"/>
        <v>77</v>
      </c>
      <c r="CA2" s="15">
        <f t="shared" si="0"/>
        <v>78</v>
      </c>
      <c r="CB2" s="15">
        <f t="shared" si="0"/>
        <v>79</v>
      </c>
      <c r="CC2" s="15">
        <f t="shared" si="0"/>
        <v>80</v>
      </c>
      <c r="CD2" s="15">
        <f t="shared" si="0"/>
        <v>81</v>
      </c>
      <c r="CE2" s="15">
        <f t="shared" si="0"/>
        <v>82</v>
      </c>
      <c r="CF2" s="15">
        <f t="shared" si="0"/>
        <v>83</v>
      </c>
      <c r="CG2" s="15">
        <f t="shared" si="0"/>
        <v>84</v>
      </c>
      <c r="CH2" s="15">
        <f t="shared" si="0"/>
        <v>85</v>
      </c>
      <c r="CI2" s="15">
        <f t="shared" si="0"/>
        <v>86</v>
      </c>
      <c r="CJ2" s="15">
        <f t="shared" si="0"/>
        <v>87</v>
      </c>
      <c r="CK2" s="15">
        <f t="shared" si="0"/>
        <v>88</v>
      </c>
      <c r="CL2" s="15">
        <f t="shared" si="0"/>
        <v>89</v>
      </c>
      <c r="CM2" s="15">
        <f t="shared" si="0"/>
        <v>90</v>
      </c>
      <c r="CN2" s="15">
        <f t="shared" si="0"/>
        <v>91</v>
      </c>
      <c r="CO2" s="15">
        <f t="shared" si="0"/>
        <v>92</v>
      </c>
      <c r="CP2" s="15">
        <f t="shared" si="0"/>
        <v>93</v>
      </c>
      <c r="CQ2" s="15">
        <f t="shared" si="0"/>
        <v>94</v>
      </c>
      <c r="CR2" s="15">
        <f t="shared" si="0"/>
        <v>95</v>
      </c>
      <c r="CS2" s="15">
        <f t="shared" si="0"/>
        <v>96</v>
      </c>
      <c r="CT2" s="15">
        <f t="shared" si="0"/>
        <v>97</v>
      </c>
      <c r="CU2" s="15">
        <f t="shared" si="0"/>
        <v>98</v>
      </c>
      <c r="CV2" s="15">
        <f t="shared" si="0"/>
        <v>99</v>
      </c>
      <c r="CW2" s="15">
        <f t="shared" si="0"/>
        <v>100</v>
      </c>
      <c r="CX2" s="15">
        <f t="shared" si="0"/>
        <v>101</v>
      </c>
      <c r="CY2" s="15">
        <f t="shared" si="0"/>
        <v>102</v>
      </c>
      <c r="CZ2" s="15">
        <f t="shared" si="0"/>
        <v>103</v>
      </c>
      <c r="DA2" s="15">
        <f t="shared" si="0"/>
        <v>104</v>
      </c>
      <c r="DB2" s="15">
        <f t="shared" si="0"/>
        <v>105</v>
      </c>
      <c r="DC2" s="15">
        <f t="shared" si="0"/>
        <v>106</v>
      </c>
      <c r="DD2" s="15">
        <f t="shared" si="0"/>
        <v>107</v>
      </c>
      <c r="DE2" s="15">
        <f t="shared" si="0"/>
        <v>108</v>
      </c>
      <c r="DF2" s="15">
        <f t="shared" si="0"/>
        <v>109</v>
      </c>
      <c r="DG2" s="15">
        <f t="shared" si="0"/>
        <v>110</v>
      </c>
      <c r="DH2" s="15">
        <f t="shared" si="0"/>
        <v>111</v>
      </c>
      <c r="DI2" s="15">
        <f t="shared" si="0"/>
        <v>112</v>
      </c>
      <c r="DJ2" s="15">
        <f t="shared" si="0"/>
        <v>113</v>
      </c>
      <c r="DK2" s="15">
        <f t="shared" si="0"/>
        <v>114</v>
      </c>
      <c r="DL2" s="15">
        <f t="shared" si="0"/>
        <v>115</v>
      </c>
      <c r="DM2" s="15">
        <f t="shared" si="0"/>
        <v>116</v>
      </c>
      <c r="DN2" s="15">
        <f t="shared" si="0"/>
        <v>117</v>
      </c>
      <c r="DO2" s="15">
        <f t="shared" si="0"/>
        <v>118</v>
      </c>
      <c r="DP2" s="15">
        <f t="shared" si="0"/>
        <v>119</v>
      </c>
      <c r="DQ2" s="15">
        <f t="shared" si="0"/>
        <v>120</v>
      </c>
      <c r="DR2" s="15">
        <f t="shared" si="0"/>
        <v>121</v>
      </c>
      <c r="DS2" s="15">
        <f t="shared" si="0"/>
        <v>122</v>
      </c>
      <c r="DT2" s="15">
        <f t="shared" si="0"/>
        <v>123</v>
      </c>
      <c r="DU2" s="15">
        <f t="shared" si="0"/>
        <v>124</v>
      </c>
      <c r="DV2" s="15">
        <f t="shared" si="0"/>
        <v>125</v>
      </c>
      <c r="DW2" s="15">
        <f t="shared" si="0"/>
        <v>126</v>
      </c>
      <c r="DX2" s="15">
        <f t="shared" si="0"/>
        <v>127</v>
      </c>
      <c r="DY2" s="15">
        <f t="shared" si="0"/>
        <v>128</v>
      </c>
      <c r="DZ2" s="15">
        <f t="shared" si="0"/>
        <v>129</v>
      </c>
      <c r="EA2" s="15">
        <f t="shared" si="0"/>
        <v>130</v>
      </c>
      <c r="EB2" s="15">
        <f t="shared" si="0"/>
        <v>131</v>
      </c>
      <c r="EC2" s="15">
        <f t="shared" si="0"/>
        <v>132</v>
      </c>
      <c r="ED2" s="15">
        <f t="shared" si="0"/>
        <v>133</v>
      </c>
      <c r="EE2" s="15">
        <f t="shared" si="0"/>
        <v>134</v>
      </c>
      <c r="EF2" s="15">
        <f t="shared" si="0"/>
        <v>135</v>
      </c>
      <c r="EG2" s="15">
        <f t="shared" si="0"/>
        <v>136</v>
      </c>
      <c r="EH2" s="15">
        <f t="shared" si="0"/>
        <v>137</v>
      </c>
      <c r="EI2" s="15">
        <f t="shared" si="0"/>
        <v>138</v>
      </c>
      <c r="EJ2" s="15">
        <f t="shared" si="0"/>
        <v>139</v>
      </c>
      <c r="EK2" s="15">
        <f t="shared" si="0"/>
        <v>140</v>
      </c>
      <c r="EL2" s="15">
        <f t="shared" si="0"/>
        <v>141</v>
      </c>
      <c r="EM2" s="15">
        <f t="shared" si="0"/>
        <v>142</v>
      </c>
      <c r="EN2" s="15">
        <f t="shared" si="0"/>
        <v>143</v>
      </c>
    </row>
    <row r="3" spans="1:144" x14ac:dyDescent="0.2">
      <c r="A3" s="15" t="s">
        <v>18</v>
      </c>
      <c r="B3" s="17" t="s">
        <v>49</v>
      </c>
      <c r="C3" s="17" t="s">
        <v>57</v>
      </c>
      <c r="D3" s="17" t="s">
        <v>58</v>
      </c>
      <c r="E3" s="17" t="s">
        <v>2</v>
      </c>
      <c r="F3" s="17" t="s">
        <v>1</v>
      </c>
      <c r="G3" s="17" t="s">
        <v>23</v>
      </c>
      <c r="H3" s="83" t="s">
        <v>28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1" t="s">
        <v>53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8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59</v>
      </c>
      <c r="B4" s="18"/>
      <c r="C4" s="18"/>
      <c r="D4" s="18"/>
      <c r="E4" s="18"/>
      <c r="F4" s="18"/>
      <c r="G4" s="1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51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43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37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61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33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62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64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65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66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60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67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26</v>
      </c>
      <c r="B5" s="19"/>
      <c r="C5" s="19"/>
      <c r="D5" s="19"/>
      <c r="E5" s="19"/>
      <c r="F5" s="19"/>
      <c r="G5" s="19"/>
      <c r="H5" s="24" t="s">
        <v>56</v>
      </c>
      <c r="I5" s="24" t="s">
        <v>68</v>
      </c>
      <c r="J5" s="24" t="s">
        <v>69</v>
      </c>
      <c r="K5" s="24" t="s">
        <v>70</v>
      </c>
      <c r="L5" s="24" t="s">
        <v>71</v>
      </c>
      <c r="M5" s="24" t="s">
        <v>3</v>
      </c>
      <c r="N5" s="24" t="s">
        <v>72</v>
      </c>
      <c r="O5" s="24" t="s">
        <v>73</v>
      </c>
      <c r="P5" s="24" t="s">
        <v>74</v>
      </c>
      <c r="Q5" s="24" t="s">
        <v>75</v>
      </c>
      <c r="R5" s="24" t="s">
        <v>76</v>
      </c>
      <c r="S5" s="24" t="s">
        <v>77</v>
      </c>
      <c r="T5" s="24" t="s">
        <v>63</v>
      </c>
      <c r="U5" s="24" t="s">
        <v>78</v>
      </c>
      <c r="V5" s="24" t="s">
        <v>79</v>
      </c>
      <c r="W5" s="24" t="s">
        <v>80</v>
      </c>
      <c r="X5" s="24" t="s">
        <v>81</v>
      </c>
      <c r="Y5" s="24" t="s">
        <v>82</v>
      </c>
      <c r="Z5" s="24" t="s">
        <v>83</v>
      </c>
      <c r="AA5" s="24" t="s">
        <v>84</v>
      </c>
      <c r="AB5" s="24" t="s">
        <v>85</v>
      </c>
      <c r="AC5" s="24" t="s">
        <v>87</v>
      </c>
      <c r="AD5" s="24" t="s">
        <v>88</v>
      </c>
      <c r="AE5" s="24" t="s">
        <v>89</v>
      </c>
      <c r="AF5" s="24" t="s">
        <v>90</v>
      </c>
      <c r="AG5" s="24" t="s">
        <v>91</v>
      </c>
      <c r="AH5" s="24" t="s">
        <v>42</v>
      </c>
      <c r="AI5" s="24" t="s">
        <v>81</v>
      </c>
      <c r="AJ5" s="24" t="s">
        <v>82</v>
      </c>
      <c r="AK5" s="24" t="s">
        <v>83</v>
      </c>
      <c r="AL5" s="24" t="s">
        <v>84</v>
      </c>
      <c r="AM5" s="24" t="s">
        <v>85</v>
      </c>
      <c r="AN5" s="24" t="s">
        <v>87</v>
      </c>
      <c r="AO5" s="24" t="s">
        <v>88</v>
      </c>
      <c r="AP5" s="24" t="s">
        <v>89</v>
      </c>
      <c r="AQ5" s="24" t="s">
        <v>90</v>
      </c>
      <c r="AR5" s="24" t="s">
        <v>91</v>
      </c>
      <c r="AS5" s="24" t="s">
        <v>86</v>
      </c>
      <c r="AT5" s="24" t="s">
        <v>81</v>
      </c>
      <c r="AU5" s="24" t="s">
        <v>82</v>
      </c>
      <c r="AV5" s="24" t="s">
        <v>83</v>
      </c>
      <c r="AW5" s="24" t="s">
        <v>84</v>
      </c>
      <c r="AX5" s="24" t="s">
        <v>85</v>
      </c>
      <c r="AY5" s="24" t="s">
        <v>87</v>
      </c>
      <c r="AZ5" s="24" t="s">
        <v>88</v>
      </c>
      <c r="BA5" s="24" t="s">
        <v>89</v>
      </c>
      <c r="BB5" s="24" t="s">
        <v>90</v>
      </c>
      <c r="BC5" s="24" t="s">
        <v>91</v>
      </c>
      <c r="BD5" s="24" t="s">
        <v>86</v>
      </c>
      <c r="BE5" s="24" t="s">
        <v>81</v>
      </c>
      <c r="BF5" s="24" t="s">
        <v>82</v>
      </c>
      <c r="BG5" s="24" t="s">
        <v>83</v>
      </c>
      <c r="BH5" s="24" t="s">
        <v>84</v>
      </c>
      <c r="BI5" s="24" t="s">
        <v>85</v>
      </c>
      <c r="BJ5" s="24" t="s">
        <v>87</v>
      </c>
      <c r="BK5" s="24" t="s">
        <v>88</v>
      </c>
      <c r="BL5" s="24" t="s">
        <v>89</v>
      </c>
      <c r="BM5" s="24" t="s">
        <v>90</v>
      </c>
      <c r="BN5" s="24" t="s">
        <v>91</v>
      </c>
      <c r="BO5" s="24" t="s">
        <v>86</v>
      </c>
      <c r="BP5" s="24" t="s">
        <v>81</v>
      </c>
      <c r="BQ5" s="24" t="s">
        <v>82</v>
      </c>
      <c r="BR5" s="24" t="s">
        <v>83</v>
      </c>
      <c r="BS5" s="24" t="s">
        <v>84</v>
      </c>
      <c r="BT5" s="24" t="s">
        <v>85</v>
      </c>
      <c r="BU5" s="24" t="s">
        <v>87</v>
      </c>
      <c r="BV5" s="24" t="s">
        <v>88</v>
      </c>
      <c r="BW5" s="24" t="s">
        <v>89</v>
      </c>
      <c r="BX5" s="24" t="s">
        <v>90</v>
      </c>
      <c r="BY5" s="24" t="s">
        <v>91</v>
      </c>
      <c r="BZ5" s="24" t="s">
        <v>86</v>
      </c>
      <c r="CA5" s="24" t="s">
        <v>81</v>
      </c>
      <c r="CB5" s="24" t="s">
        <v>82</v>
      </c>
      <c r="CC5" s="24" t="s">
        <v>83</v>
      </c>
      <c r="CD5" s="24" t="s">
        <v>84</v>
      </c>
      <c r="CE5" s="24" t="s">
        <v>85</v>
      </c>
      <c r="CF5" s="24" t="s">
        <v>87</v>
      </c>
      <c r="CG5" s="24" t="s">
        <v>88</v>
      </c>
      <c r="CH5" s="24" t="s">
        <v>89</v>
      </c>
      <c r="CI5" s="24" t="s">
        <v>90</v>
      </c>
      <c r="CJ5" s="24" t="s">
        <v>91</v>
      </c>
      <c r="CK5" s="24" t="s">
        <v>86</v>
      </c>
      <c r="CL5" s="24" t="s">
        <v>81</v>
      </c>
      <c r="CM5" s="24" t="s">
        <v>82</v>
      </c>
      <c r="CN5" s="24" t="s">
        <v>83</v>
      </c>
      <c r="CO5" s="24" t="s">
        <v>84</v>
      </c>
      <c r="CP5" s="24" t="s">
        <v>85</v>
      </c>
      <c r="CQ5" s="24" t="s">
        <v>87</v>
      </c>
      <c r="CR5" s="24" t="s">
        <v>88</v>
      </c>
      <c r="CS5" s="24" t="s">
        <v>89</v>
      </c>
      <c r="CT5" s="24" t="s">
        <v>90</v>
      </c>
      <c r="CU5" s="24" t="s">
        <v>91</v>
      </c>
      <c r="CV5" s="24" t="s">
        <v>86</v>
      </c>
      <c r="CW5" s="24" t="s">
        <v>81</v>
      </c>
      <c r="CX5" s="24" t="s">
        <v>82</v>
      </c>
      <c r="CY5" s="24" t="s">
        <v>83</v>
      </c>
      <c r="CZ5" s="24" t="s">
        <v>84</v>
      </c>
      <c r="DA5" s="24" t="s">
        <v>85</v>
      </c>
      <c r="DB5" s="24" t="s">
        <v>87</v>
      </c>
      <c r="DC5" s="24" t="s">
        <v>88</v>
      </c>
      <c r="DD5" s="24" t="s">
        <v>89</v>
      </c>
      <c r="DE5" s="24" t="s">
        <v>90</v>
      </c>
      <c r="DF5" s="24" t="s">
        <v>91</v>
      </c>
      <c r="DG5" s="24" t="s">
        <v>86</v>
      </c>
      <c r="DH5" s="24" t="s">
        <v>81</v>
      </c>
      <c r="DI5" s="24" t="s">
        <v>82</v>
      </c>
      <c r="DJ5" s="24" t="s">
        <v>83</v>
      </c>
      <c r="DK5" s="24" t="s">
        <v>84</v>
      </c>
      <c r="DL5" s="24" t="s">
        <v>85</v>
      </c>
      <c r="DM5" s="24" t="s">
        <v>87</v>
      </c>
      <c r="DN5" s="24" t="s">
        <v>88</v>
      </c>
      <c r="DO5" s="24" t="s">
        <v>89</v>
      </c>
      <c r="DP5" s="24" t="s">
        <v>90</v>
      </c>
      <c r="DQ5" s="24" t="s">
        <v>91</v>
      </c>
      <c r="DR5" s="24" t="s">
        <v>86</v>
      </c>
      <c r="DS5" s="24" t="s">
        <v>81</v>
      </c>
      <c r="DT5" s="24" t="s">
        <v>82</v>
      </c>
      <c r="DU5" s="24" t="s">
        <v>83</v>
      </c>
      <c r="DV5" s="24" t="s">
        <v>84</v>
      </c>
      <c r="DW5" s="24" t="s">
        <v>85</v>
      </c>
      <c r="DX5" s="24" t="s">
        <v>87</v>
      </c>
      <c r="DY5" s="24" t="s">
        <v>88</v>
      </c>
      <c r="DZ5" s="24" t="s">
        <v>89</v>
      </c>
      <c r="EA5" s="24" t="s">
        <v>90</v>
      </c>
      <c r="EB5" s="24" t="s">
        <v>91</v>
      </c>
      <c r="EC5" s="24" t="s">
        <v>86</v>
      </c>
      <c r="ED5" s="24" t="s">
        <v>81</v>
      </c>
      <c r="EE5" s="24" t="s">
        <v>82</v>
      </c>
      <c r="EF5" s="24" t="s">
        <v>83</v>
      </c>
      <c r="EG5" s="24" t="s">
        <v>84</v>
      </c>
      <c r="EH5" s="24" t="s">
        <v>85</v>
      </c>
      <c r="EI5" s="24" t="s">
        <v>87</v>
      </c>
      <c r="EJ5" s="24" t="s">
        <v>88</v>
      </c>
      <c r="EK5" s="24" t="s">
        <v>89</v>
      </c>
      <c r="EL5" s="24" t="s">
        <v>90</v>
      </c>
      <c r="EM5" s="24" t="s">
        <v>91</v>
      </c>
      <c r="EN5" s="24" t="s">
        <v>86</v>
      </c>
    </row>
    <row r="6" spans="1:144" s="14" customFormat="1" x14ac:dyDescent="0.2">
      <c r="A6" s="15" t="s">
        <v>92</v>
      </c>
      <c r="B6" s="20">
        <f t="shared" ref="B6:W6" si="1">B7</f>
        <v>2023</v>
      </c>
      <c r="C6" s="20">
        <f t="shared" si="1"/>
        <v>464686</v>
      </c>
      <c r="D6" s="20">
        <f t="shared" si="1"/>
        <v>46</v>
      </c>
      <c r="E6" s="20">
        <f t="shared" si="1"/>
        <v>1</v>
      </c>
      <c r="F6" s="20">
        <f t="shared" si="1"/>
        <v>0</v>
      </c>
      <c r="G6" s="20">
        <f t="shared" si="1"/>
        <v>1</v>
      </c>
      <c r="H6" s="20" t="str">
        <f t="shared" si="1"/>
        <v>鹿児島県　大崎町</v>
      </c>
      <c r="I6" s="20" t="str">
        <f t="shared" si="1"/>
        <v>法適用</v>
      </c>
      <c r="J6" s="20" t="str">
        <f t="shared" si="1"/>
        <v>水道事業</v>
      </c>
      <c r="K6" s="20" t="str">
        <f t="shared" si="1"/>
        <v>末端給水事業</v>
      </c>
      <c r="L6" s="20" t="str">
        <f t="shared" si="1"/>
        <v>A7</v>
      </c>
      <c r="M6" s="20" t="str">
        <f t="shared" si="1"/>
        <v>非設置</v>
      </c>
      <c r="N6" s="25" t="str">
        <f t="shared" si="1"/>
        <v>-</v>
      </c>
      <c r="O6" s="25">
        <f t="shared" si="1"/>
        <v>97.22</v>
      </c>
      <c r="P6" s="25">
        <f t="shared" si="1"/>
        <v>99.41</v>
      </c>
      <c r="Q6" s="25">
        <f t="shared" si="1"/>
        <v>3090</v>
      </c>
      <c r="R6" s="25">
        <f t="shared" si="1"/>
        <v>12142</v>
      </c>
      <c r="S6" s="25">
        <f t="shared" si="1"/>
        <v>100.64</v>
      </c>
      <c r="T6" s="25">
        <f t="shared" si="1"/>
        <v>120.65</v>
      </c>
      <c r="U6" s="25">
        <f t="shared" si="1"/>
        <v>12027</v>
      </c>
      <c r="V6" s="25">
        <f t="shared" si="1"/>
        <v>66.400000000000006</v>
      </c>
      <c r="W6" s="25">
        <f t="shared" si="1"/>
        <v>181.13</v>
      </c>
      <c r="X6" s="27">
        <f t="shared" ref="X6:AG6" si="2">IF(X7="",NA(),X7)</f>
        <v>122.44</v>
      </c>
      <c r="Y6" s="27">
        <f t="shared" si="2"/>
        <v>119.31</v>
      </c>
      <c r="Z6" s="27">
        <f t="shared" si="2"/>
        <v>117.45</v>
      </c>
      <c r="AA6" s="27">
        <f t="shared" si="2"/>
        <v>116.48</v>
      </c>
      <c r="AB6" s="27">
        <f t="shared" si="2"/>
        <v>119.56</v>
      </c>
      <c r="AC6" s="27">
        <f t="shared" si="2"/>
        <v>108.46</v>
      </c>
      <c r="AD6" s="27">
        <f t="shared" si="2"/>
        <v>109.02</v>
      </c>
      <c r="AE6" s="27">
        <f t="shared" si="2"/>
        <v>107.81</v>
      </c>
      <c r="AF6" s="27">
        <f t="shared" si="2"/>
        <v>107.21</v>
      </c>
      <c r="AG6" s="27">
        <f t="shared" si="2"/>
        <v>105.97</v>
      </c>
      <c r="AH6" s="25" t="str">
        <f>IF(AH7="","",IF(AH7="-","【-】","【"&amp;SUBSTITUTE(TEXT(AH7,"#,##0.00"),"-","△")&amp;"】"))</f>
        <v>【108.24】</v>
      </c>
      <c r="AI6" s="25">
        <f t="shared" ref="AI6:AR6" si="3">IF(AI7="",NA(),AI7)</f>
        <v>0</v>
      </c>
      <c r="AJ6" s="25">
        <f t="shared" si="3"/>
        <v>0</v>
      </c>
      <c r="AK6" s="25">
        <f t="shared" si="3"/>
        <v>0</v>
      </c>
      <c r="AL6" s="25">
        <f t="shared" si="3"/>
        <v>0</v>
      </c>
      <c r="AM6" s="25">
        <f t="shared" si="3"/>
        <v>0</v>
      </c>
      <c r="AN6" s="27">
        <f t="shared" si="3"/>
        <v>11.94</v>
      </c>
      <c r="AO6" s="27">
        <f t="shared" si="3"/>
        <v>11</v>
      </c>
      <c r="AP6" s="27">
        <f t="shared" si="3"/>
        <v>8.86</v>
      </c>
      <c r="AQ6" s="27">
        <f t="shared" si="3"/>
        <v>7.65</v>
      </c>
      <c r="AR6" s="27">
        <f t="shared" si="3"/>
        <v>8.52</v>
      </c>
      <c r="AS6" s="25" t="str">
        <f>IF(AS7="","",IF(AS7="-","【-】","【"&amp;SUBSTITUTE(TEXT(AS7,"#,##0.00"),"-","△")&amp;"】"))</f>
        <v>【1.50】</v>
      </c>
      <c r="AT6" s="27">
        <f t="shared" ref="AT6:BC6" si="4">IF(AT7="",NA(),AT7)</f>
        <v>1604.76</v>
      </c>
      <c r="AU6" s="27">
        <f t="shared" si="4"/>
        <v>1344.12</v>
      </c>
      <c r="AV6" s="27">
        <f t="shared" si="4"/>
        <v>3220.45</v>
      </c>
      <c r="AW6" s="27">
        <f t="shared" si="4"/>
        <v>2650.1</v>
      </c>
      <c r="AX6" s="27">
        <f t="shared" si="4"/>
        <v>1458.7</v>
      </c>
      <c r="AY6" s="27">
        <f t="shared" si="4"/>
        <v>362.93</v>
      </c>
      <c r="AZ6" s="27">
        <f t="shared" si="4"/>
        <v>371.81</v>
      </c>
      <c r="BA6" s="27">
        <f t="shared" si="4"/>
        <v>384.23</v>
      </c>
      <c r="BB6" s="27">
        <f t="shared" si="4"/>
        <v>364.3</v>
      </c>
      <c r="BC6" s="27">
        <f t="shared" si="4"/>
        <v>378.87</v>
      </c>
      <c r="BD6" s="25" t="str">
        <f>IF(BD7="","",IF(BD7="-","【-】","【"&amp;SUBSTITUTE(TEXT(BD7,"#,##0.00"),"-","△")&amp;"】"))</f>
        <v>【243.36】</v>
      </c>
      <c r="BE6" s="27">
        <f t="shared" ref="BE6:BN6" si="5">IF(BE7="",NA(),BE7)</f>
        <v>17.829999999999998</v>
      </c>
      <c r="BF6" s="27">
        <f t="shared" si="5"/>
        <v>10.64</v>
      </c>
      <c r="BG6" s="27">
        <f t="shared" si="5"/>
        <v>6.52</v>
      </c>
      <c r="BH6" s="27">
        <f t="shared" si="5"/>
        <v>5.0599999999999996</v>
      </c>
      <c r="BI6" s="27">
        <f t="shared" si="5"/>
        <v>3.45</v>
      </c>
      <c r="BJ6" s="27">
        <f t="shared" si="5"/>
        <v>439.05</v>
      </c>
      <c r="BK6" s="27">
        <f t="shared" si="5"/>
        <v>465.85</v>
      </c>
      <c r="BL6" s="27">
        <f t="shared" si="5"/>
        <v>439.43</v>
      </c>
      <c r="BM6" s="27">
        <f t="shared" si="5"/>
        <v>438.41</v>
      </c>
      <c r="BN6" s="27">
        <f t="shared" si="5"/>
        <v>430.23</v>
      </c>
      <c r="BO6" s="25" t="str">
        <f>IF(BO7="","",IF(BO7="-","【-】","【"&amp;SUBSTITUTE(TEXT(BO7,"#,##0.00"),"-","△")&amp;"】"))</f>
        <v>【265.93】</v>
      </c>
      <c r="BP6" s="27">
        <f t="shared" ref="BP6:BY6" si="6">IF(BP7="",NA(),BP7)</f>
        <v>120.28</v>
      </c>
      <c r="BQ6" s="27">
        <f t="shared" si="6"/>
        <v>116.06</v>
      </c>
      <c r="BR6" s="27">
        <f t="shared" si="6"/>
        <v>115.2</v>
      </c>
      <c r="BS6" s="27">
        <f t="shared" si="6"/>
        <v>107.56</v>
      </c>
      <c r="BT6" s="27">
        <f t="shared" si="6"/>
        <v>117.81</v>
      </c>
      <c r="BU6" s="27">
        <f t="shared" si="6"/>
        <v>95.26</v>
      </c>
      <c r="BV6" s="27">
        <f t="shared" si="6"/>
        <v>92.39</v>
      </c>
      <c r="BW6" s="27">
        <f t="shared" si="6"/>
        <v>94.41</v>
      </c>
      <c r="BX6" s="27">
        <f t="shared" si="6"/>
        <v>90.96</v>
      </c>
      <c r="BY6" s="27">
        <f t="shared" si="6"/>
        <v>90.66</v>
      </c>
      <c r="BZ6" s="25" t="str">
        <f>IF(BZ7="","",IF(BZ7="-","【-】","【"&amp;SUBSTITUTE(TEXT(BZ7,"#,##0.00"),"-","△")&amp;"】"))</f>
        <v>【97.82】</v>
      </c>
      <c r="CA6" s="27">
        <f t="shared" ref="CA6:CJ6" si="7">IF(CA7="",NA(),CA7)</f>
        <v>126.2</v>
      </c>
      <c r="CB6" s="27">
        <f t="shared" si="7"/>
        <v>130.51</v>
      </c>
      <c r="CC6" s="27">
        <f t="shared" si="7"/>
        <v>131.88</v>
      </c>
      <c r="CD6" s="27">
        <f t="shared" si="7"/>
        <v>141.44</v>
      </c>
      <c r="CE6" s="27">
        <f t="shared" si="7"/>
        <v>129.38</v>
      </c>
      <c r="CF6" s="27">
        <f t="shared" si="7"/>
        <v>192.82</v>
      </c>
      <c r="CG6" s="27">
        <f t="shared" si="7"/>
        <v>192.98</v>
      </c>
      <c r="CH6" s="27">
        <f t="shared" si="7"/>
        <v>192.13</v>
      </c>
      <c r="CI6" s="27">
        <f t="shared" si="7"/>
        <v>197.04</v>
      </c>
      <c r="CJ6" s="27">
        <f t="shared" si="7"/>
        <v>199.33</v>
      </c>
      <c r="CK6" s="25" t="str">
        <f>IF(CK7="","",IF(CK7="-","【-】","【"&amp;SUBSTITUTE(TEXT(CK7,"#,##0.00"),"-","△")&amp;"】"))</f>
        <v>【177.56】</v>
      </c>
      <c r="CL6" s="27">
        <f t="shared" ref="CL6:CU6" si="8">IF(CL7="",NA(),CL7)</f>
        <v>51.75</v>
      </c>
      <c r="CM6" s="27">
        <f t="shared" si="8"/>
        <v>51.56</v>
      </c>
      <c r="CN6" s="27">
        <f t="shared" si="8"/>
        <v>52.12</v>
      </c>
      <c r="CO6" s="27">
        <f t="shared" si="8"/>
        <v>51.15</v>
      </c>
      <c r="CP6" s="27">
        <f t="shared" si="8"/>
        <v>51.63</v>
      </c>
      <c r="CQ6" s="27">
        <f t="shared" si="8"/>
        <v>54.05</v>
      </c>
      <c r="CR6" s="27">
        <f t="shared" si="8"/>
        <v>54.43</v>
      </c>
      <c r="CS6" s="27">
        <f t="shared" si="8"/>
        <v>53.87</v>
      </c>
      <c r="CT6" s="27">
        <f t="shared" si="8"/>
        <v>54.49</v>
      </c>
      <c r="CU6" s="27">
        <f t="shared" si="8"/>
        <v>54.8</v>
      </c>
      <c r="CV6" s="25" t="str">
        <f>IF(CV7="","",IF(CV7="-","【-】","【"&amp;SUBSTITUTE(TEXT(CV7,"#,##0.00"),"-","△")&amp;"】"))</f>
        <v>【59.81】</v>
      </c>
      <c r="CW6" s="27">
        <f t="shared" ref="CW6:DF6" si="9">IF(CW7="",NA(),CW7)</f>
        <v>82.98</v>
      </c>
      <c r="CX6" s="27">
        <f t="shared" si="9"/>
        <v>83.93</v>
      </c>
      <c r="CY6" s="27">
        <f t="shared" si="9"/>
        <v>80.7</v>
      </c>
      <c r="CZ6" s="27">
        <f t="shared" si="9"/>
        <v>80.599999999999994</v>
      </c>
      <c r="DA6" s="27">
        <f t="shared" si="9"/>
        <v>78.989999999999995</v>
      </c>
      <c r="DB6" s="27">
        <f t="shared" si="9"/>
        <v>80.510000000000005</v>
      </c>
      <c r="DC6" s="27">
        <f t="shared" si="9"/>
        <v>79.44</v>
      </c>
      <c r="DD6" s="27">
        <f t="shared" si="9"/>
        <v>79.489999999999995</v>
      </c>
      <c r="DE6" s="27">
        <f t="shared" si="9"/>
        <v>78.8</v>
      </c>
      <c r="DF6" s="27">
        <f t="shared" si="9"/>
        <v>77.98</v>
      </c>
      <c r="DG6" s="25" t="str">
        <f>IF(DG7="","",IF(DG7="-","【-】","【"&amp;SUBSTITUTE(TEXT(DG7,"#,##0.00"),"-","△")&amp;"】"))</f>
        <v>【89.42】</v>
      </c>
      <c r="DH6" s="27">
        <f t="shared" ref="DH6:DQ6" si="10">IF(DH7="",NA(),DH7)</f>
        <v>60.95</v>
      </c>
      <c r="DI6" s="27">
        <f t="shared" si="10"/>
        <v>60.41</v>
      </c>
      <c r="DJ6" s="27">
        <f t="shared" si="10"/>
        <v>59.43</v>
      </c>
      <c r="DK6" s="27">
        <f t="shared" si="10"/>
        <v>59.86</v>
      </c>
      <c r="DL6" s="27">
        <f t="shared" si="10"/>
        <v>60.04</v>
      </c>
      <c r="DM6" s="27">
        <f t="shared" si="10"/>
        <v>49.12</v>
      </c>
      <c r="DN6" s="27">
        <f t="shared" si="10"/>
        <v>49.39</v>
      </c>
      <c r="DO6" s="27">
        <f t="shared" si="10"/>
        <v>50.75</v>
      </c>
      <c r="DP6" s="27">
        <f t="shared" si="10"/>
        <v>51.72</v>
      </c>
      <c r="DQ6" s="27">
        <f t="shared" si="10"/>
        <v>52.27</v>
      </c>
      <c r="DR6" s="25" t="str">
        <f>IF(DR7="","",IF(DR7="-","【-】","【"&amp;SUBSTITUTE(TEXT(DR7,"#,##0.00"),"-","△")&amp;"】"))</f>
        <v>【52.02】</v>
      </c>
      <c r="DS6" s="27">
        <f t="shared" ref="DS6:EB6" si="11">IF(DS7="",NA(),DS7)</f>
        <v>32.630000000000003</v>
      </c>
      <c r="DT6" s="27">
        <f t="shared" si="11"/>
        <v>35.659999999999997</v>
      </c>
      <c r="DU6" s="27">
        <f t="shared" si="11"/>
        <v>35.49</v>
      </c>
      <c r="DV6" s="27">
        <f t="shared" si="11"/>
        <v>34.5</v>
      </c>
      <c r="DW6" s="27">
        <f t="shared" si="11"/>
        <v>36.340000000000003</v>
      </c>
      <c r="DX6" s="27">
        <f t="shared" si="11"/>
        <v>16.760000000000002</v>
      </c>
      <c r="DY6" s="27">
        <f t="shared" si="11"/>
        <v>18.57</v>
      </c>
      <c r="DZ6" s="27">
        <f t="shared" si="11"/>
        <v>21.14</v>
      </c>
      <c r="EA6" s="27">
        <f t="shared" si="11"/>
        <v>22.12</v>
      </c>
      <c r="EB6" s="27">
        <f t="shared" si="11"/>
        <v>25.67</v>
      </c>
      <c r="EC6" s="25" t="str">
        <f>IF(EC7="","",IF(EC7="-","【-】","【"&amp;SUBSTITUTE(TEXT(EC7,"#,##0.00"),"-","△")&amp;"】"))</f>
        <v>【25.37】</v>
      </c>
      <c r="ED6" s="27">
        <f t="shared" ref="ED6:EM6" si="12">IF(ED7="",NA(),ED7)</f>
        <v>0.66</v>
      </c>
      <c r="EE6" s="27">
        <f t="shared" si="12"/>
        <v>0.67</v>
      </c>
      <c r="EF6" s="27">
        <f t="shared" si="12"/>
        <v>0.15</v>
      </c>
      <c r="EG6" s="27">
        <f t="shared" si="12"/>
        <v>0.39</v>
      </c>
      <c r="EH6" s="27">
        <f t="shared" si="12"/>
        <v>0.54</v>
      </c>
      <c r="EI6" s="27">
        <f t="shared" si="12"/>
        <v>0.42</v>
      </c>
      <c r="EJ6" s="27">
        <f t="shared" si="12"/>
        <v>0.44</v>
      </c>
      <c r="EK6" s="27">
        <f t="shared" si="12"/>
        <v>0.5</v>
      </c>
      <c r="EL6" s="27">
        <f t="shared" si="12"/>
        <v>0.4</v>
      </c>
      <c r="EM6" s="27">
        <f t="shared" si="12"/>
        <v>0.4</v>
      </c>
      <c r="EN6" s="25" t="str">
        <f>IF(EN7="","",IF(EN7="-","【-】","【"&amp;SUBSTITUTE(TEXT(EN7,"#,##0.00"),"-","△")&amp;"】"))</f>
        <v>【0.62】</v>
      </c>
    </row>
    <row r="7" spans="1:144" s="14" customFormat="1" x14ac:dyDescent="0.2">
      <c r="A7" s="15"/>
      <c r="B7" s="21">
        <v>2023</v>
      </c>
      <c r="C7" s="21">
        <v>464686</v>
      </c>
      <c r="D7" s="21">
        <v>46</v>
      </c>
      <c r="E7" s="21">
        <v>1</v>
      </c>
      <c r="F7" s="21">
        <v>0</v>
      </c>
      <c r="G7" s="21">
        <v>1</v>
      </c>
      <c r="H7" s="21" t="s">
        <v>93</v>
      </c>
      <c r="I7" s="21" t="s">
        <v>94</v>
      </c>
      <c r="J7" s="21" t="s">
        <v>95</v>
      </c>
      <c r="K7" s="21" t="s">
        <v>96</v>
      </c>
      <c r="L7" s="21" t="s">
        <v>97</v>
      </c>
      <c r="M7" s="21" t="s">
        <v>13</v>
      </c>
      <c r="N7" s="26" t="s">
        <v>98</v>
      </c>
      <c r="O7" s="26">
        <v>97.22</v>
      </c>
      <c r="P7" s="26">
        <v>99.41</v>
      </c>
      <c r="Q7" s="26">
        <v>3090</v>
      </c>
      <c r="R7" s="26">
        <v>12142</v>
      </c>
      <c r="S7" s="26">
        <v>100.64</v>
      </c>
      <c r="T7" s="26">
        <v>120.65</v>
      </c>
      <c r="U7" s="26">
        <v>12027</v>
      </c>
      <c r="V7" s="26">
        <v>66.400000000000006</v>
      </c>
      <c r="W7" s="26">
        <v>181.13</v>
      </c>
      <c r="X7" s="26">
        <v>122.44</v>
      </c>
      <c r="Y7" s="26">
        <v>119.31</v>
      </c>
      <c r="Z7" s="26">
        <v>117.45</v>
      </c>
      <c r="AA7" s="26">
        <v>116.48</v>
      </c>
      <c r="AB7" s="26">
        <v>119.56</v>
      </c>
      <c r="AC7" s="26">
        <v>108.46</v>
      </c>
      <c r="AD7" s="26">
        <v>109.02</v>
      </c>
      <c r="AE7" s="26">
        <v>107.81</v>
      </c>
      <c r="AF7" s="26">
        <v>107.21</v>
      </c>
      <c r="AG7" s="26">
        <v>105.97</v>
      </c>
      <c r="AH7" s="26">
        <v>108.24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11.94</v>
      </c>
      <c r="AO7" s="26">
        <v>11</v>
      </c>
      <c r="AP7" s="26">
        <v>8.86</v>
      </c>
      <c r="AQ7" s="26">
        <v>7.65</v>
      </c>
      <c r="AR7" s="26">
        <v>8.52</v>
      </c>
      <c r="AS7" s="26">
        <v>1.5</v>
      </c>
      <c r="AT7" s="26">
        <v>1604.76</v>
      </c>
      <c r="AU7" s="26">
        <v>1344.12</v>
      </c>
      <c r="AV7" s="26">
        <v>3220.45</v>
      </c>
      <c r="AW7" s="26">
        <v>2650.1</v>
      </c>
      <c r="AX7" s="26">
        <v>1458.7</v>
      </c>
      <c r="AY7" s="26">
        <v>362.93</v>
      </c>
      <c r="AZ7" s="26">
        <v>371.81</v>
      </c>
      <c r="BA7" s="26">
        <v>384.23</v>
      </c>
      <c r="BB7" s="26">
        <v>364.3</v>
      </c>
      <c r="BC7" s="26">
        <v>378.87</v>
      </c>
      <c r="BD7" s="26">
        <v>243.36</v>
      </c>
      <c r="BE7" s="26">
        <v>17.829999999999998</v>
      </c>
      <c r="BF7" s="26">
        <v>10.64</v>
      </c>
      <c r="BG7" s="26">
        <v>6.52</v>
      </c>
      <c r="BH7" s="26">
        <v>5.0599999999999996</v>
      </c>
      <c r="BI7" s="26">
        <v>3.45</v>
      </c>
      <c r="BJ7" s="26">
        <v>439.05</v>
      </c>
      <c r="BK7" s="26">
        <v>465.85</v>
      </c>
      <c r="BL7" s="26">
        <v>439.43</v>
      </c>
      <c r="BM7" s="26">
        <v>438.41</v>
      </c>
      <c r="BN7" s="26">
        <v>430.23</v>
      </c>
      <c r="BO7" s="26">
        <v>265.93</v>
      </c>
      <c r="BP7" s="26">
        <v>120.28</v>
      </c>
      <c r="BQ7" s="26">
        <v>116.06</v>
      </c>
      <c r="BR7" s="26">
        <v>115.2</v>
      </c>
      <c r="BS7" s="26">
        <v>107.56</v>
      </c>
      <c r="BT7" s="26">
        <v>117.81</v>
      </c>
      <c r="BU7" s="26">
        <v>95.26</v>
      </c>
      <c r="BV7" s="26">
        <v>92.39</v>
      </c>
      <c r="BW7" s="26">
        <v>94.41</v>
      </c>
      <c r="BX7" s="26">
        <v>90.96</v>
      </c>
      <c r="BY7" s="26">
        <v>90.66</v>
      </c>
      <c r="BZ7" s="26">
        <v>97.82</v>
      </c>
      <c r="CA7" s="26">
        <v>126.2</v>
      </c>
      <c r="CB7" s="26">
        <v>130.51</v>
      </c>
      <c r="CC7" s="26">
        <v>131.88</v>
      </c>
      <c r="CD7" s="26">
        <v>141.44</v>
      </c>
      <c r="CE7" s="26">
        <v>129.38</v>
      </c>
      <c r="CF7" s="26">
        <v>192.82</v>
      </c>
      <c r="CG7" s="26">
        <v>192.98</v>
      </c>
      <c r="CH7" s="26">
        <v>192.13</v>
      </c>
      <c r="CI7" s="26">
        <v>197.04</v>
      </c>
      <c r="CJ7" s="26">
        <v>199.33</v>
      </c>
      <c r="CK7" s="26">
        <v>177.56</v>
      </c>
      <c r="CL7" s="26">
        <v>51.75</v>
      </c>
      <c r="CM7" s="26">
        <v>51.56</v>
      </c>
      <c r="CN7" s="26">
        <v>52.12</v>
      </c>
      <c r="CO7" s="26">
        <v>51.15</v>
      </c>
      <c r="CP7" s="26">
        <v>51.63</v>
      </c>
      <c r="CQ7" s="26">
        <v>54.05</v>
      </c>
      <c r="CR7" s="26">
        <v>54.43</v>
      </c>
      <c r="CS7" s="26">
        <v>53.87</v>
      </c>
      <c r="CT7" s="26">
        <v>54.49</v>
      </c>
      <c r="CU7" s="26">
        <v>54.8</v>
      </c>
      <c r="CV7" s="26">
        <v>59.81</v>
      </c>
      <c r="CW7" s="26">
        <v>82.98</v>
      </c>
      <c r="CX7" s="26">
        <v>83.93</v>
      </c>
      <c r="CY7" s="26">
        <v>80.7</v>
      </c>
      <c r="CZ7" s="26">
        <v>80.599999999999994</v>
      </c>
      <c r="DA7" s="26">
        <v>78.989999999999995</v>
      </c>
      <c r="DB7" s="26">
        <v>80.510000000000005</v>
      </c>
      <c r="DC7" s="26">
        <v>79.44</v>
      </c>
      <c r="DD7" s="26">
        <v>79.489999999999995</v>
      </c>
      <c r="DE7" s="26">
        <v>78.8</v>
      </c>
      <c r="DF7" s="26">
        <v>77.98</v>
      </c>
      <c r="DG7" s="26">
        <v>89.42</v>
      </c>
      <c r="DH7" s="26">
        <v>60.95</v>
      </c>
      <c r="DI7" s="26">
        <v>60.41</v>
      </c>
      <c r="DJ7" s="26">
        <v>59.43</v>
      </c>
      <c r="DK7" s="26">
        <v>59.86</v>
      </c>
      <c r="DL7" s="26">
        <v>60.04</v>
      </c>
      <c r="DM7" s="26">
        <v>49.12</v>
      </c>
      <c r="DN7" s="26">
        <v>49.39</v>
      </c>
      <c r="DO7" s="26">
        <v>50.75</v>
      </c>
      <c r="DP7" s="26">
        <v>51.72</v>
      </c>
      <c r="DQ7" s="26">
        <v>52.27</v>
      </c>
      <c r="DR7" s="26">
        <v>52.02</v>
      </c>
      <c r="DS7" s="26">
        <v>32.630000000000003</v>
      </c>
      <c r="DT7" s="26">
        <v>35.659999999999997</v>
      </c>
      <c r="DU7" s="26">
        <v>35.49</v>
      </c>
      <c r="DV7" s="26">
        <v>34.5</v>
      </c>
      <c r="DW7" s="26">
        <v>36.340000000000003</v>
      </c>
      <c r="DX7" s="26">
        <v>16.760000000000002</v>
      </c>
      <c r="DY7" s="26">
        <v>18.57</v>
      </c>
      <c r="DZ7" s="26">
        <v>21.14</v>
      </c>
      <c r="EA7" s="26">
        <v>22.12</v>
      </c>
      <c r="EB7" s="26">
        <v>25.67</v>
      </c>
      <c r="EC7" s="26">
        <v>25.37</v>
      </c>
      <c r="ED7" s="26">
        <v>0.66</v>
      </c>
      <c r="EE7" s="26">
        <v>0.67</v>
      </c>
      <c r="EF7" s="26">
        <v>0.15</v>
      </c>
      <c r="EG7" s="26">
        <v>0.39</v>
      </c>
      <c r="EH7" s="26">
        <v>0.54</v>
      </c>
      <c r="EI7" s="26">
        <v>0.42</v>
      </c>
      <c r="EJ7" s="26">
        <v>0.44</v>
      </c>
      <c r="EK7" s="26">
        <v>0.5</v>
      </c>
      <c r="EL7" s="26">
        <v>0.4</v>
      </c>
      <c r="EM7" s="26">
        <v>0.4</v>
      </c>
      <c r="EN7" s="26">
        <v>0.62</v>
      </c>
    </row>
    <row r="8" spans="1:144" x14ac:dyDescent="0.2"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9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9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9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9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9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9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9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9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9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9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9"/>
    </row>
    <row r="9" spans="1:144" x14ac:dyDescent="0.2">
      <c r="A9" s="16"/>
      <c r="B9" s="16" t="s">
        <v>99</v>
      </c>
      <c r="C9" s="16" t="s">
        <v>100</v>
      </c>
      <c r="D9" s="16" t="s">
        <v>101</v>
      </c>
      <c r="E9" s="16" t="s">
        <v>102</v>
      </c>
      <c r="F9" s="16" t="s">
        <v>103</v>
      </c>
      <c r="X9" s="28"/>
      <c r="Y9" s="28"/>
      <c r="Z9" s="28"/>
      <c r="AA9" s="28"/>
      <c r="AB9" s="28"/>
      <c r="AC9" s="28"/>
      <c r="AD9" s="28"/>
      <c r="AE9" s="28"/>
      <c r="AF9" s="28"/>
      <c r="AG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D9" s="28"/>
      <c r="EE9" s="28"/>
      <c r="EF9" s="28"/>
      <c r="EG9" s="28"/>
      <c r="EH9" s="28"/>
      <c r="EI9" s="28"/>
      <c r="EJ9" s="28"/>
      <c r="EK9" s="28"/>
      <c r="EL9" s="28"/>
      <c r="EM9" s="28"/>
    </row>
    <row r="10" spans="1:144" x14ac:dyDescent="0.2">
      <c r="A10" s="16" t="s">
        <v>49</v>
      </c>
      <c r="B10" s="22">
        <f>DATEVALUE($B7-B11&amp;"/1/"&amp;B12)</f>
        <v>36892</v>
      </c>
      <c r="C10" s="22">
        <f>DATEVALUE($B7-C11&amp;"/1/"&amp;C12)</f>
        <v>37257</v>
      </c>
      <c r="D10" s="22">
        <f>DATEVALUE($B7-D11&amp;"/1/"&amp;D12)</f>
        <v>37622</v>
      </c>
      <c r="E10" s="22">
        <f>DATEVALUE($B7-E11&amp;"/1/"&amp;E12)</f>
        <v>37987</v>
      </c>
      <c r="F10" s="22">
        <f>DATEVALUE($B7-F11&amp;"/1/"&amp;F12)</f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2">
      <c r="B13" t="s">
        <v>106</v>
      </c>
      <c r="C13" t="s">
        <v>106</v>
      </c>
      <c r="D13" t="s">
        <v>106</v>
      </c>
      <c r="E13" t="s">
        <v>106</v>
      </c>
      <c r="F13" t="s">
        <v>106</v>
      </c>
      <c r="G13" t="s">
        <v>107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2025-02-25T02:33:57Z</cp:lastPrinted>
  <dcterms:created xsi:type="dcterms:W3CDTF">2025-01-24T06:56:29Z</dcterms:created>
  <dcterms:modified xsi:type="dcterms:W3CDTF">2025-02-25T02:33:59Z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2025-01-31T02:39:09Z</vt:filetime>
  </property>
</Properties>
</file>