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6\03_決算統計関連調査\250120_公営企業に係る経営比較分析表（令和５年度決算）の分析等について（依頼）\★完成版\27 錦江町\"/>
    </mc:Choice>
  </mc:AlternateContent>
  <xr:revisionPtr revIDLastSave="0" documentId="13_ncr:1_{35F69BE4-D2ED-44F3-8F6C-D7CD4FFA4870}" xr6:coauthVersionLast="36" xr6:coauthVersionMax="36" xr10:uidLastSave="{00000000-0000-0000-0000-000000000000}"/>
  <workbookProtection workbookAlgorithmName="SHA-512" workbookHashValue="QiOItmnpRU5rW2zwAu2ZGfY5NTSGDN5t4pxKYKlvZMxPRzxdmujxdQJ9SQj0RJI/LoZ6SsHZ4W4vwQlNYs7A9g==" workbookSaltValue="0lIiCUtTlUssF/mCQqliDA==" workbookSpinCount="100000" lockStructure="1"/>
  <bookViews>
    <workbookView xWindow="0" yWindow="0" windowWidth="23040" windowHeight="921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H86" i="4"/>
  <c r="E86" i="4"/>
  <c r="AL10" i="4"/>
  <c r="AL8" i="4"/>
  <c r="P8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<sst xmlns="http://schemas.openxmlformats.org/spreadsheetml/2006/main" count="236" uniqueCount="120">
  <si>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</si>
  <si>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</si>
  <si>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</si>
  <si>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</si>
  <si>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</si>
  <si>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</si>
  <si>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</si>
  <si>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</si>
  <si>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</si>
  <si>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</si>
  <si>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</si>
  <si>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</si>
  <si>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</si>
  <si>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</si>
  <si>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</si>
  <si>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</si>
  <si>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</si>
  <si>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</si>
  <si>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</si>
  <si>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</si>
  <si>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</si>
  <si>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</si>
  <si>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</si>
  <si>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</si>
  <si>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</si>
  <si>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</si>
  <si>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</si>
  <si>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</si>
  <si>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</si>
  <si>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</si>
  <si>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</si>
  <si>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</si>
  <si>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</si>
  <si>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</si>
  <si>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</si>
  <si>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</si>
  <si>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</si>
  <si>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</si>
  <si>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</si>
  <si>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</si>
  <si>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</si>
  <si>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</si>
  <si>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</si>
  <si>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</si>
  <si>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</si>
  <si>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</si>
  <si>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</si>
  <si>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</si>
  <si>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</si>
  <si>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</si>
  <si>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</si>
  <si>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</si>
  <si>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</si>
  <si>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</si>
  <si>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</si>
  <si>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</si>
  <si>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</si>
  <si>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</si>
  <si>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</si>
  <si>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</si>
  <si>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</si>
  <si>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</si>
  <si>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</si>
  <si>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</si>
  <si>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</si>
  <si>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</si>
  <si>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</si>
  <si>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</si>
  <si>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</si>
  <si>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</si>
  <si>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</si>
  <si>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</si>
  <si>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</si>
  <si>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</si>
  <si>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</si>
  <si>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</si>
  <si>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</si>
  <si>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</si>
  <si>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</si>
  <si>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</si>
  <si>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</si>
  <si>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</si>
  <si>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</si>
  <si>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</si>
  <si>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</si>
  <si>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</si>
  <si>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</si>
  <si>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</si>
  <si>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</si>
  <si>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</si>
  <si>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</si>
  <si>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</si>
  <si>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</si>
  <si>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</si>
  <si>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</si>
  <si>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</si>
  <si>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</si>
  <si>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錦江町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</si>
  <si>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</si>
  <si>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</si>
  <si>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</si>
  <si>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</si>
  <si>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</si>
  <si>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</si>
  <si>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</si>
  <si>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</si>
  <si>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</si>
  <si>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</si>
  <si>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</si>
  <si>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</si>
  <si>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</si>
  <si>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</si>
  <si>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</si>
  <si>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</si>
  <si>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</si>
  <si>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</si>
  <si>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</si>
  <si>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平成13年4月から稼働しており、管渠の耐用年数に余裕があり、これまでに改善が発生していない。機械等については、修繕が増加しており平成29年度に農山漁村地域整備交付金で機能診断、平成30年度に最適整備構想、令和元年度に計画策定を実施し、令和3年度から機能強化事業、令和4年度には維持管理適正化計画によって、機械等の更新を実施している。</t>
    <rPh sb="131" eb="133">
      <t>レイワ</t>
    </rPh>
    <rPh sb="134" eb="136">
      <t>ネンド</t>
    </rPh>
    <rPh sb="138" eb="140">
      <t>イジ</t>
    </rPh>
    <rPh sb="140" eb="142">
      <t>カンリ</t>
    </rPh>
    <rPh sb="142" eb="145">
      <t>テキセイカ</t>
    </rPh>
    <rPh sb="145" eb="147">
      <t>ケイカク</t>
    </rPh>
    <rPh sb="156" eb="158">
      <t>コウシン</t>
    </rPh>
    <phoneticPr fontId="4"/>
  </si>
  <si>
    <t>当初計画のスペックが大きすぎたと考える。今後の人口減少を見込み、平成29年度からの機能診断等で最適な処理方法を検討したい。また、使用料収入の増加、または環境の面からも水洗化率の向上は必須であり、引き続き接続率向上を目指したい。</t>
    <phoneticPr fontId="4"/>
  </si>
  <si>
    <t>①令和6年度から、公営企業会計に移行したため、４・５月の出納整理期間がなくなり、５年度分の支払いを６年度になってから支払ったことが急激な上昇の要因である。平成27年度に料金改定を行ったが、施設の老朽化に伴い、維持管理に係る経費が増える予定である。また、令和2年度から12月徴収に戻ったが、人口減少により収入が減っている状況であるため、今後も料金改定の見直し等検討が必要になってくる。
④企業債（全て一般会計負担見込み）は令和36年度まで償還予定であるが、令和４年度より、施設の改修が行われているので、その借入額が急激な上昇の要因である。
⑤類似団体と比較して、令和４年度は22.794ポイント下回っている。平成27年度に使用料改定したが、人口は減少傾向で推移している状況であることから、今後も利用負担額を検討していかなければならない。
⑥類似団体と比較して、急激な上昇の要因は事業導入による。経年比較では汚水処理費が年々増加しているため平成29年度に機能診断、平成30年度に最適整備構想、令和元年度に計画策定、令和3年度に機能強化事業、令和4年度からの維持管理適正化計画により、最適な処理方法を検討している。
⑦類似団体と比較して、低い値で推移している。当初の計画戸数392戸の処理施設だが、現在230戸数程しか処理しておらず、機能診断・最適整備構想・計画策定により適切な施設の規模としたい。
⑧改善に向けて、利用者の増加を図ることが必要であるが、未接続のほとんどは高齢者の世帯であるため、引き続き戸別訪問等で勧奨していく予定である。また、新たな管渠の整備等が考えられるが、整備に係る費用が大きな負担になることもあり、早急な整備は必要ではないと考えられる。</t>
    <rPh sb="1" eb="3">
      <t>レイワ</t>
    </rPh>
    <rPh sb="4" eb="6">
      <t>ネンド</t>
    </rPh>
    <rPh sb="9" eb="11">
      <t>コウエイ</t>
    </rPh>
    <rPh sb="11" eb="13">
      <t>キギョウ</t>
    </rPh>
    <rPh sb="13" eb="15">
      <t>カイケイ</t>
    </rPh>
    <rPh sb="16" eb="18">
      <t>イコウ</t>
    </rPh>
    <rPh sb="26" eb="27">
      <t>ガツ</t>
    </rPh>
    <rPh sb="28" eb="30">
      <t>スイトウ</t>
    </rPh>
    <rPh sb="30" eb="32">
      <t>セイリ</t>
    </rPh>
    <rPh sb="32" eb="34">
      <t>キカン</t>
    </rPh>
    <rPh sb="41" eb="43">
      <t>ネンド</t>
    </rPh>
    <rPh sb="43" eb="44">
      <t>ブン</t>
    </rPh>
    <rPh sb="45" eb="47">
      <t>シハラ</t>
    </rPh>
    <rPh sb="50" eb="52">
      <t>ネンド</t>
    </rPh>
    <rPh sb="58" eb="60">
      <t>シハラ</t>
    </rPh>
    <rPh sb="65" eb="67">
      <t>キュウゲキ</t>
    </rPh>
    <rPh sb="68" eb="70">
      <t>ジョウショウ</t>
    </rPh>
    <rPh sb="71" eb="73">
      <t>ヨウイン</t>
    </rPh>
    <rPh sb="126" eb="128">
      <t>レイワ</t>
    </rPh>
    <rPh sb="129" eb="131">
      <t>ネンド</t>
    </rPh>
    <rPh sb="135" eb="136">
      <t>ツキ</t>
    </rPh>
    <rPh sb="136" eb="138">
      <t>チョウシュウ</t>
    </rPh>
    <rPh sb="139" eb="140">
      <t>モド</t>
    </rPh>
    <rPh sb="227" eb="229">
      <t>レイワ</t>
    </rPh>
    <rPh sb="230" eb="232">
      <t>ネンド</t>
    </rPh>
    <rPh sb="241" eb="242">
      <t>オコナ</t>
    </rPh>
    <rPh sb="252" eb="254">
      <t>カリイレ</t>
    </rPh>
    <rPh sb="254" eb="255">
      <t>ガク</t>
    </rPh>
    <rPh sb="256" eb="258">
      <t>キュウゲキ</t>
    </rPh>
    <rPh sb="259" eb="261">
      <t>ジョウショウ</t>
    </rPh>
    <rPh sb="262" eb="264">
      <t>ヨウイン</t>
    </rPh>
    <rPh sb="280" eb="282">
      <t>レイワ</t>
    </rPh>
    <rPh sb="283" eb="285">
      <t>ネンド</t>
    </rPh>
    <rPh sb="296" eb="298">
      <t>シタマワ</t>
    </rPh>
    <rPh sb="303" eb="305">
      <t>ヘイセイ</t>
    </rPh>
    <rPh sb="307" eb="308">
      <t>ネン</t>
    </rPh>
    <rPh sb="308" eb="309">
      <t>ド</t>
    </rPh>
    <rPh sb="313" eb="315">
      <t>カイテイ</t>
    </rPh>
    <rPh sb="379" eb="381">
      <t>キュウゲキ</t>
    </rPh>
    <rPh sb="382" eb="384">
      <t>ジョウショウ</t>
    </rPh>
    <rPh sb="385" eb="387">
      <t>ヨウイン</t>
    </rPh>
    <rPh sb="390" eb="392">
      <t>ドウニュウ</t>
    </rPh>
    <rPh sb="418" eb="420">
      <t>ヘイセイ</t>
    </rPh>
    <rPh sb="468" eb="470">
      <t>レイワ</t>
    </rPh>
    <rPh sb="471" eb="473">
      <t>ネンド</t>
    </rPh>
    <rPh sb="476" eb="478">
      <t>イジ</t>
    </rPh>
    <rPh sb="478" eb="480">
      <t>カンリ</t>
    </rPh>
    <rPh sb="480" eb="483">
      <t>テキセイカ</t>
    </rPh>
    <rPh sb="483" eb="485">
      <t>ケイカク</t>
    </rPh>
    <rPh sb="617" eb="61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</si>
</sst>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 shrinkToFit="1"/>
      <protection locked="0"/>
    </xf>
    <xf numFmtId="0" fontId="15" fillId="0" borderId="0" xfId="0" applyFont="1" applyBorder="1" applyAlignment="1" applyProtection="1">
      <alignment horizontal="left" vertical="top" wrapText="1" shrinkToFit="1"/>
      <protection locked="0"/>
    </xf>
    <xf numFmtId="0" fontId="15" fillId="0" borderId="7" xfId="0" applyFont="1" applyBorder="1" applyAlignment="1" applyProtection="1">
      <alignment horizontal="left" vertical="top" wrapText="1" shrinkToFit="1"/>
      <protection locked="0"/>
    </xf>
    <xf numFmtId="0" fontId="15" fillId="0" borderId="8" xfId="0" applyFont="1" applyBorder="1" applyAlignment="1" applyProtection="1">
      <alignment horizontal="left" vertical="top" wrapText="1" shrinkToFit="1"/>
      <protection locked="0"/>
    </xf>
    <xf numFmtId="0" fontId="15" fillId="0" borderId="1" xfId="0" applyFont="1" applyBorder="1" applyAlignment="1" applyProtection="1">
      <alignment horizontal="left" vertical="top" wrapText="1" shrinkToFit="1"/>
      <protection locked="0"/>
    </xf>
    <xf numFmtId="0" fontId="15" fillId="0" borderId="9" xfId="0" applyFont="1" applyBorder="1" applyAlignment="1" applyProtection="1">
      <alignment horizontal="left" vertical="top" wrapText="1" shrinkToFi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4-4946-A110-7507E4D03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F4-4946-A110-7507E4D03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28.86</c:v>
                </c:pt>
                <c:pt idx="1">
                  <c:v>31.59</c:v>
                </c:pt>
                <c:pt idx="2">
                  <c:v>28.86</c:v>
                </c:pt>
                <c:pt idx="3">
                  <c:v>29.85</c:v>
                </c:pt>
                <c:pt idx="4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F-4C5F-B97B-A15F6D8C0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C5F-B97B-A15F6D8C0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71.540000000000006</c:v>
                </c:pt>
                <c:pt idx="1">
                  <c:v>73.13</c:v>
                </c:pt>
                <c:pt idx="2">
                  <c:v>75.25</c:v>
                </c:pt>
                <c:pt idx="3">
                  <c:v>78.98</c:v>
                </c:pt>
                <c:pt idx="4">
                  <c:v>78.98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F-48CB-81A9-4662942F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F-48CB-81A9-4662942F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99.91</c:v>
                </c:pt>
                <c:pt idx="1">
                  <c:v>100.11</c:v>
                </c:pt>
                <c:pt idx="2">
                  <c:v>183.59</c:v>
                </c:pt>
                <c:pt idx="3">
                  <c:v>105.27</c:v>
                </c:pt>
                <c:pt idx="4">
                  <c:v>185.06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1-4B3C-960D-C51D17054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1-4B3C-960D-C51D17054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C-4DAC-B3E1-8316DB860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CC-4DAC-B3E1-8316DB860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D-40A0-8AB9-A1B702F0F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D-40A0-8AB9-A1B702F0F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5-4E25-B03F-5AC144FE6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5-4E25-B03F-5AC144FE6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F-49FD-957A-BC016F3B9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F-49FD-957A-BC016F3B9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1429.66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2-405D-9506-C023F8659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2-405D-9506-C023F8659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55.45</c:v>
                </c:pt>
                <c:pt idx="1">
                  <c:v>62.12</c:v>
                </c:pt>
                <c:pt idx="2">
                  <c:v>50.78</c:v>
                </c:pt>
                <c:pt idx="3">
                  <c:v>32.380000000000003</c:v>
                </c:pt>
                <c:pt idx="4">
                  <c:v>34.14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5-4787-80AE-9F5306E9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85-4787-80AE-9F5306E9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336.03</c:v>
                </c:pt>
                <c:pt idx="1">
                  <c:v>294.99</c:v>
                </c:pt>
                <c:pt idx="2">
                  <c:v>446.05</c:v>
                </c:pt>
                <c:pt idx="3">
                  <c:v>587.91999999999996</c:v>
                </c:pt>
                <c:pt idx="4">
                  <c:v>562.41999999999996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3-442A-8C92-A01D4E02A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3-442A-8C92-A01D4E02A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52" zoomScaleNormal="52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鹿児島県　錦江町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農業集落排水</v>
      </c>
      <c r="Q8" s="39"/>
      <c r="R8" s="39"/>
      <c r="S8" s="39"/>
      <c r="T8" s="39"/>
      <c r="U8" s="39"/>
      <c r="V8" s="39"/>
      <c r="W8" s="39" t="str">
        <f>データ!L6</f>
        <v>F2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6399</v>
      </c>
      <c r="AM8" s="41"/>
      <c r="AN8" s="41"/>
      <c r="AO8" s="41"/>
      <c r="AP8" s="41"/>
      <c r="AQ8" s="41"/>
      <c r="AR8" s="41"/>
      <c r="AS8" s="41"/>
      <c r="AT8" s="34">
        <f>データ!T6</f>
        <v>163.19</v>
      </c>
      <c r="AU8" s="34"/>
      <c r="AV8" s="34"/>
      <c r="AW8" s="34"/>
      <c r="AX8" s="34"/>
      <c r="AY8" s="34"/>
      <c r="AZ8" s="34"/>
      <c r="BA8" s="34"/>
      <c r="BB8" s="34">
        <f>データ!U6</f>
        <v>39.21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8.73</v>
      </c>
      <c r="Q10" s="34"/>
      <c r="R10" s="34"/>
      <c r="S10" s="34"/>
      <c r="T10" s="34"/>
      <c r="U10" s="34"/>
      <c r="V10" s="34"/>
      <c r="W10" s="34">
        <f>データ!Q6</f>
        <v>97.22</v>
      </c>
      <c r="X10" s="34"/>
      <c r="Y10" s="34"/>
      <c r="Z10" s="34"/>
      <c r="AA10" s="34"/>
      <c r="AB10" s="34"/>
      <c r="AC10" s="34"/>
      <c r="AD10" s="41">
        <f>データ!R6</f>
        <v>3410</v>
      </c>
      <c r="AE10" s="41"/>
      <c r="AF10" s="41"/>
      <c r="AG10" s="41"/>
      <c r="AH10" s="41"/>
      <c r="AI10" s="41"/>
      <c r="AJ10" s="41"/>
      <c r="AK10" s="2"/>
      <c r="AL10" s="41">
        <f>データ!V6</f>
        <v>547</v>
      </c>
      <c r="AM10" s="41"/>
      <c r="AN10" s="41"/>
      <c r="AO10" s="41"/>
      <c r="AP10" s="41"/>
      <c r="AQ10" s="41"/>
      <c r="AR10" s="41"/>
      <c r="AS10" s="41"/>
      <c r="AT10" s="34">
        <f>データ!W6</f>
        <v>0.75</v>
      </c>
      <c r="AU10" s="34"/>
      <c r="AV10" s="34"/>
      <c r="AW10" s="34"/>
      <c r="AX10" s="34"/>
      <c r="AY10" s="34"/>
      <c r="AZ10" s="34"/>
      <c r="BA10" s="34"/>
      <c r="BB10" s="34">
        <f>データ!X6</f>
        <v>729.33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119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117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0" t="s">
        <v>118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W2ZSrft5NmYRHz6u19JW0ympU1+0tkFkYxcq84wJmnItNJFJQ0xOTJQMeqyKU/ThvvWY//cerYp1Vx0SJPEGqg==" saltValue="LikSlM5a6tT2CIPTgPlCW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8" t="s">
        <v>53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55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57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58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60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61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63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65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66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67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2023</v>
      </c>
      <c r="C6" s="19">
        <f t="shared" ref="C6:X6" si="3">C7</f>
        <v>464902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鹿児島県　錦江町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8.73</v>
      </c>
      <c r="Q6" s="20">
        <f t="shared" si="3"/>
        <v>97.22</v>
      </c>
      <c r="R6" s="20">
        <f t="shared" si="3"/>
        <v>3410</v>
      </c>
      <c r="S6" s="20">
        <f t="shared" si="3"/>
        <v>6399</v>
      </c>
      <c r="T6" s="20">
        <f t="shared" si="3"/>
        <v>163.19</v>
      </c>
      <c r="U6" s="20">
        <f t="shared" si="3"/>
        <v>39.21</v>
      </c>
      <c r="V6" s="20">
        <f t="shared" si="3"/>
        <v>547</v>
      </c>
      <c r="W6" s="20">
        <f t="shared" si="3"/>
        <v>0.75</v>
      </c>
      <c r="X6" s="20">
        <f t="shared" si="3"/>
        <v>729.33</v>
      </c>
      <c r="Y6" s="21">
        <f>IF(Y7="",NA(),Y7)</f>
        <v>99.91</v>
      </c>
      <c r="Z6" s="21">
        <f t="shared" ref="Z6:AH6" si="4">IF(Z7="",NA(),Z7)</f>
        <v>100.11</v>
      </c>
      <c r="AA6" s="21">
        <f t="shared" si="4"/>
        <v>183.59</v>
      </c>
      <c r="AB6" s="21">
        <f t="shared" si="4"/>
        <v>105.27</v>
      </c>
      <c r="AC6" s="21">
        <f t="shared" si="4"/>
        <v>185.06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1429.66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55.45</v>
      </c>
      <c r="BR6" s="21">
        <f t="shared" ref="BR6:BZ6" si="8">IF(BR7="",NA(),BR7)</f>
        <v>62.12</v>
      </c>
      <c r="BS6" s="21">
        <f t="shared" si="8"/>
        <v>50.78</v>
      </c>
      <c r="BT6" s="21">
        <f t="shared" si="8"/>
        <v>32.380000000000003</v>
      </c>
      <c r="BU6" s="21">
        <f t="shared" si="8"/>
        <v>34.14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336.03</v>
      </c>
      <c r="CC6" s="21">
        <f t="shared" ref="CC6:CK6" si="9">IF(CC7="",NA(),CC7)</f>
        <v>294.99</v>
      </c>
      <c r="CD6" s="21">
        <f t="shared" si="9"/>
        <v>446.05</v>
      </c>
      <c r="CE6" s="21">
        <f t="shared" si="9"/>
        <v>587.91999999999996</v>
      </c>
      <c r="CF6" s="21">
        <f t="shared" si="9"/>
        <v>562.41999999999996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28.86</v>
      </c>
      <c r="CN6" s="21">
        <f t="shared" ref="CN6:CV6" si="10">IF(CN7="",NA(),CN7)</f>
        <v>31.59</v>
      </c>
      <c r="CO6" s="21">
        <f t="shared" si="10"/>
        <v>28.86</v>
      </c>
      <c r="CP6" s="21">
        <f t="shared" si="10"/>
        <v>29.85</v>
      </c>
      <c r="CQ6" s="21">
        <f t="shared" si="10"/>
        <v>26.4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71.540000000000006</v>
      </c>
      <c r="CY6" s="21">
        <f t="shared" ref="CY6:DG6" si="11">IF(CY7="",NA(),CY7)</f>
        <v>73.13</v>
      </c>
      <c r="CZ6" s="21">
        <f t="shared" si="11"/>
        <v>75.25</v>
      </c>
      <c r="DA6" s="21">
        <f t="shared" si="11"/>
        <v>78.98</v>
      </c>
      <c r="DB6" s="21">
        <f t="shared" si="11"/>
        <v>78.98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464902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8.73</v>
      </c>
      <c r="Q7" s="24">
        <v>97.22</v>
      </c>
      <c r="R7" s="24">
        <v>3410</v>
      </c>
      <c r="S7" s="24">
        <v>6399</v>
      </c>
      <c r="T7" s="24">
        <v>163.19</v>
      </c>
      <c r="U7" s="24">
        <v>39.21</v>
      </c>
      <c r="V7" s="24">
        <v>547</v>
      </c>
      <c r="W7" s="24">
        <v>0.75</v>
      </c>
      <c r="X7" s="24">
        <v>729.33</v>
      </c>
      <c r="Y7" s="24">
        <v>99.91</v>
      </c>
      <c r="Z7" s="24">
        <v>100.11</v>
      </c>
      <c r="AA7" s="24">
        <v>183.59</v>
      </c>
      <c r="AB7" s="24">
        <v>105.27</v>
      </c>
      <c r="AC7" s="24">
        <v>185.06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1429.66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55.45</v>
      </c>
      <c r="BR7" s="24">
        <v>62.12</v>
      </c>
      <c r="BS7" s="24">
        <v>50.78</v>
      </c>
      <c r="BT7" s="24">
        <v>32.380000000000003</v>
      </c>
      <c r="BU7" s="24">
        <v>34.14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336.03</v>
      </c>
      <c r="CC7" s="24">
        <v>294.99</v>
      </c>
      <c r="CD7" s="24">
        <v>446.05</v>
      </c>
      <c r="CE7" s="24">
        <v>587.91999999999996</v>
      </c>
      <c r="CF7" s="24">
        <v>562.41999999999996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28.86</v>
      </c>
      <c r="CN7" s="24">
        <v>31.59</v>
      </c>
      <c r="CO7" s="24">
        <v>28.86</v>
      </c>
      <c r="CP7" s="24">
        <v>29.85</v>
      </c>
      <c r="CQ7" s="24">
        <v>26.4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71.540000000000006</v>
      </c>
      <c r="CY7" s="24">
        <v>73.13</v>
      </c>
      <c r="CZ7" s="24">
        <v>75.25</v>
      </c>
      <c r="DA7" s="24">
        <v>78.98</v>
      </c>
      <c r="DB7" s="24">
        <v>78.98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2025-02-14T07:52:49Z</cp:lastPrinted>
  <dcterms:created xsi:type="dcterms:W3CDTF">2025-01-24T07:37:07Z</dcterms:created>
  <dcterms:modified xsi:type="dcterms:W3CDTF">2025-02-14T07:58:21Z</dcterms:modified>
  <cp:category/>
</cp:coreProperties>
</file>