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29 肝付町\"/>
    </mc:Choice>
  </mc:AlternateContent>
  <xr:revisionPtr revIDLastSave="0" documentId="13_ncr:1_{DD03CE01-47FB-416B-8F7F-F4B1F10FC93F}" xr6:coauthVersionLast="36" xr6:coauthVersionMax="36" xr10:uidLastSave="{00000000-0000-0000-0000-000000000000}"/>
  <workbookProtection workbookAlgorithmName="SHA-512" workbookHashValue="Vtoxky/GowpITOqKIlQ6UErG2VXoIjSjZjjCc39FexcK0SN4eIf69Fi8kMByliBkfGJdvz/A/co4vzQTDM/PjA==" workbookSaltValue="P9TMO+sLPX4SDwyymfgN9Q=="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N6" i="5"/>
  <c r="M6" i="5"/>
  <c r="AD8" i="4" s="1"/>
  <c r="L6" i="5"/>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E85" i="4"/>
  <c r="BB10" i="4"/>
  <c r="AT10" i="4"/>
  <c r="W10" i="4"/>
  <c r="I10" i="4"/>
  <c r="B10" i="4"/>
  <c r="BB8" i="4"/>
  <c r="AT8" i="4"/>
  <c r="AL8" i="4"/>
  <c r="W8" i="4"/>
  <c r="I8" i="4"/>
  <c r="B8" i="4"/>
</calcChain>
</file>

<file path=xl/sharedStrings.xml><?xml version="1.0" encoding="utf-8"?>
<sst xmlns="http://schemas.openxmlformats.org/spreadsheetml/2006/main" count="228" uniqueCount="115">
  <si>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</si>
  <si>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</si>
  <si>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</si>
  <si>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</si>
  <si>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</si>
  <si>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</si>
  <si>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</si>
  <si>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</si>
  <si>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</si>
  <si>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</si>
  <si>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</si>
  <si>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</si>
  <si>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</si>
  <si>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</si>
  <si>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</si>
  <si>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</si>
  <si>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</si>
  <si>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</si>
  <si>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</si>
  <si>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</si>
  <si>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</si>
  <si>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</si>
  <si>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</si>
  <si>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</si>
  <si>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</si>
  <si>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</si>
  <si>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</si>
  <si>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</si>
  <si>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</si>
  <si>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</si>
  <si>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</si>
  <si>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</si>
  <si>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</si>
  <si>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</si>
  <si>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</si>
  <si>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</si>
  <si>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</si>
  <si>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</si>
  <si>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</si>
  <si>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</si>
  <si>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</si>
  <si>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</si>
  <si>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</si>
  <si>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</si>
  <si>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</si>
  <si>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</si>
  <si>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</si>
  <si>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</si>
  <si>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</si>
  <si>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</si>
  <si>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</si>
  <si>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</si>
  <si>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</si>
  <si>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</si>
  <si>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</si>
  <si>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</si>
  <si>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</si>
  <si>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</si>
  <si>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</si>
  <si>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</si>
  <si>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</si>
  <si>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</si>
  <si>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</si>
  <si>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</si>
  <si>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</si>
  <si>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</si>
  <si>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</si>
  <si>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</si>
  <si>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</si>
  <si>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</si>
  <si>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</si>
  <si>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</si>
  <si>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</si>
  <si>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</si>
  <si>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</si>
  <si>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</si>
  <si>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</si>
  <si>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</si>
  <si>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</si>
  <si>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</si>
  <si>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</si>
  <si>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</si>
  <si>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</si>
  <si>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</si>
  <si>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</si>
  <si>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</si>
  <si>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</si>
  <si>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</si>
  <si>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</si>
  <si>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</si>
  <si>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</si>
  <si>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</si>
  <si>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</si>
  <si>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肝付町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</si>
  <si>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</si>
  <si>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</si>
  <si>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</si>
  <si>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</si>
  <si>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</si>
  <si>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</si>
  <si>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</si>
  <si>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</si>
  <si>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</si>
  <si>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</si>
  <si>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</si>
  <si>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</si>
  <si>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</si>
  <si>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</si>
  <si>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</si>
  <si>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</si>
  <si>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</si>
  <si>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</si>
  <si>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①施設などの経年劣化により、修繕などにかかる費用増が予想される。今後は、さらなる費用の削減を行い、更新費用財源確保のため令和6年度より料金を改定した。
②累積欠損金が発生していることから、令和6年度より料金改定をし、コストの見直しを議論し、経営の健全化を図る必要がある。
③流動比率は下降傾向であるが、理想比率は200%以上ともいわれていることから、短期的な支払義務を賄っても支払余力があると推察される。
④施設の更新など今後も投資は必要であるため、コストの削減に努め、収益的向上をさせる。
⑤料金回収率が100%を下回っているのは、簡水との統合が原因と思われる。今後は収益性の向上が喫緊の課題である。
⑥給水原価が低いほど⑤の回収率も向上するため、歳出の見直しや費用対効果の議論が必要である。
⑦施設利用率は、類似団体より高い数値になっているが、今後は給水人口の減少に合わせて、施設の統廃合や規模の見直しが必要。
⑧簡水との統合により有水率の低下を招いたが、石綿セメント管布設替が終了したことから有収率が好転してきている。</t>
  </si>
  <si>
    <t>①この数値が高いほど、法定耐用年数に近い資産が多いことを示している。類似団体と比較しても下回っているが、今後は計画的に施設の更新を行い、有収率の向上や修繕経費等の削減を図りたい。
②石綿セメント管布設替が完了したことで好転した。
③管路更新率は少しずつ上昇しているが、財政状況を考慮すると、急激な更新率の向上は期待できない。</t>
  </si>
  <si>
    <t>平成29年度に簡易水道を統合してから、単年度収支の赤字が続いている状態で、給水原価は類似団体と比較して平均値に近いものである。近年は、企業債残高対給水収益比率が高いこともあり、企業債の借り入れを控えている。引き続き、管路等の更新は必要であるので、安定した経営を行うためには、本表の各指標が良好であるべきで、その根幹には計画的施設更新と収益性向上が存在する。施設の更新は当然必要ではあるが、既存施設・設備を精査し、可能であれば合理化（統廃合）を行い、更新や運用にかかる費用を抑え、人口減少を主な要因により料金収入の減少が見込まれることから令和6年度より料金を改定する予定としている。また、より一層の歳出削減を行い財源の確保をおこなう必要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</si>
</sst>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name val="Calibri"/>
      <family val="2"/>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16" xfId="0" applyFont="1" applyBorder="1" applyAlignment="1" applyProtection="1">
      <alignment horizontal="left" vertical="top" wrapText="1"/>
      <protection locked="0"/>
    </xf>
    <xf numFmtId="0" fontId="0" fillId="0" borderId="0" xfId="0" applyFont="1" applyAlignment="1" applyProtection="1">
      <alignment vertical="center"/>
      <protection locked="0"/>
    </xf>
    <xf numFmtId="0" fontId="16" fillId="0" borderId="17" xfId="0" applyFont="1" applyBorder="1" applyAlignment="1" applyProtection="1">
      <alignment vertical="center"/>
      <protection locked="0"/>
    </xf>
    <xf numFmtId="0" fontId="16" fillId="0" borderId="16" xfId="0" applyFont="1" applyBorder="1" applyAlignment="1" applyProtection="1">
      <alignment vertical="center"/>
      <protection locked="0"/>
    </xf>
    <xf numFmtId="0" fontId="16" fillId="0" borderId="18" xfId="0" applyFont="1" applyBorder="1" applyAlignment="1" applyProtection="1">
      <alignment vertical="center"/>
      <protection locked="0"/>
    </xf>
    <xf numFmtId="0" fontId="16" fillId="0" borderId="19" xfId="0" applyFont="1" applyBorder="1" applyAlignment="1" applyProtection="1">
      <alignment vertical="center"/>
      <protection locked="0"/>
    </xf>
    <xf numFmtId="0" fontId="16" fillId="0" borderId="20" xfId="0" applyFont="1" applyBorder="1" applyAlignme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0.23</c:v>
                </c:pt>
                <c:pt idx="1">
                  <c:v>0.22</c:v>
                </c:pt>
                <c:pt idx="2">
                  <c:v>0.18</c:v>
                </c:pt>
                <c:pt idx="3">
                  <c:v>0.3</c:v>
                </c:pt>
                <c:pt idx="4">
                  <c:v>0.21</c:v>
                </c:pt>
              </c:numCache>
            </c:numRef>
          </c:val>
          <c:extLst>
            <c:ext xmlns:c16="http://schemas.microsoft.com/office/drawing/2014/chart" uri="{C3380CC4-5D6E-409C-BE32-E72D297353CC}">
              <c16:uniqueId val="{00000000-82F4-461F-8014-302C72F825C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82F4-461F-8014-302C72F825C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96.25</c:v>
                </c:pt>
                <c:pt idx="1">
                  <c:v>90.51</c:v>
                </c:pt>
                <c:pt idx="2">
                  <c:v>87.98</c:v>
                </c:pt>
                <c:pt idx="3">
                  <c:v>90.1</c:v>
                </c:pt>
                <c:pt idx="4">
                  <c:v>89.15</c:v>
                </c:pt>
              </c:numCache>
            </c:numRef>
          </c:val>
          <c:extLst>
            <c:ext xmlns:c16="http://schemas.microsoft.com/office/drawing/2014/chart" uri="{C3380CC4-5D6E-409C-BE32-E72D297353CC}">
              <c16:uniqueId val="{00000000-0415-49D5-8E89-48D12AAEC04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0415-49D5-8E89-48D12AAEC04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29.78</c:v>
                </c:pt>
                <c:pt idx="1">
                  <c:v>32.75</c:v>
                </c:pt>
                <c:pt idx="2">
                  <c:v>35.619999999999997</c:v>
                </c:pt>
                <c:pt idx="3">
                  <c:v>38.4</c:v>
                </c:pt>
                <c:pt idx="4">
                  <c:v>41.11</c:v>
                </c:pt>
              </c:numCache>
            </c:numRef>
          </c:val>
          <c:extLst>
            <c:ext xmlns:c16="http://schemas.microsoft.com/office/drawing/2014/chart" uri="{C3380CC4-5D6E-409C-BE32-E72D297353CC}">
              <c16:uniqueId val="{00000000-E2BD-4D5C-9722-FDADCE4BA9E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E2BD-4D5C-9722-FDADCE4BA9E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21.31</c:v>
                </c:pt>
                <c:pt idx="1">
                  <c:v>19.850000000000001</c:v>
                </c:pt>
                <c:pt idx="2">
                  <c:v>21.25</c:v>
                </c:pt>
                <c:pt idx="3">
                  <c:v>21.63</c:v>
                </c:pt>
                <c:pt idx="4">
                  <c:v>22.57</c:v>
                </c:pt>
              </c:numCache>
            </c:numRef>
          </c:val>
          <c:extLst>
            <c:ext xmlns:c16="http://schemas.microsoft.com/office/drawing/2014/chart" uri="{C3380CC4-5D6E-409C-BE32-E72D297353CC}">
              <c16:uniqueId val="{00000000-D4D6-4927-A6A0-C530D1F8B15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D4D6-4927-A6A0-C530D1F8B15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formatCode="#,##0.00;&quot;△&quot;#,##0.00;&quot;-&quot;">
                  <c:v>0.76</c:v>
                </c:pt>
                <c:pt idx="3" formatCode="#,##0.00;&quot;△&quot;#,##0.00;&quot;-&quot;">
                  <c:v>13.14</c:v>
                </c:pt>
                <c:pt idx="4" formatCode="#,##0.00;&quot;△&quot;#,##0.00;&quot;-&quot;">
                  <c:v>28.43</c:v>
                </c:pt>
              </c:numCache>
            </c:numRef>
          </c:val>
          <c:extLst>
            <c:ext xmlns:c16="http://schemas.microsoft.com/office/drawing/2014/chart" uri="{C3380CC4-5D6E-409C-BE32-E72D297353CC}">
              <c16:uniqueId val="{00000000-6D08-4E98-8F7D-08FA703E1BA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6D08-4E98-8F7D-08FA703E1BA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491.58</c:v>
                </c:pt>
                <c:pt idx="1">
                  <c:v>425.11</c:v>
                </c:pt>
                <c:pt idx="2">
                  <c:v>392.31</c:v>
                </c:pt>
                <c:pt idx="3">
                  <c:v>342.82</c:v>
                </c:pt>
                <c:pt idx="4">
                  <c:v>291.66000000000003</c:v>
                </c:pt>
              </c:numCache>
            </c:numRef>
          </c:val>
          <c:extLst>
            <c:ext xmlns:c16="http://schemas.microsoft.com/office/drawing/2014/chart" uri="{C3380CC4-5D6E-409C-BE32-E72D297353CC}">
              <c16:uniqueId val="{00000000-1B22-4923-8F7F-052AE2B8798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1B22-4923-8F7F-052AE2B8798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1041.79</c:v>
                </c:pt>
                <c:pt idx="1">
                  <c:v>1030.8599999999999</c:v>
                </c:pt>
                <c:pt idx="2">
                  <c:v>972.93</c:v>
                </c:pt>
                <c:pt idx="3">
                  <c:v>910.8</c:v>
                </c:pt>
                <c:pt idx="4">
                  <c:v>854.72</c:v>
                </c:pt>
              </c:numCache>
            </c:numRef>
          </c:val>
          <c:extLst>
            <c:ext xmlns:c16="http://schemas.microsoft.com/office/drawing/2014/chart" uri="{C3380CC4-5D6E-409C-BE32-E72D297353CC}">
              <c16:uniqueId val="{00000000-7BC8-4D79-B003-1CCC1318874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7BC8-4D79-B003-1CCC1318874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91.27</c:v>
                </c:pt>
                <c:pt idx="1">
                  <c:v>85.58</c:v>
                </c:pt>
                <c:pt idx="2">
                  <c:v>82.84</c:v>
                </c:pt>
                <c:pt idx="3">
                  <c:v>85.48</c:v>
                </c:pt>
                <c:pt idx="4">
                  <c:v>85.01</c:v>
                </c:pt>
              </c:numCache>
            </c:numRef>
          </c:val>
          <c:extLst>
            <c:ext xmlns:c16="http://schemas.microsoft.com/office/drawing/2014/chart" uri="{C3380CC4-5D6E-409C-BE32-E72D297353CC}">
              <c16:uniqueId val="{00000000-C01D-4434-9D64-A5EF472DE17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C01D-4434-9D64-A5EF472DE17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182.05</c:v>
                </c:pt>
                <c:pt idx="1">
                  <c:v>193.34</c:v>
                </c:pt>
                <c:pt idx="2">
                  <c:v>172.88</c:v>
                </c:pt>
                <c:pt idx="3">
                  <c:v>194.02</c:v>
                </c:pt>
                <c:pt idx="4">
                  <c:v>195.1</c:v>
                </c:pt>
              </c:numCache>
            </c:numRef>
          </c:val>
          <c:extLst>
            <c:ext xmlns:c16="http://schemas.microsoft.com/office/drawing/2014/chart" uri="{C3380CC4-5D6E-409C-BE32-E72D297353CC}">
              <c16:uniqueId val="{00000000-5B0B-4A74-BE30-F1B7705AA95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5B0B-4A74-BE30-F1B7705AA95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74.98</c:v>
                </c:pt>
                <c:pt idx="1">
                  <c:v>92.08</c:v>
                </c:pt>
                <c:pt idx="2">
                  <c:v>86.52</c:v>
                </c:pt>
                <c:pt idx="3">
                  <c:v>89.21</c:v>
                </c:pt>
                <c:pt idx="4">
                  <c:v>88.1</c:v>
                </c:pt>
              </c:numCache>
            </c:numRef>
          </c:val>
          <c:extLst>
            <c:ext xmlns:c16="http://schemas.microsoft.com/office/drawing/2014/chart" uri="{C3380CC4-5D6E-409C-BE32-E72D297353CC}">
              <c16:uniqueId val="{00000000-3650-4F5E-939B-A2E0A5D43A1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3650-4F5E-939B-A2E0A5D43A1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88.79</c:v>
                </c:pt>
                <c:pt idx="1">
                  <c:v>70.7</c:v>
                </c:pt>
                <c:pt idx="2">
                  <c:v>86.07</c:v>
                </c:pt>
                <c:pt idx="3">
                  <c:v>71.5</c:v>
                </c:pt>
                <c:pt idx="4">
                  <c:v>71.08</c:v>
                </c:pt>
              </c:numCache>
            </c:numRef>
          </c:val>
          <c:extLst>
            <c:ext xmlns:c16="http://schemas.microsoft.com/office/drawing/2014/chart" uri="{C3380CC4-5D6E-409C-BE32-E72D297353CC}">
              <c16:uniqueId val="{00000000-F887-4AEB-A180-72DE2106D12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F887-4AEB-A180-72DE2106D12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3" t="str">
        <f>データ!H6</f>
        <v>鹿児島県　肝付町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A7</v>
      </c>
      <c r="X8" s="69"/>
      <c r="Y8" s="69"/>
      <c r="Z8" s="69"/>
      <c r="AA8" s="69"/>
      <c r="AB8" s="69"/>
      <c r="AC8" s="69"/>
      <c r="AD8" s="69" t="str">
        <f>データ!$M$6</f>
        <v>非設置</v>
      </c>
      <c r="AE8" s="69"/>
      <c r="AF8" s="69"/>
      <c r="AG8" s="69"/>
      <c r="AH8" s="69"/>
      <c r="AI8" s="69"/>
      <c r="AJ8" s="69"/>
      <c r="AK8" s="2"/>
      <c r="AL8" s="52">
        <f>データ!$R$6</f>
        <v>13944</v>
      </c>
      <c r="AM8" s="52"/>
      <c r="AN8" s="52"/>
      <c r="AO8" s="52"/>
      <c r="AP8" s="52"/>
      <c r="AQ8" s="52"/>
      <c r="AR8" s="52"/>
      <c r="AS8" s="52"/>
      <c r="AT8" s="49">
        <f>データ!$S$6</f>
        <v>308.04000000000002</v>
      </c>
      <c r="AU8" s="50"/>
      <c r="AV8" s="50"/>
      <c r="AW8" s="50"/>
      <c r="AX8" s="50"/>
      <c r="AY8" s="50"/>
      <c r="AZ8" s="50"/>
      <c r="BA8" s="50"/>
      <c r="BB8" s="39">
        <f>データ!$T$6</f>
        <v>45.27</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c r="A10" s="2"/>
      <c r="B10" s="49" t="str">
        <f>データ!$N$6</f>
        <v>-</v>
      </c>
      <c r="C10" s="50"/>
      <c r="D10" s="50"/>
      <c r="E10" s="50"/>
      <c r="F10" s="50"/>
      <c r="G10" s="50"/>
      <c r="H10" s="50"/>
      <c r="I10" s="49">
        <f>データ!$O$6</f>
        <v>47.79</v>
      </c>
      <c r="J10" s="50"/>
      <c r="K10" s="50"/>
      <c r="L10" s="50"/>
      <c r="M10" s="50"/>
      <c r="N10" s="50"/>
      <c r="O10" s="51"/>
      <c r="P10" s="39">
        <f>データ!$P$6</f>
        <v>96.4</v>
      </c>
      <c r="Q10" s="39"/>
      <c r="R10" s="39"/>
      <c r="S10" s="39"/>
      <c r="T10" s="39"/>
      <c r="U10" s="39"/>
      <c r="V10" s="39"/>
      <c r="W10" s="52">
        <f>データ!$Q$6</f>
        <v>3135</v>
      </c>
      <c r="X10" s="52"/>
      <c r="Y10" s="52"/>
      <c r="Z10" s="52"/>
      <c r="AA10" s="52"/>
      <c r="AB10" s="52"/>
      <c r="AC10" s="52"/>
      <c r="AD10" s="2"/>
      <c r="AE10" s="2"/>
      <c r="AF10" s="2"/>
      <c r="AG10" s="2"/>
      <c r="AH10" s="2"/>
      <c r="AI10" s="2"/>
      <c r="AJ10" s="2"/>
      <c r="AK10" s="2"/>
      <c r="AL10" s="52">
        <f>データ!$U$6</f>
        <v>13267</v>
      </c>
      <c r="AM10" s="52"/>
      <c r="AN10" s="52"/>
      <c r="AO10" s="52"/>
      <c r="AP10" s="52"/>
      <c r="AQ10" s="52"/>
      <c r="AR10" s="52"/>
      <c r="AS10" s="52"/>
      <c r="AT10" s="49">
        <f>データ!$V$6</f>
        <v>48.6</v>
      </c>
      <c r="AU10" s="50"/>
      <c r="AV10" s="50"/>
      <c r="AW10" s="50"/>
      <c r="AX10" s="50"/>
      <c r="AY10" s="50"/>
      <c r="AZ10" s="50"/>
      <c r="BA10" s="50"/>
      <c r="BB10" s="39">
        <f>データ!$W$6</f>
        <v>272.98</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112</v>
      </c>
      <c r="BM16" s="84"/>
      <c r="BN16" s="84"/>
      <c r="BO16" s="84"/>
      <c r="BP16" s="84"/>
      <c r="BQ16" s="84"/>
      <c r="BR16" s="84"/>
      <c r="BS16" s="84"/>
      <c r="BT16" s="84"/>
      <c r="BU16" s="84"/>
      <c r="BV16" s="84"/>
      <c r="BW16" s="84"/>
      <c r="BX16" s="84"/>
      <c r="BY16" s="84"/>
      <c r="BZ16" s="85"/>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6"/>
      <c r="BM17" s="84"/>
      <c r="BN17" s="84"/>
      <c r="BO17" s="84"/>
      <c r="BP17" s="84"/>
      <c r="BQ17" s="84"/>
      <c r="BR17" s="84"/>
      <c r="BS17" s="84"/>
      <c r="BT17" s="84"/>
      <c r="BU17" s="84"/>
      <c r="BV17" s="84"/>
      <c r="BW17" s="84"/>
      <c r="BX17" s="84"/>
      <c r="BY17" s="84"/>
      <c r="BZ17" s="85"/>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6"/>
      <c r="BM18" s="84"/>
      <c r="BN18" s="84"/>
      <c r="BO18" s="84"/>
      <c r="BP18" s="84"/>
      <c r="BQ18" s="84"/>
      <c r="BR18" s="84"/>
      <c r="BS18" s="84"/>
      <c r="BT18" s="84"/>
      <c r="BU18" s="84"/>
      <c r="BV18" s="84"/>
      <c r="BW18" s="84"/>
      <c r="BX18" s="84"/>
      <c r="BY18" s="84"/>
      <c r="BZ18" s="85"/>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6"/>
      <c r="BM19" s="84"/>
      <c r="BN19" s="84"/>
      <c r="BO19" s="84"/>
      <c r="BP19" s="84"/>
      <c r="BQ19" s="84"/>
      <c r="BR19" s="84"/>
      <c r="BS19" s="84"/>
      <c r="BT19" s="84"/>
      <c r="BU19" s="84"/>
      <c r="BV19" s="84"/>
      <c r="BW19" s="84"/>
      <c r="BX19" s="84"/>
      <c r="BY19" s="84"/>
      <c r="BZ19" s="85"/>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6"/>
      <c r="BM20" s="84"/>
      <c r="BN20" s="84"/>
      <c r="BO20" s="84"/>
      <c r="BP20" s="84"/>
      <c r="BQ20" s="84"/>
      <c r="BR20" s="84"/>
      <c r="BS20" s="84"/>
      <c r="BT20" s="84"/>
      <c r="BU20" s="84"/>
      <c r="BV20" s="84"/>
      <c r="BW20" s="84"/>
      <c r="BX20" s="84"/>
      <c r="BY20" s="84"/>
      <c r="BZ20" s="85"/>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6"/>
      <c r="BM21" s="84"/>
      <c r="BN21" s="84"/>
      <c r="BO21" s="84"/>
      <c r="BP21" s="84"/>
      <c r="BQ21" s="84"/>
      <c r="BR21" s="84"/>
      <c r="BS21" s="84"/>
      <c r="BT21" s="84"/>
      <c r="BU21" s="84"/>
      <c r="BV21" s="84"/>
      <c r="BW21" s="84"/>
      <c r="BX21" s="84"/>
      <c r="BY21" s="84"/>
      <c r="BZ21" s="85"/>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6"/>
      <c r="BM22" s="84"/>
      <c r="BN22" s="84"/>
      <c r="BO22" s="84"/>
      <c r="BP22" s="84"/>
      <c r="BQ22" s="84"/>
      <c r="BR22" s="84"/>
      <c r="BS22" s="84"/>
      <c r="BT22" s="84"/>
      <c r="BU22" s="84"/>
      <c r="BV22" s="84"/>
      <c r="BW22" s="84"/>
      <c r="BX22" s="84"/>
      <c r="BY22" s="84"/>
      <c r="BZ22" s="85"/>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6"/>
      <c r="BM23" s="84"/>
      <c r="BN23" s="84"/>
      <c r="BO23" s="84"/>
      <c r="BP23" s="84"/>
      <c r="BQ23" s="84"/>
      <c r="BR23" s="84"/>
      <c r="BS23" s="84"/>
      <c r="BT23" s="84"/>
      <c r="BU23" s="84"/>
      <c r="BV23" s="84"/>
      <c r="BW23" s="84"/>
      <c r="BX23" s="84"/>
      <c r="BY23" s="84"/>
      <c r="BZ23" s="85"/>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6"/>
      <c r="BM24" s="84"/>
      <c r="BN24" s="84"/>
      <c r="BO24" s="84"/>
      <c r="BP24" s="84"/>
      <c r="BQ24" s="84"/>
      <c r="BR24" s="84"/>
      <c r="BS24" s="84"/>
      <c r="BT24" s="84"/>
      <c r="BU24" s="84"/>
      <c r="BV24" s="84"/>
      <c r="BW24" s="84"/>
      <c r="BX24" s="84"/>
      <c r="BY24" s="84"/>
      <c r="BZ24" s="85"/>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6"/>
      <c r="BM25" s="84"/>
      <c r="BN25" s="84"/>
      <c r="BO25" s="84"/>
      <c r="BP25" s="84"/>
      <c r="BQ25" s="84"/>
      <c r="BR25" s="84"/>
      <c r="BS25" s="84"/>
      <c r="BT25" s="84"/>
      <c r="BU25" s="84"/>
      <c r="BV25" s="84"/>
      <c r="BW25" s="84"/>
      <c r="BX25" s="84"/>
      <c r="BY25" s="84"/>
      <c r="BZ25" s="85"/>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6"/>
      <c r="BM26" s="84"/>
      <c r="BN26" s="84"/>
      <c r="BO26" s="84"/>
      <c r="BP26" s="84"/>
      <c r="BQ26" s="84"/>
      <c r="BR26" s="84"/>
      <c r="BS26" s="84"/>
      <c r="BT26" s="84"/>
      <c r="BU26" s="84"/>
      <c r="BV26" s="84"/>
      <c r="BW26" s="84"/>
      <c r="BX26" s="84"/>
      <c r="BY26" s="84"/>
      <c r="BZ26" s="85"/>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6"/>
      <c r="BM27" s="84"/>
      <c r="BN27" s="84"/>
      <c r="BO27" s="84"/>
      <c r="BP27" s="84"/>
      <c r="BQ27" s="84"/>
      <c r="BR27" s="84"/>
      <c r="BS27" s="84"/>
      <c r="BT27" s="84"/>
      <c r="BU27" s="84"/>
      <c r="BV27" s="84"/>
      <c r="BW27" s="84"/>
      <c r="BX27" s="84"/>
      <c r="BY27" s="84"/>
      <c r="BZ27" s="85"/>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6"/>
      <c r="BM28" s="84"/>
      <c r="BN28" s="84"/>
      <c r="BO28" s="84"/>
      <c r="BP28" s="84"/>
      <c r="BQ28" s="84"/>
      <c r="BR28" s="84"/>
      <c r="BS28" s="84"/>
      <c r="BT28" s="84"/>
      <c r="BU28" s="84"/>
      <c r="BV28" s="84"/>
      <c r="BW28" s="84"/>
      <c r="BX28" s="84"/>
      <c r="BY28" s="84"/>
      <c r="BZ28" s="85"/>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6"/>
      <c r="BM29" s="84"/>
      <c r="BN29" s="84"/>
      <c r="BO29" s="84"/>
      <c r="BP29" s="84"/>
      <c r="BQ29" s="84"/>
      <c r="BR29" s="84"/>
      <c r="BS29" s="84"/>
      <c r="BT29" s="84"/>
      <c r="BU29" s="84"/>
      <c r="BV29" s="84"/>
      <c r="BW29" s="84"/>
      <c r="BX29" s="84"/>
      <c r="BY29" s="84"/>
      <c r="BZ29" s="85"/>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6"/>
      <c r="BM30" s="84"/>
      <c r="BN30" s="84"/>
      <c r="BO30" s="84"/>
      <c r="BP30" s="84"/>
      <c r="BQ30" s="84"/>
      <c r="BR30" s="84"/>
      <c r="BS30" s="84"/>
      <c r="BT30" s="84"/>
      <c r="BU30" s="84"/>
      <c r="BV30" s="84"/>
      <c r="BW30" s="84"/>
      <c r="BX30" s="84"/>
      <c r="BY30" s="84"/>
      <c r="BZ30" s="85"/>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6"/>
      <c r="BM31" s="84"/>
      <c r="BN31" s="84"/>
      <c r="BO31" s="84"/>
      <c r="BP31" s="84"/>
      <c r="BQ31" s="84"/>
      <c r="BR31" s="84"/>
      <c r="BS31" s="84"/>
      <c r="BT31" s="84"/>
      <c r="BU31" s="84"/>
      <c r="BV31" s="84"/>
      <c r="BW31" s="84"/>
      <c r="BX31" s="84"/>
      <c r="BY31" s="84"/>
      <c r="BZ31" s="85"/>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6"/>
      <c r="BM32" s="84"/>
      <c r="BN32" s="84"/>
      <c r="BO32" s="84"/>
      <c r="BP32" s="84"/>
      <c r="BQ32" s="84"/>
      <c r="BR32" s="84"/>
      <c r="BS32" s="84"/>
      <c r="BT32" s="84"/>
      <c r="BU32" s="84"/>
      <c r="BV32" s="84"/>
      <c r="BW32" s="84"/>
      <c r="BX32" s="84"/>
      <c r="BY32" s="84"/>
      <c r="BZ32" s="85"/>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6"/>
      <c r="BM33" s="84"/>
      <c r="BN33" s="84"/>
      <c r="BO33" s="84"/>
      <c r="BP33" s="84"/>
      <c r="BQ33" s="84"/>
      <c r="BR33" s="84"/>
      <c r="BS33" s="84"/>
      <c r="BT33" s="84"/>
      <c r="BU33" s="84"/>
      <c r="BV33" s="84"/>
      <c r="BW33" s="84"/>
      <c r="BX33" s="84"/>
      <c r="BY33" s="84"/>
      <c r="BZ33" s="85"/>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6"/>
      <c r="BM34" s="84"/>
      <c r="BN34" s="84"/>
      <c r="BO34" s="84"/>
      <c r="BP34" s="84"/>
      <c r="BQ34" s="84"/>
      <c r="BR34" s="84"/>
      <c r="BS34" s="84"/>
      <c r="BT34" s="84"/>
      <c r="BU34" s="84"/>
      <c r="BV34" s="84"/>
      <c r="BW34" s="84"/>
      <c r="BX34" s="84"/>
      <c r="BY34" s="84"/>
      <c r="BZ34" s="85"/>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6"/>
      <c r="BM35" s="84"/>
      <c r="BN35" s="84"/>
      <c r="BO35" s="84"/>
      <c r="BP35" s="84"/>
      <c r="BQ35" s="84"/>
      <c r="BR35" s="84"/>
      <c r="BS35" s="84"/>
      <c r="BT35" s="84"/>
      <c r="BU35" s="84"/>
      <c r="BV35" s="84"/>
      <c r="BW35" s="84"/>
      <c r="BX35" s="84"/>
      <c r="BY35" s="84"/>
      <c r="BZ35" s="85"/>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6"/>
      <c r="BM36" s="84"/>
      <c r="BN36" s="84"/>
      <c r="BO36" s="84"/>
      <c r="BP36" s="84"/>
      <c r="BQ36" s="84"/>
      <c r="BR36" s="84"/>
      <c r="BS36" s="84"/>
      <c r="BT36" s="84"/>
      <c r="BU36" s="84"/>
      <c r="BV36" s="84"/>
      <c r="BW36" s="84"/>
      <c r="BX36" s="84"/>
      <c r="BY36" s="84"/>
      <c r="BZ36" s="85"/>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6"/>
      <c r="BM37" s="84"/>
      <c r="BN37" s="84"/>
      <c r="BO37" s="84"/>
      <c r="BP37" s="84"/>
      <c r="BQ37" s="84"/>
      <c r="BR37" s="84"/>
      <c r="BS37" s="84"/>
      <c r="BT37" s="84"/>
      <c r="BU37" s="84"/>
      <c r="BV37" s="84"/>
      <c r="BW37" s="84"/>
      <c r="BX37" s="84"/>
      <c r="BY37" s="84"/>
      <c r="BZ37" s="85"/>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6"/>
      <c r="BM38" s="84"/>
      <c r="BN38" s="84"/>
      <c r="BO38" s="84"/>
      <c r="BP38" s="84"/>
      <c r="BQ38" s="84"/>
      <c r="BR38" s="84"/>
      <c r="BS38" s="84"/>
      <c r="BT38" s="84"/>
      <c r="BU38" s="84"/>
      <c r="BV38" s="84"/>
      <c r="BW38" s="84"/>
      <c r="BX38" s="84"/>
      <c r="BY38" s="84"/>
      <c r="BZ38" s="85"/>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6"/>
      <c r="BM39" s="84"/>
      <c r="BN39" s="84"/>
      <c r="BO39" s="84"/>
      <c r="BP39" s="84"/>
      <c r="BQ39" s="84"/>
      <c r="BR39" s="84"/>
      <c r="BS39" s="84"/>
      <c r="BT39" s="84"/>
      <c r="BU39" s="84"/>
      <c r="BV39" s="84"/>
      <c r="BW39" s="84"/>
      <c r="BX39" s="84"/>
      <c r="BY39" s="84"/>
      <c r="BZ39" s="85"/>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6"/>
      <c r="BM40" s="84"/>
      <c r="BN40" s="84"/>
      <c r="BO40" s="84"/>
      <c r="BP40" s="84"/>
      <c r="BQ40" s="84"/>
      <c r="BR40" s="84"/>
      <c r="BS40" s="84"/>
      <c r="BT40" s="84"/>
      <c r="BU40" s="84"/>
      <c r="BV40" s="84"/>
      <c r="BW40" s="84"/>
      <c r="BX40" s="84"/>
      <c r="BY40" s="84"/>
      <c r="BZ40" s="85"/>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6"/>
      <c r="BM41" s="84"/>
      <c r="BN41" s="84"/>
      <c r="BO41" s="84"/>
      <c r="BP41" s="84"/>
      <c r="BQ41" s="84"/>
      <c r="BR41" s="84"/>
      <c r="BS41" s="84"/>
      <c r="BT41" s="84"/>
      <c r="BU41" s="84"/>
      <c r="BV41" s="84"/>
      <c r="BW41" s="84"/>
      <c r="BX41" s="84"/>
      <c r="BY41" s="84"/>
      <c r="BZ41" s="85"/>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6"/>
      <c r="BM42" s="84"/>
      <c r="BN42" s="84"/>
      <c r="BO42" s="84"/>
      <c r="BP42" s="84"/>
      <c r="BQ42" s="84"/>
      <c r="BR42" s="84"/>
      <c r="BS42" s="84"/>
      <c r="BT42" s="84"/>
      <c r="BU42" s="84"/>
      <c r="BV42" s="84"/>
      <c r="BW42" s="84"/>
      <c r="BX42" s="84"/>
      <c r="BY42" s="84"/>
      <c r="BZ42" s="85"/>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6"/>
      <c r="BM43" s="84"/>
      <c r="BN43" s="84"/>
      <c r="BO43" s="84"/>
      <c r="BP43" s="84"/>
      <c r="BQ43" s="84"/>
      <c r="BR43" s="84"/>
      <c r="BS43" s="84"/>
      <c r="BT43" s="84"/>
      <c r="BU43" s="84"/>
      <c r="BV43" s="84"/>
      <c r="BW43" s="84"/>
      <c r="BX43" s="84"/>
      <c r="BY43" s="84"/>
      <c r="BZ43" s="85"/>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6"/>
      <c r="BM44" s="84"/>
      <c r="BN44" s="84"/>
      <c r="BO44" s="84"/>
      <c r="BP44" s="84"/>
      <c r="BQ44" s="84"/>
      <c r="BR44" s="84"/>
      <c r="BS44" s="84"/>
      <c r="BT44" s="84"/>
      <c r="BU44" s="84"/>
      <c r="BV44" s="84"/>
      <c r="BW44" s="84"/>
      <c r="BX44" s="84"/>
      <c r="BY44" s="84"/>
      <c r="BZ44" s="85"/>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113</v>
      </c>
      <c r="BM47" s="84"/>
      <c r="BN47" s="84"/>
      <c r="BO47" s="84"/>
      <c r="BP47" s="84"/>
      <c r="BQ47" s="84"/>
      <c r="BR47" s="84"/>
      <c r="BS47" s="84"/>
      <c r="BT47" s="84"/>
      <c r="BU47" s="84"/>
      <c r="BV47" s="84"/>
      <c r="BW47" s="84"/>
      <c r="BX47" s="84"/>
      <c r="BY47" s="84"/>
      <c r="BZ47" s="85"/>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6"/>
      <c r="BM48" s="84"/>
      <c r="BN48" s="84"/>
      <c r="BO48" s="84"/>
      <c r="BP48" s="84"/>
      <c r="BQ48" s="84"/>
      <c r="BR48" s="84"/>
      <c r="BS48" s="84"/>
      <c r="BT48" s="84"/>
      <c r="BU48" s="84"/>
      <c r="BV48" s="84"/>
      <c r="BW48" s="84"/>
      <c r="BX48" s="84"/>
      <c r="BY48" s="84"/>
      <c r="BZ48" s="85"/>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6"/>
      <c r="BM49" s="84"/>
      <c r="BN49" s="84"/>
      <c r="BO49" s="84"/>
      <c r="BP49" s="84"/>
      <c r="BQ49" s="84"/>
      <c r="BR49" s="84"/>
      <c r="BS49" s="84"/>
      <c r="BT49" s="84"/>
      <c r="BU49" s="84"/>
      <c r="BV49" s="84"/>
      <c r="BW49" s="84"/>
      <c r="BX49" s="84"/>
      <c r="BY49" s="84"/>
      <c r="BZ49" s="85"/>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6"/>
      <c r="BM50" s="84"/>
      <c r="BN50" s="84"/>
      <c r="BO50" s="84"/>
      <c r="BP50" s="84"/>
      <c r="BQ50" s="84"/>
      <c r="BR50" s="84"/>
      <c r="BS50" s="84"/>
      <c r="BT50" s="84"/>
      <c r="BU50" s="84"/>
      <c r="BV50" s="84"/>
      <c r="BW50" s="84"/>
      <c r="BX50" s="84"/>
      <c r="BY50" s="84"/>
      <c r="BZ50" s="85"/>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6"/>
      <c r="BM51" s="84"/>
      <c r="BN51" s="84"/>
      <c r="BO51" s="84"/>
      <c r="BP51" s="84"/>
      <c r="BQ51" s="84"/>
      <c r="BR51" s="84"/>
      <c r="BS51" s="84"/>
      <c r="BT51" s="84"/>
      <c r="BU51" s="84"/>
      <c r="BV51" s="84"/>
      <c r="BW51" s="84"/>
      <c r="BX51" s="84"/>
      <c r="BY51" s="84"/>
      <c r="BZ51" s="85"/>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6"/>
      <c r="BM52" s="84"/>
      <c r="BN52" s="84"/>
      <c r="BO52" s="84"/>
      <c r="BP52" s="84"/>
      <c r="BQ52" s="84"/>
      <c r="BR52" s="84"/>
      <c r="BS52" s="84"/>
      <c r="BT52" s="84"/>
      <c r="BU52" s="84"/>
      <c r="BV52" s="84"/>
      <c r="BW52" s="84"/>
      <c r="BX52" s="84"/>
      <c r="BY52" s="84"/>
      <c r="BZ52" s="85"/>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6"/>
      <c r="BM53" s="84"/>
      <c r="BN53" s="84"/>
      <c r="BO53" s="84"/>
      <c r="BP53" s="84"/>
      <c r="BQ53" s="84"/>
      <c r="BR53" s="84"/>
      <c r="BS53" s="84"/>
      <c r="BT53" s="84"/>
      <c r="BU53" s="84"/>
      <c r="BV53" s="84"/>
      <c r="BW53" s="84"/>
      <c r="BX53" s="84"/>
      <c r="BY53" s="84"/>
      <c r="BZ53" s="85"/>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6"/>
      <c r="BM54" s="84"/>
      <c r="BN54" s="84"/>
      <c r="BO54" s="84"/>
      <c r="BP54" s="84"/>
      <c r="BQ54" s="84"/>
      <c r="BR54" s="84"/>
      <c r="BS54" s="84"/>
      <c r="BT54" s="84"/>
      <c r="BU54" s="84"/>
      <c r="BV54" s="84"/>
      <c r="BW54" s="84"/>
      <c r="BX54" s="84"/>
      <c r="BY54" s="84"/>
      <c r="BZ54" s="85"/>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6"/>
      <c r="BM55" s="84"/>
      <c r="BN55" s="84"/>
      <c r="BO55" s="84"/>
      <c r="BP55" s="84"/>
      <c r="BQ55" s="84"/>
      <c r="BR55" s="84"/>
      <c r="BS55" s="84"/>
      <c r="BT55" s="84"/>
      <c r="BU55" s="84"/>
      <c r="BV55" s="84"/>
      <c r="BW55" s="84"/>
      <c r="BX55" s="84"/>
      <c r="BY55" s="84"/>
      <c r="BZ55" s="85"/>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6"/>
      <c r="BM56" s="84"/>
      <c r="BN56" s="84"/>
      <c r="BO56" s="84"/>
      <c r="BP56" s="84"/>
      <c r="BQ56" s="84"/>
      <c r="BR56" s="84"/>
      <c r="BS56" s="84"/>
      <c r="BT56" s="84"/>
      <c r="BU56" s="84"/>
      <c r="BV56" s="84"/>
      <c r="BW56" s="84"/>
      <c r="BX56" s="84"/>
      <c r="BY56" s="84"/>
      <c r="BZ56" s="85"/>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6"/>
      <c r="BM57" s="84"/>
      <c r="BN57" s="84"/>
      <c r="BO57" s="84"/>
      <c r="BP57" s="84"/>
      <c r="BQ57" s="84"/>
      <c r="BR57" s="84"/>
      <c r="BS57" s="84"/>
      <c r="BT57" s="84"/>
      <c r="BU57" s="84"/>
      <c r="BV57" s="84"/>
      <c r="BW57" s="84"/>
      <c r="BX57" s="84"/>
      <c r="BY57" s="84"/>
      <c r="BZ57" s="85"/>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6"/>
      <c r="BM58" s="84"/>
      <c r="BN58" s="84"/>
      <c r="BO58" s="84"/>
      <c r="BP58" s="84"/>
      <c r="BQ58" s="84"/>
      <c r="BR58" s="84"/>
      <c r="BS58" s="84"/>
      <c r="BT58" s="84"/>
      <c r="BU58" s="84"/>
      <c r="BV58" s="84"/>
      <c r="BW58" s="84"/>
      <c r="BX58" s="84"/>
      <c r="BY58" s="84"/>
      <c r="BZ58" s="85"/>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6"/>
      <c r="BM59" s="84"/>
      <c r="BN59" s="84"/>
      <c r="BO59" s="84"/>
      <c r="BP59" s="84"/>
      <c r="BQ59" s="84"/>
      <c r="BR59" s="84"/>
      <c r="BS59" s="84"/>
      <c r="BT59" s="84"/>
      <c r="BU59" s="84"/>
      <c r="BV59" s="84"/>
      <c r="BW59" s="84"/>
      <c r="BX59" s="84"/>
      <c r="BY59" s="84"/>
      <c r="BZ59" s="85"/>
    </row>
    <row r="60" spans="1:78" ht="13.5" customHeight="1">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6"/>
      <c r="BM60" s="84"/>
      <c r="BN60" s="84"/>
      <c r="BO60" s="84"/>
      <c r="BP60" s="84"/>
      <c r="BQ60" s="84"/>
      <c r="BR60" s="84"/>
      <c r="BS60" s="84"/>
      <c r="BT60" s="84"/>
      <c r="BU60" s="84"/>
      <c r="BV60" s="84"/>
      <c r="BW60" s="84"/>
      <c r="BX60" s="84"/>
      <c r="BY60" s="84"/>
      <c r="BZ60" s="85"/>
    </row>
    <row r="61" spans="1:78" ht="13.5" customHeight="1">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6"/>
      <c r="BM61" s="84"/>
      <c r="BN61" s="84"/>
      <c r="BO61" s="84"/>
      <c r="BP61" s="84"/>
      <c r="BQ61" s="84"/>
      <c r="BR61" s="84"/>
      <c r="BS61" s="84"/>
      <c r="BT61" s="84"/>
      <c r="BU61" s="84"/>
      <c r="BV61" s="84"/>
      <c r="BW61" s="84"/>
      <c r="BX61" s="84"/>
      <c r="BY61" s="84"/>
      <c r="BZ61" s="85"/>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6"/>
      <c r="BM62" s="84"/>
      <c r="BN62" s="84"/>
      <c r="BO62" s="84"/>
      <c r="BP62" s="84"/>
      <c r="BQ62" s="84"/>
      <c r="BR62" s="84"/>
      <c r="BS62" s="84"/>
      <c r="BT62" s="84"/>
      <c r="BU62" s="84"/>
      <c r="BV62" s="84"/>
      <c r="BW62" s="84"/>
      <c r="BX62" s="84"/>
      <c r="BY62" s="84"/>
      <c r="BZ62" s="85"/>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6"/>
      <c r="BM63" s="84"/>
      <c r="BN63" s="84"/>
      <c r="BO63" s="84"/>
      <c r="BP63" s="84"/>
      <c r="BQ63" s="84"/>
      <c r="BR63" s="84"/>
      <c r="BS63" s="84"/>
      <c r="BT63" s="84"/>
      <c r="BU63" s="84"/>
      <c r="BV63" s="84"/>
      <c r="BW63" s="84"/>
      <c r="BX63" s="84"/>
      <c r="BY63" s="84"/>
      <c r="BZ63" s="85"/>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3" t="s">
        <v>114</v>
      </c>
      <c r="BM66" s="84"/>
      <c r="BN66" s="84"/>
      <c r="BO66" s="84"/>
      <c r="BP66" s="84"/>
      <c r="BQ66" s="84"/>
      <c r="BR66" s="84"/>
      <c r="BS66" s="84"/>
      <c r="BT66" s="84"/>
      <c r="BU66" s="84"/>
      <c r="BV66" s="84"/>
      <c r="BW66" s="84"/>
      <c r="BX66" s="84"/>
      <c r="BY66" s="84"/>
      <c r="BZ66" s="85"/>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4"/>
      <c r="BN67" s="84"/>
      <c r="BO67" s="84"/>
      <c r="BP67" s="84"/>
      <c r="BQ67" s="84"/>
      <c r="BR67" s="84"/>
      <c r="BS67" s="84"/>
      <c r="BT67" s="84"/>
      <c r="BU67" s="84"/>
      <c r="BV67" s="84"/>
      <c r="BW67" s="84"/>
      <c r="BX67" s="84"/>
      <c r="BY67" s="84"/>
      <c r="BZ67" s="85"/>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4"/>
      <c r="BN68" s="84"/>
      <c r="BO68" s="84"/>
      <c r="BP68" s="84"/>
      <c r="BQ68" s="84"/>
      <c r="BR68" s="84"/>
      <c r="BS68" s="84"/>
      <c r="BT68" s="84"/>
      <c r="BU68" s="84"/>
      <c r="BV68" s="84"/>
      <c r="BW68" s="84"/>
      <c r="BX68" s="84"/>
      <c r="BY68" s="84"/>
      <c r="BZ68" s="85"/>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4"/>
      <c r="BN69" s="84"/>
      <c r="BO69" s="84"/>
      <c r="BP69" s="84"/>
      <c r="BQ69" s="84"/>
      <c r="BR69" s="84"/>
      <c r="BS69" s="84"/>
      <c r="BT69" s="84"/>
      <c r="BU69" s="84"/>
      <c r="BV69" s="84"/>
      <c r="BW69" s="84"/>
      <c r="BX69" s="84"/>
      <c r="BY69" s="84"/>
      <c r="BZ69" s="85"/>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4"/>
      <c r="BN70" s="84"/>
      <c r="BO70" s="84"/>
      <c r="BP70" s="84"/>
      <c r="BQ70" s="84"/>
      <c r="BR70" s="84"/>
      <c r="BS70" s="84"/>
      <c r="BT70" s="84"/>
      <c r="BU70" s="84"/>
      <c r="BV70" s="84"/>
      <c r="BW70" s="84"/>
      <c r="BX70" s="84"/>
      <c r="BY70" s="84"/>
      <c r="BZ70" s="85"/>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4"/>
      <c r="BN71" s="84"/>
      <c r="BO71" s="84"/>
      <c r="BP71" s="84"/>
      <c r="BQ71" s="84"/>
      <c r="BR71" s="84"/>
      <c r="BS71" s="84"/>
      <c r="BT71" s="84"/>
      <c r="BU71" s="84"/>
      <c r="BV71" s="84"/>
      <c r="BW71" s="84"/>
      <c r="BX71" s="84"/>
      <c r="BY71" s="84"/>
      <c r="BZ71" s="85"/>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4"/>
      <c r="BN72" s="84"/>
      <c r="BO72" s="84"/>
      <c r="BP72" s="84"/>
      <c r="BQ72" s="84"/>
      <c r="BR72" s="84"/>
      <c r="BS72" s="84"/>
      <c r="BT72" s="84"/>
      <c r="BU72" s="84"/>
      <c r="BV72" s="84"/>
      <c r="BW72" s="84"/>
      <c r="BX72" s="84"/>
      <c r="BY72" s="84"/>
      <c r="BZ72" s="85"/>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4"/>
      <c r="BN73" s="84"/>
      <c r="BO73" s="84"/>
      <c r="BP73" s="84"/>
      <c r="BQ73" s="84"/>
      <c r="BR73" s="84"/>
      <c r="BS73" s="84"/>
      <c r="BT73" s="84"/>
      <c r="BU73" s="84"/>
      <c r="BV73" s="84"/>
      <c r="BW73" s="84"/>
      <c r="BX73" s="84"/>
      <c r="BY73" s="84"/>
      <c r="BZ73" s="85"/>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4"/>
      <c r="BN74" s="84"/>
      <c r="BO74" s="84"/>
      <c r="BP74" s="84"/>
      <c r="BQ74" s="84"/>
      <c r="BR74" s="84"/>
      <c r="BS74" s="84"/>
      <c r="BT74" s="84"/>
      <c r="BU74" s="84"/>
      <c r="BV74" s="84"/>
      <c r="BW74" s="84"/>
      <c r="BX74" s="84"/>
      <c r="BY74" s="84"/>
      <c r="BZ74" s="85"/>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4"/>
      <c r="BN75" s="84"/>
      <c r="BO75" s="84"/>
      <c r="BP75" s="84"/>
      <c r="BQ75" s="84"/>
      <c r="BR75" s="84"/>
      <c r="BS75" s="84"/>
      <c r="BT75" s="84"/>
      <c r="BU75" s="84"/>
      <c r="BV75" s="84"/>
      <c r="BW75" s="84"/>
      <c r="BX75" s="84"/>
      <c r="BY75" s="84"/>
      <c r="BZ75" s="85"/>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4"/>
      <c r="BN76" s="84"/>
      <c r="BO76" s="84"/>
      <c r="BP76" s="84"/>
      <c r="BQ76" s="84"/>
      <c r="BR76" s="84"/>
      <c r="BS76" s="84"/>
      <c r="BT76" s="84"/>
      <c r="BU76" s="84"/>
      <c r="BV76" s="84"/>
      <c r="BW76" s="84"/>
      <c r="BX76" s="84"/>
      <c r="BY76" s="84"/>
      <c r="BZ76" s="85"/>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4"/>
      <c r="BN77" s="84"/>
      <c r="BO77" s="84"/>
      <c r="BP77" s="84"/>
      <c r="BQ77" s="84"/>
      <c r="BR77" s="84"/>
      <c r="BS77" s="84"/>
      <c r="BT77" s="84"/>
      <c r="BU77" s="84"/>
      <c r="BV77" s="84"/>
      <c r="BW77" s="84"/>
      <c r="BX77" s="84"/>
      <c r="BY77" s="84"/>
      <c r="BZ77" s="85"/>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4"/>
      <c r="BN78" s="84"/>
      <c r="BO78" s="84"/>
      <c r="BP78" s="84"/>
      <c r="BQ78" s="84"/>
      <c r="BR78" s="84"/>
      <c r="BS78" s="84"/>
      <c r="BT78" s="84"/>
      <c r="BU78" s="84"/>
      <c r="BV78" s="84"/>
      <c r="BW78" s="84"/>
      <c r="BX78" s="84"/>
      <c r="BY78" s="84"/>
      <c r="BZ78" s="85"/>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4"/>
      <c r="BN79" s="84"/>
      <c r="BO79" s="84"/>
      <c r="BP79" s="84"/>
      <c r="BQ79" s="84"/>
      <c r="BR79" s="84"/>
      <c r="BS79" s="84"/>
      <c r="BT79" s="84"/>
      <c r="BU79" s="84"/>
      <c r="BV79" s="84"/>
      <c r="BW79" s="84"/>
      <c r="BX79" s="84"/>
      <c r="BY79" s="84"/>
      <c r="BZ79" s="85"/>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4"/>
      <c r="BN80" s="84"/>
      <c r="BO80" s="84"/>
      <c r="BP80" s="84"/>
      <c r="BQ80" s="84"/>
      <c r="BR80" s="84"/>
      <c r="BS80" s="84"/>
      <c r="BT80" s="84"/>
      <c r="BU80" s="84"/>
      <c r="BV80" s="84"/>
      <c r="BW80" s="84"/>
      <c r="BX80" s="84"/>
      <c r="BY80" s="84"/>
      <c r="BZ80" s="85"/>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4"/>
      <c r="BN81" s="84"/>
      <c r="BO81" s="84"/>
      <c r="BP81" s="84"/>
      <c r="BQ81" s="84"/>
      <c r="BR81" s="84"/>
      <c r="BS81" s="84"/>
      <c r="BT81" s="84"/>
      <c r="BU81" s="84"/>
      <c r="BV81" s="84"/>
      <c r="BW81" s="84"/>
      <c r="BX81" s="84"/>
      <c r="BY81" s="84"/>
      <c r="BZ81" s="85"/>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7"/>
      <c r="BM82" s="88"/>
      <c r="BN82" s="88"/>
      <c r="BO82" s="88"/>
      <c r="BP82" s="88"/>
      <c r="BQ82" s="88"/>
      <c r="BR82" s="88"/>
      <c r="BS82" s="88"/>
      <c r="BT82" s="88"/>
      <c r="BU82" s="88"/>
      <c r="BV82" s="88"/>
      <c r="BW82" s="88"/>
      <c r="BX82" s="88"/>
      <c r="BY82" s="88"/>
      <c r="BZ82" s="89"/>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mz/i/T59X+SnkKiu5LEidh9nIfmVYMMs7rHfJK4ZIA9cBGroK0lryI2Gon8JFHLdXx7X2ub+Va1gTLmRHRzasQ==" saltValue="5bLuyJeAs6IAZjjKwewv6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2023</v>
      </c>
      <c r="C6" s="20">
        <f t="shared" ref="C6:W6" si="3">C7</f>
        <v>464929</v>
      </c>
      <c r="D6" s="20">
        <f t="shared" si="3"/>
        <v>46</v>
      </c>
      <c r="E6" s="20">
        <f t="shared" si="3"/>
        <v>1</v>
      </c>
      <c r="F6" s="20">
        <f t="shared" si="3"/>
        <v>0</v>
      </c>
      <c r="G6" s="20">
        <f t="shared" si="3"/>
        <v>1</v>
      </c>
      <c r="H6" s="20" t="str">
        <f t="shared" si="3"/>
        <v>鹿児島県　肝付町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47.79</v>
      </c>
      <c r="P6" s="21">
        <f t="shared" si="3"/>
        <v>96.4</v>
      </c>
      <c r="Q6" s="21">
        <f t="shared" si="3"/>
        <v>3135</v>
      </c>
      <c r="R6" s="21">
        <f t="shared" si="3"/>
        <v>13944</v>
      </c>
      <c r="S6" s="21">
        <f t="shared" si="3"/>
        <v>308.04000000000002</v>
      </c>
      <c r="T6" s="21">
        <f t="shared" si="3"/>
        <v>45.27</v>
      </c>
      <c r="U6" s="21">
        <f t="shared" si="3"/>
        <v>13267</v>
      </c>
      <c r="V6" s="21">
        <f t="shared" si="3"/>
        <v>48.6</v>
      </c>
      <c r="W6" s="21">
        <f t="shared" si="3"/>
        <v>272.98</v>
      </c>
      <c r="X6" s="22">
        <f>IF(X7="",NA(),X7)</f>
        <v>96.25</v>
      </c>
      <c r="Y6" s="22">
        <f t="shared" ref="Y6:AG6" si="4">IF(Y7="",NA(),Y7)</f>
        <v>90.51</v>
      </c>
      <c r="Z6" s="22">
        <f t="shared" si="4"/>
        <v>87.98</v>
      </c>
      <c r="AA6" s="22">
        <f t="shared" si="4"/>
        <v>90.1</v>
      </c>
      <c r="AB6" s="22">
        <f t="shared" si="4"/>
        <v>89.15</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2">
        <f t="shared" si="5"/>
        <v>0.76</v>
      </c>
      <c r="AL6" s="22">
        <f t="shared" si="5"/>
        <v>13.14</v>
      </c>
      <c r="AM6" s="22">
        <f t="shared" si="5"/>
        <v>28.43</v>
      </c>
      <c r="AN6" s="22">
        <f t="shared" si="5"/>
        <v>11.94</v>
      </c>
      <c r="AO6" s="22">
        <f t="shared" si="5"/>
        <v>11</v>
      </c>
      <c r="AP6" s="22">
        <f t="shared" si="5"/>
        <v>8.86</v>
      </c>
      <c r="AQ6" s="22">
        <f t="shared" si="5"/>
        <v>7.65</v>
      </c>
      <c r="AR6" s="22">
        <f t="shared" si="5"/>
        <v>8.52</v>
      </c>
      <c r="AS6" s="21" t="str">
        <f>IF(AS7="","",IF(AS7="-","【-】","【"&amp;SUBSTITUTE(TEXT(AS7,"#,##0.00"),"-","△")&amp;"】"))</f>
        <v>【1.50】</v>
      </c>
      <c r="AT6" s="22">
        <f>IF(AT7="",NA(),AT7)</f>
        <v>491.58</v>
      </c>
      <c r="AU6" s="22">
        <f t="shared" ref="AU6:BC6" si="6">IF(AU7="",NA(),AU7)</f>
        <v>425.11</v>
      </c>
      <c r="AV6" s="22">
        <f t="shared" si="6"/>
        <v>392.31</v>
      </c>
      <c r="AW6" s="22">
        <f t="shared" si="6"/>
        <v>342.82</v>
      </c>
      <c r="AX6" s="22">
        <f t="shared" si="6"/>
        <v>291.66000000000003</v>
      </c>
      <c r="AY6" s="22">
        <f t="shared" si="6"/>
        <v>362.93</v>
      </c>
      <c r="AZ6" s="22">
        <f t="shared" si="6"/>
        <v>371.81</v>
      </c>
      <c r="BA6" s="22">
        <f t="shared" si="6"/>
        <v>384.23</v>
      </c>
      <c r="BB6" s="22">
        <f t="shared" si="6"/>
        <v>364.3</v>
      </c>
      <c r="BC6" s="22">
        <f t="shared" si="6"/>
        <v>378.87</v>
      </c>
      <c r="BD6" s="21" t="str">
        <f>IF(BD7="","",IF(BD7="-","【-】","【"&amp;SUBSTITUTE(TEXT(BD7,"#,##0.00"),"-","△")&amp;"】"))</f>
        <v>【243.36】</v>
      </c>
      <c r="BE6" s="22">
        <f>IF(BE7="",NA(),BE7)</f>
        <v>1041.79</v>
      </c>
      <c r="BF6" s="22">
        <f t="shared" ref="BF6:BN6" si="7">IF(BF7="",NA(),BF7)</f>
        <v>1030.8599999999999</v>
      </c>
      <c r="BG6" s="22">
        <f t="shared" si="7"/>
        <v>972.93</v>
      </c>
      <c r="BH6" s="22">
        <f t="shared" si="7"/>
        <v>910.8</v>
      </c>
      <c r="BI6" s="22">
        <f t="shared" si="7"/>
        <v>854.72</v>
      </c>
      <c r="BJ6" s="22">
        <f t="shared" si="7"/>
        <v>439.05</v>
      </c>
      <c r="BK6" s="22">
        <f t="shared" si="7"/>
        <v>465.85</v>
      </c>
      <c r="BL6" s="22">
        <f t="shared" si="7"/>
        <v>439.43</v>
      </c>
      <c r="BM6" s="22">
        <f t="shared" si="7"/>
        <v>438.41</v>
      </c>
      <c r="BN6" s="22">
        <f t="shared" si="7"/>
        <v>430.23</v>
      </c>
      <c r="BO6" s="21" t="str">
        <f>IF(BO7="","",IF(BO7="-","【-】","【"&amp;SUBSTITUTE(TEXT(BO7,"#,##0.00"),"-","△")&amp;"】"))</f>
        <v>【265.93】</v>
      </c>
      <c r="BP6" s="22">
        <f>IF(BP7="",NA(),BP7)</f>
        <v>91.27</v>
      </c>
      <c r="BQ6" s="22">
        <f t="shared" ref="BQ6:BY6" si="8">IF(BQ7="",NA(),BQ7)</f>
        <v>85.58</v>
      </c>
      <c r="BR6" s="22">
        <f t="shared" si="8"/>
        <v>82.84</v>
      </c>
      <c r="BS6" s="22">
        <f t="shared" si="8"/>
        <v>85.48</v>
      </c>
      <c r="BT6" s="22">
        <f t="shared" si="8"/>
        <v>85.01</v>
      </c>
      <c r="BU6" s="22">
        <f t="shared" si="8"/>
        <v>95.26</v>
      </c>
      <c r="BV6" s="22">
        <f t="shared" si="8"/>
        <v>92.39</v>
      </c>
      <c r="BW6" s="22">
        <f t="shared" si="8"/>
        <v>94.41</v>
      </c>
      <c r="BX6" s="22">
        <f t="shared" si="8"/>
        <v>90.96</v>
      </c>
      <c r="BY6" s="22">
        <f t="shared" si="8"/>
        <v>90.66</v>
      </c>
      <c r="BZ6" s="21" t="str">
        <f>IF(BZ7="","",IF(BZ7="-","【-】","【"&amp;SUBSTITUTE(TEXT(BZ7,"#,##0.00"),"-","△")&amp;"】"))</f>
        <v>【97.82】</v>
      </c>
      <c r="CA6" s="22">
        <f>IF(CA7="",NA(),CA7)</f>
        <v>182.05</v>
      </c>
      <c r="CB6" s="22">
        <f t="shared" ref="CB6:CJ6" si="9">IF(CB7="",NA(),CB7)</f>
        <v>193.34</v>
      </c>
      <c r="CC6" s="22">
        <f t="shared" si="9"/>
        <v>172.88</v>
      </c>
      <c r="CD6" s="22">
        <f t="shared" si="9"/>
        <v>194.02</v>
      </c>
      <c r="CE6" s="22">
        <f t="shared" si="9"/>
        <v>195.1</v>
      </c>
      <c r="CF6" s="22">
        <f t="shared" si="9"/>
        <v>192.82</v>
      </c>
      <c r="CG6" s="22">
        <f t="shared" si="9"/>
        <v>192.98</v>
      </c>
      <c r="CH6" s="22">
        <f t="shared" si="9"/>
        <v>192.13</v>
      </c>
      <c r="CI6" s="22">
        <f t="shared" si="9"/>
        <v>197.04</v>
      </c>
      <c r="CJ6" s="22">
        <f t="shared" si="9"/>
        <v>199.33</v>
      </c>
      <c r="CK6" s="21" t="str">
        <f>IF(CK7="","",IF(CK7="-","【-】","【"&amp;SUBSTITUTE(TEXT(CK7,"#,##0.00"),"-","△")&amp;"】"))</f>
        <v>【177.56】</v>
      </c>
      <c r="CL6" s="22">
        <f>IF(CL7="",NA(),CL7)</f>
        <v>74.98</v>
      </c>
      <c r="CM6" s="22">
        <f t="shared" ref="CM6:CU6" si="10">IF(CM7="",NA(),CM7)</f>
        <v>92.08</v>
      </c>
      <c r="CN6" s="22">
        <f t="shared" si="10"/>
        <v>86.52</v>
      </c>
      <c r="CO6" s="22">
        <f t="shared" si="10"/>
        <v>89.21</v>
      </c>
      <c r="CP6" s="22">
        <f t="shared" si="10"/>
        <v>88.1</v>
      </c>
      <c r="CQ6" s="22">
        <f t="shared" si="10"/>
        <v>54.05</v>
      </c>
      <c r="CR6" s="22">
        <f t="shared" si="10"/>
        <v>54.43</v>
      </c>
      <c r="CS6" s="22">
        <f t="shared" si="10"/>
        <v>53.87</v>
      </c>
      <c r="CT6" s="22">
        <f t="shared" si="10"/>
        <v>54.49</v>
      </c>
      <c r="CU6" s="22">
        <f t="shared" si="10"/>
        <v>54.8</v>
      </c>
      <c r="CV6" s="21" t="str">
        <f>IF(CV7="","",IF(CV7="-","【-】","【"&amp;SUBSTITUTE(TEXT(CV7,"#,##0.00"),"-","△")&amp;"】"))</f>
        <v>【59.81】</v>
      </c>
      <c r="CW6" s="22">
        <f>IF(CW7="",NA(),CW7)</f>
        <v>88.79</v>
      </c>
      <c r="CX6" s="22">
        <f t="shared" ref="CX6:DF6" si="11">IF(CX7="",NA(),CX7)</f>
        <v>70.7</v>
      </c>
      <c r="CY6" s="22">
        <f t="shared" si="11"/>
        <v>86.07</v>
      </c>
      <c r="CZ6" s="22">
        <f t="shared" si="11"/>
        <v>71.5</v>
      </c>
      <c r="DA6" s="22">
        <f t="shared" si="11"/>
        <v>71.08</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29.78</v>
      </c>
      <c r="DI6" s="22">
        <f t="shared" ref="DI6:DQ6" si="12">IF(DI7="",NA(),DI7)</f>
        <v>32.75</v>
      </c>
      <c r="DJ6" s="22">
        <f t="shared" si="12"/>
        <v>35.619999999999997</v>
      </c>
      <c r="DK6" s="22">
        <f t="shared" si="12"/>
        <v>38.4</v>
      </c>
      <c r="DL6" s="22">
        <f t="shared" si="12"/>
        <v>41.11</v>
      </c>
      <c r="DM6" s="22">
        <f t="shared" si="12"/>
        <v>49.12</v>
      </c>
      <c r="DN6" s="22">
        <f t="shared" si="12"/>
        <v>49.39</v>
      </c>
      <c r="DO6" s="22">
        <f t="shared" si="12"/>
        <v>50.75</v>
      </c>
      <c r="DP6" s="22">
        <f t="shared" si="12"/>
        <v>51.72</v>
      </c>
      <c r="DQ6" s="22">
        <f t="shared" si="12"/>
        <v>52.27</v>
      </c>
      <c r="DR6" s="21" t="str">
        <f>IF(DR7="","",IF(DR7="-","【-】","【"&amp;SUBSTITUTE(TEXT(DR7,"#,##0.00"),"-","△")&amp;"】"))</f>
        <v>【52.02】</v>
      </c>
      <c r="DS6" s="22">
        <f>IF(DS7="",NA(),DS7)</f>
        <v>21.31</v>
      </c>
      <c r="DT6" s="22">
        <f t="shared" ref="DT6:EB6" si="13">IF(DT7="",NA(),DT7)</f>
        <v>19.850000000000001</v>
      </c>
      <c r="DU6" s="22">
        <f t="shared" si="13"/>
        <v>21.25</v>
      </c>
      <c r="DV6" s="22">
        <f t="shared" si="13"/>
        <v>21.63</v>
      </c>
      <c r="DW6" s="22">
        <f t="shared" si="13"/>
        <v>22.57</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0.23</v>
      </c>
      <c r="EE6" s="22">
        <f t="shared" ref="EE6:EM6" si="14">IF(EE7="",NA(),EE7)</f>
        <v>0.22</v>
      </c>
      <c r="EF6" s="22">
        <f t="shared" si="14"/>
        <v>0.18</v>
      </c>
      <c r="EG6" s="22">
        <f t="shared" si="14"/>
        <v>0.3</v>
      </c>
      <c r="EH6" s="22">
        <f t="shared" si="14"/>
        <v>0.21</v>
      </c>
      <c r="EI6" s="22">
        <f t="shared" si="14"/>
        <v>0.42</v>
      </c>
      <c r="EJ6" s="22">
        <f t="shared" si="14"/>
        <v>0.44</v>
      </c>
      <c r="EK6" s="22">
        <f t="shared" si="14"/>
        <v>0.5</v>
      </c>
      <c r="EL6" s="22">
        <f t="shared" si="14"/>
        <v>0.4</v>
      </c>
      <c r="EM6" s="22">
        <f t="shared" si="14"/>
        <v>0.4</v>
      </c>
      <c r="EN6" s="21" t="str">
        <f>IF(EN7="","",IF(EN7="-","【-】","【"&amp;SUBSTITUTE(TEXT(EN7,"#,##0.00"),"-","△")&amp;"】"))</f>
        <v>【0.62】</v>
      </c>
    </row>
    <row r="7" spans="1:144" s="23" customFormat="1">
      <c r="A7" s="15"/>
      <c r="B7" s="24">
        <v>2023</v>
      </c>
      <c r="C7" s="24">
        <v>464929</v>
      </c>
      <c r="D7" s="24">
        <v>46</v>
      </c>
      <c r="E7" s="24">
        <v>1</v>
      </c>
      <c r="F7" s="24">
        <v>0</v>
      </c>
      <c r="G7" s="24">
        <v>1</v>
      </c>
      <c r="H7" s="24" t="s">
        <v>93</v>
      </c>
      <c r="I7" s="24" t="s">
        <v>94</v>
      </c>
      <c r="J7" s="24" t="s">
        <v>95</v>
      </c>
      <c r="K7" s="24" t="s">
        <v>96</v>
      </c>
      <c r="L7" s="24" t="s">
        <v>97</v>
      </c>
      <c r="M7" s="24" t="s">
        <v>98</v>
      </c>
      <c r="N7" s="25" t="s">
        <v>99</v>
      </c>
      <c r="O7" s="25">
        <v>47.79</v>
      </c>
      <c r="P7" s="25">
        <v>96.4</v>
      </c>
      <c r="Q7" s="25">
        <v>3135</v>
      </c>
      <c r="R7" s="25">
        <v>13944</v>
      </c>
      <c r="S7" s="25">
        <v>308.04000000000002</v>
      </c>
      <c r="T7" s="25">
        <v>45.27</v>
      </c>
      <c r="U7" s="25">
        <v>13267</v>
      </c>
      <c r="V7" s="25">
        <v>48.6</v>
      </c>
      <c r="W7" s="25">
        <v>272.98</v>
      </c>
      <c r="X7" s="25">
        <v>96.25</v>
      </c>
      <c r="Y7" s="25">
        <v>90.51</v>
      </c>
      <c r="Z7" s="25">
        <v>87.98</v>
      </c>
      <c r="AA7" s="25">
        <v>90.1</v>
      </c>
      <c r="AB7" s="25">
        <v>89.15</v>
      </c>
      <c r="AC7" s="25">
        <v>108.46</v>
      </c>
      <c r="AD7" s="25">
        <v>109.02</v>
      </c>
      <c r="AE7" s="25">
        <v>107.81</v>
      </c>
      <c r="AF7" s="25">
        <v>107.21</v>
      </c>
      <c r="AG7" s="25">
        <v>105.97</v>
      </c>
      <c r="AH7" s="25">
        <v>108.24</v>
      </c>
      <c r="AI7" s="25">
        <v>0</v>
      </c>
      <c r="AJ7" s="25">
        <v>0</v>
      </c>
      <c r="AK7" s="25">
        <v>0.76</v>
      </c>
      <c r="AL7" s="25">
        <v>13.14</v>
      </c>
      <c r="AM7" s="25">
        <v>28.43</v>
      </c>
      <c r="AN7" s="25">
        <v>11.94</v>
      </c>
      <c r="AO7" s="25">
        <v>11</v>
      </c>
      <c r="AP7" s="25">
        <v>8.86</v>
      </c>
      <c r="AQ7" s="25">
        <v>7.65</v>
      </c>
      <c r="AR7" s="25">
        <v>8.52</v>
      </c>
      <c r="AS7" s="25">
        <v>1.5</v>
      </c>
      <c r="AT7" s="25">
        <v>491.58</v>
      </c>
      <c r="AU7" s="25">
        <v>425.11</v>
      </c>
      <c r="AV7" s="25">
        <v>392.31</v>
      </c>
      <c r="AW7" s="25">
        <v>342.82</v>
      </c>
      <c r="AX7" s="25">
        <v>291.66000000000003</v>
      </c>
      <c r="AY7" s="25">
        <v>362.93</v>
      </c>
      <c r="AZ7" s="25">
        <v>371.81</v>
      </c>
      <c r="BA7" s="25">
        <v>384.23</v>
      </c>
      <c r="BB7" s="25">
        <v>364.3</v>
      </c>
      <c r="BC7" s="25">
        <v>378.87</v>
      </c>
      <c r="BD7" s="25">
        <v>243.36</v>
      </c>
      <c r="BE7" s="25">
        <v>1041.79</v>
      </c>
      <c r="BF7" s="25">
        <v>1030.8599999999999</v>
      </c>
      <c r="BG7" s="25">
        <v>972.93</v>
      </c>
      <c r="BH7" s="25">
        <v>910.8</v>
      </c>
      <c r="BI7" s="25">
        <v>854.72</v>
      </c>
      <c r="BJ7" s="25">
        <v>439.05</v>
      </c>
      <c r="BK7" s="25">
        <v>465.85</v>
      </c>
      <c r="BL7" s="25">
        <v>439.43</v>
      </c>
      <c r="BM7" s="25">
        <v>438.41</v>
      </c>
      <c r="BN7" s="25">
        <v>430.23</v>
      </c>
      <c r="BO7" s="25">
        <v>265.93</v>
      </c>
      <c r="BP7" s="25">
        <v>91.27</v>
      </c>
      <c r="BQ7" s="25">
        <v>85.58</v>
      </c>
      <c r="BR7" s="25">
        <v>82.84</v>
      </c>
      <c r="BS7" s="25">
        <v>85.48</v>
      </c>
      <c r="BT7" s="25">
        <v>85.01</v>
      </c>
      <c r="BU7" s="25">
        <v>95.26</v>
      </c>
      <c r="BV7" s="25">
        <v>92.39</v>
      </c>
      <c r="BW7" s="25">
        <v>94.41</v>
      </c>
      <c r="BX7" s="25">
        <v>90.96</v>
      </c>
      <c r="BY7" s="25">
        <v>90.66</v>
      </c>
      <c r="BZ7" s="25">
        <v>97.82</v>
      </c>
      <c r="CA7" s="25">
        <v>182.05</v>
      </c>
      <c r="CB7" s="25">
        <v>193.34</v>
      </c>
      <c r="CC7" s="25">
        <v>172.88</v>
      </c>
      <c r="CD7" s="25">
        <v>194.02</v>
      </c>
      <c r="CE7" s="25">
        <v>195.1</v>
      </c>
      <c r="CF7" s="25">
        <v>192.82</v>
      </c>
      <c r="CG7" s="25">
        <v>192.98</v>
      </c>
      <c r="CH7" s="25">
        <v>192.13</v>
      </c>
      <c r="CI7" s="25">
        <v>197.04</v>
      </c>
      <c r="CJ7" s="25">
        <v>199.33</v>
      </c>
      <c r="CK7" s="25">
        <v>177.56</v>
      </c>
      <c r="CL7" s="25">
        <v>74.98</v>
      </c>
      <c r="CM7" s="25">
        <v>92.08</v>
      </c>
      <c r="CN7" s="25">
        <v>86.52</v>
      </c>
      <c r="CO7" s="25">
        <v>89.21</v>
      </c>
      <c r="CP7" s="25">
        <v>88.1</v>
      </c>
      <c r="CQ7" s="25">
        <v>54.05</v>
      </c>
      <c r="CR7" s="25">
        <v>54.43</v>
      </c>
      <c r="CS7" s="25">
        <v>53.87</v>
      </c>
      <c r="CT7" s="25">
        <v>54.49</v>
      </c>
      <c r="CU7" s="25">
        <v>54.8</v>
      </c>
      <c r="CV7" s="25">
        <v>59.81</v>
      </c>
      <c r="CW7" s="25">
        <v>88.79</v>
      </c>
      <c r="CX7" s="25">
        <v>70.7</v>
      </c>
      <c r="CY7" s="25">
        <v>86.07</v>
      </c>
      <c r="CZ7" s="25">
        <v>71.5</v>
      </c>
      <c r="DA7" s="25">
        <v>71.08</v>
      </c>
      <c r="DB7" s="25">
        <v>80.510000000000005</v>
      </c>
      <c r="DC7" s="25">
        <v>79.44</v>
      </c>
      <c r="DD7" s="25">
        <v>79.489999999999995</v>
      </c>
      <c r="DE7" s="25">
        <v>78.8</v>
      </c>
      <c r="DF7" s="25">
        <v>77.98</v>
      </c>
      <c r="DG7" s="25">
        <v>89.42</v>
      </c>
      <c r="DH7" s="25">
        <v>29.78</v>
      </c>
      <c r="DI7" s="25">
        <v>32.75</v>
      </c>
      <c r="DJ7" s="25">
        <v>35.619999999999997</v>
      </c>
      <c r="DK7" s="25">
        <v>38.4</v>
      </c>
      <c r="DL7" s="25">
        <v>41.11</v>
      </c>
      <c r="DM7" s="25">
        <v>49.12</v>
      </c>
      <c r="DN7" s="25">
        <v>49.39</v>
      </c>
      <c r="DO7" s="25">
        <v>50.75</v>
      </c>
      <c r="DP7" s="25">
        <v>51.72</v>
      </c>
      <c r="DQ7" s="25">
        <v>52.27</v>
      </c>
      <c r="DR7" s="25">
        <v>52.02</v>
      </c>
      <c r="DS7" s="25">
        <v>21.31</v>
      </c>
      <c r="DT7" s="25">
        <v>19.850000000000001</v>
      </c>
      <c r="DU7" s="25">
        <v>21.25</v>
      </c>
      <c r="DV7" s="25">
        <v>21.63</v>
      </c>
      <c r="DW7" s="25">
        <v>22.57</v>
      </c>
      <c r="DX7" s="25">
        <v>16.760000000000002</v>
      </c>
      <c r="DY7" s="25">
        <v>18.57</v>
      </c>
      <c r="DZ7" s="25">
        <v>21.14</v>
      </c>
      <c r="EA7" s="25">
        <v>22.12</v>
      </c>
      <c r="EB7" s="25">
        <v>25.67</v>
      </c>
      <c r="EC7" s="25">
        <v>25.37</v>
      </c>
      <c r="ED7" s="25">
        <v>0.23</v>
      </c>
      <c r="EE7" s="25">
        <v>0.22</v>
      </c>
      <c r="EF7" s="25">
        <v>0.18</v>
      </c>
      <c r="EG7" s="25">
        <v>0.3</v>
      </c>
      <c r="EH7" s="25">
        <v>0.21</v>
      </c>
      <c r="EI7" s="25">
        <v>0.42</v>
      </c>
      <c r="EJ7" s="25">
        <v>0.44</v>
      </c>
      <c r="EK7" s="25">
        <v>0.5</v>
      </c>
      <c r="EL7" s="25">
        <v>0.4</v>
      </c>
      <c r="EM7" s="25">
        <v>0.4</v>
      </c>
      <c r="EN7" s="25">
        <v>0.62</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DATEVALUE($B7-B11&amp;"/1/"&amp;B12)</f>
        <v>36892</v>
      </c>
      <c r="C10" s="29">
        <f t="shared" ref="C10:F10" si="15">DATEVALUE($B7-C11&amp;"/1/"&amp;C12)</f>
        <v>37257</v>
      </c>
      <c r="D10" s="29">
        <f t="shared" si="15"/>
        <v>37622</v>
      </c>
      <c r="E10" s="29">
        <f t="shared" si="15"/>
        <v>37987</v>
      </c>
      <c r="F10" s="29">
        <f t="shared" si="15"/>
        <v>38353</v>
      </c>
    </row>
    <row r="11" spans="1:144">
      <c r="B11">
        <v>22</v>
      </c>
      <c r="C11">
        <v>21</v>
      </c>
      <c r="D11">
        <v>20</v>
      </c>
      <c r="E11">
        <v>19</v>
      </c>
      <c r="F11">
        <v>18</v>
      </c>
      <c r="G11" t="s">
        <v>105</v>
      </c>
    </row>
    <row r="12" spans="1:144">
      <c r="B12">
        <v>1</v>
      </c>
      <c r="C12">
        <v>1</v>
      </c>
      <c r="D12">
        <v>1</v>
      </c>
      <c r="E12">
        <v>1</v>
      </c>
      <c r="F12">
        <v>1</v>
      </c>
      <c r="G12" t="s">
        <v>106</v>
      </c>
    </row>
    <row r="13" spans="1:144">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2025-01-24T06:56:31Z</dcterms:created>
  <dcterms:modified xsi:type="dcterms:W3CDTF">2025-02-17T00:03:09Z</dcterms:modified>
  <cp:category/>
</cp:coreProperties>
</file>