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0 中種子町\"/>
    </mc:Choice>
  </mc:AlternateContent>
  <xr:revisionPtr revIDLastSave="0" documentId="13_ncr:1_{16315625-A403-4C60-8411-CB882E87DA9A}" xr6:coauthVersionLast="36" xr6:coauthVersionMax="47" xr10:uidLastSave="{00000000-0000-0000-0000-000000000000}"/>
  <workbookProtection workbookAlgorithmName="SHA-512" workbookHashValue="i0xIAglitTL+TFwOEw3Korn07ek1TR7sqCKg4ZifyIBHYiyTbOXDC3ssXknzTGpQdIbrleh6t5CIm8tcKfiZvQ==" workbookSaltValue="3ncHnyEyFFu8xGI1zTgev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G85" i="4"/>
  <c r="BB10" i="4"/>
  <c r="AT10" i="4"/>
  <c r="AL10" i="4"/>
  <c r="BB8" i="4"/>
  <c r="AT8" i="4"/>
  <c r="AL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<sst xmlns="http://schemas.openxmlformats.org/spreadsheetml/2006/main" count="228" uniqueCount="114">
  <si>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</si>
  <si>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</si>
  <si>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</si>
  <si>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</si>
  <si>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</si>
  <si>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</si>
  <si>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</si>
  <si>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</si>
  <si>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</si>
  <si>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</si>
  <si>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</si>
  <si>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</si>
  <si>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</si>
  <si>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</si>
  <si>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</si>
  <si>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</si>
  <si>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</si>
  <si>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</si>
  <si>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</si>
  <si>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</si>
  <si>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</si>
  <si>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</si>
  <si>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</si>
  <si>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</si>
  <si>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</si>
  <si>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</si>
  <si>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</si>
  <si>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</si>
  <si>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</si>
  <si>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</si>
  <si>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</si>
  <si>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</si>
  <si>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</si>
  <si>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</si>
  <si>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</si>
  <si>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</si>
  <si>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</si>
  <si>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</si>
  <si>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</si>
  <si>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</si>
  <si>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</si>
  <si>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</si>
  <si>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</si>
  <si>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</si>
  <si>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</si>
  <si>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</si>
  <si>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</si>
  <si>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</si>
  <si>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</si>
  <si>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</si>
  <si>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</si>
  <si>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</si>
  <si>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</si>
  <si>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</si>
  <si>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</si>
  <si>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</si>
  <si>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</si>
  <si>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</si>
  <si>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</si>
  <si>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</si>
  <si>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</si>
  <si>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</si>
  <si>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</si>
  <si>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</si>
  <si>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</si>
  <si>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</si>
  <si>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</si>
  <si>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</si>
  <si>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</si>
  <si>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</si>
  <si>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</si>
  <si>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</si>
  <si>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</si>
  <si>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</si>
  <si>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</si>
  <si>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</si>
  <si>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</si>
  <si>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</si>
  <si>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</si>
  <si>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</si>
  <si>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</si>
  <si>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</si>
  <si>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</si>
  <si>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</si>
  <si>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</si>
  <si>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</si>
  <si>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</si>
  <si>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</si>
  <si>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</si>
  <si>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</si>
  <si>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</si>
  <si>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</si>
  <si>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</si>
  <si>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中種子町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</si>
  <si>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</si>
  <si>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</si>
  <si>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</si>
  <si>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</si>
  <si>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</si>
  <si>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</si>
  <si>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</si>
  <si>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</si>
  <si>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</si>
  <si>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</si>
  <si>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</si>
  <si>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</si>
  <si>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</si>
  <si>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</si>
  <si>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</si>
  <si>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</si>
  <si>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</si>
  <si>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共通事項
　平成30年度より簡易水道事業を統合したため比率の変動が大きい。
①有形固定資産減価償却率
　全国平均や類似団体よりも低くなっている。原因は統合により新しい資産の割合が増えたことにある。ただし、老朽化した施設もあるため、計画的に更新を進め、遊休施設は処分の方向で検討する必要がある。
②管路経年比率，③管路更新比率
　耐震化対策も必要な資産も多くある中、自主財源の確保が困難な状況だったため、更新が進んでいない。今後は計画的に老朽化した施設等の更新を実施する。</t>
    <rPh sb="0" eb="2">
      <t>キョウツウ</t>
    </rPh>
    <rPh sb="2" eb="4">
      <t>ジコウ</t>
    </rPh>
    <rPh sb="6" eb="8">
      <t>ヘイセイ</t>
    </rPh>
    <rPh sb="10" eb="12">
      <t>ネンド</t>
    </rPh>
    <rPh sb="14" eb="16">
      <t>カンイ</t>
    </rPh>
    <rPh sb="16" eb="18">
      <t>スイドウ</t>
    </rPh>
    <rPh sb="18" eb="20">
      <t>ジギョウ</t>
    </rPh>
    <rPh sb="21" eb="23">
      <t>トウゴウ</t>
    </rPh>
    <rPh sb="27" eb="29">
      <t>ヒリツ</t>
    </rPh>
    <rPh sb="30" eb="32">
      <t>ヘンドウ</t>
    </rPh>
    <rPh sb="33" eb="34">
      <t>オオ</t>
    </rPh>
    <rPh sb="40" eb="42">
      <t>ユウケイ</t>
    </rPh>
    <rPh sb="42" eb="46">
      <t>コテイシサン</t>
    </rPh>
    <rPh sb="46" eb="48">
      <t>ゲンカ</t>
    </rPh>
    <rPh sb="48" eb="51">
      <t>ショウキャクリツ</t>
    </rPh>
    <rPh sb="53" eb="55">
      <t>ゼンコク</t>
    </rPh>
    <rPh sb="55" eb="57">
      <t>ヘイキン</t>
    </rPh>
    <rPh sb="58" eb="60">
      <t>ルイジ</t>
    </rPh>
    <rPh sb="60" eb="62">
      <t>ダンタイ</t>
    </rPh>
    <rPh sb="65" eb="66">
      <t>ヒク</t>
    </rPh>
    <rPh sb="73" eb="75">
      <t>ゲンイン</t>
    </rPh>
    <rPh sb="76" eb="78">
      <t>トウゴウ</t>
    </rPh>
    <rPh sb="81" eb="82">
      <t>アタラ</t>
    </rPh>
    <rPh sb="84" eb="86">
      <t>シサン</t>
    </rPh>
    <rPh sb="87" eb="89">
      <t>ワリアイ</t>
    </rPh>
    <rPh sb="90" eb="91">
      <t>フ</t>
    </rPh>
    <rPh sb="103" eb="106">
      <t>ロウキュウカ</t>
    </rPh>
    <rPh sb="108" eb="110">
      <t>シセツ</t>
    </rPh>
    <rPh sb="116" eb="119">
      <t>ケイカクテキ</t>
    </rPh>
    <rPh sb="120" eb="122">
      <t>コウシン</t>
    </rPh>
    <rPh sb="123" eb="124">
      <t>スス</t>
    </rPh>
    <rPh sb="126" eb="128">
      <t>ユウキュウ</t>
    </rPh>
    <rPh sb="128" eb="130">
      <t>シセツ</t>
    </rPh>
    <rPh sb="131" eb="133">
      <t>ショブン</t>
    </rPh>
    <rPh sb="134" eb="136">
      <t>ホウコウ</t>
    </rPh>
    <rPh sb="137" eb="139">
      <t>ケントウ</t>
    </rPh>
    <rPh sb="141" eb="143">
      <t>ヒツヨウ</t>
    </rPh>
    <rPh sb="149" eb="151">
      <t>カンロ</t>
    </rPh>
    <rPh sb="151" eb="153">
      <t>ケイネン</t>
    </rPh>
    <rPh sb="153" eb="155">
      <t>ヒリツ</t>
    </rPh>
    <rPh sb="157" eb="159">
      <t>カンロ</t>
    </rPh>
    <rPh sb="159" eb="161">
      <t>コウシン</t>
    </rPh>
    <rPh sb="161" eb="163">
      <t>ヒリツ</t>
    </rPh>
    <rPh sb="165" eb="168">
      <t>タイシンカ</t>
    </rPh>
    <rPh sb="168" eb="170">
      <t>タイサク</t>
    </rPh>
    <rPh sb="171" eb="173">
      <t>ヒツヨウ</t>
    </rPh>
    <rPh sb="174" eb="176">
      <t>シサン</t>
    </rPh>
    <rPh sb="177" eb="178">
      <t>オオ</t>
    </rPh>
    <rPh sb="181" eb="182">
      <t>ナカ</t>
    </rPh>
    <rPh sb="183" eb="185">
      <t>ジシュ</t>
    </rPh>
    <rPh sb="185" eb="187">
      <t>ザイゲン</t>
    </rPh>
    <rPh sb="188" eb="190">
      <t>カクホ</t>
    </rPh>
    <rPh sb="191" eb="193">
      <t>コンナン</t>
    </rPh>
    <rPh sb="194" eb="196">
      <t>ジョウキョウ</t>
    </rPh>
    <rPh sb="202" eb="204">
      <t>コウシン</t>
    </rPh>
    <rPh sb="205" eb="206">
      <t>スス</t>
    </rPh>
    <rPh sb="212" eb="214">
      <t>コンゴ</t>
    </rPh>
    <rPh sb="215" eb="218">
      <t>ケイカクテキ</t>
    </rPh>
    <rPh sb="219" eb="222">
      <t>ロウキュウカ</t>
    </rPh>
    <rPh sb="224" eb="226">
      <t>シセツ</t>
    </rPh>
    <rPh sb="226" eb="227">
      <t>トウ</t>
    </rPh>
    <rPh sb="228" eb="230">
      <t>コウシン</t>
    </rPh>
    <rPh sb="231" eb="233">
      <t>ジッシ</t>
    </rPh>
    <phoneticPr fontId="4"/>
  </si>
  <si>
    <t>　簡易水道事業との統合により比率が悪化した。予測していたことではあるが、維持管理費の削減のため規模縮小、統廃合、遊休資産の処分を進める必要がある。今後も企業債の償還、施設更新費用の資金確保が必要になるため、近年中に欠損金を解消できるよう、施設の管理計画や経営戦略を基本に水道事業の経営に取り組んでいく。</t>
    <rPh sb="1" eb="3">
      <t>カンイ</t>
    </rPh>
    <rPh sb="3" eb="5">
      <t>スイドウ</t>
    </rPh>
    <rPh sb="5" eb="7">
      <t>ジギョウ</t>
    </rPh>
    <rPh sb="9" eb="11">
      <t>トウゴウ</t>
    </rPh>
    <rPh sb="14" eb="16">
      <t>ヒリツ</t>
    </rPh>
    <rPh sb="17" eb="19">
      <t>アッカ</t>
    </rPh>
    <rPh sb="22" eb="24">
      <t>ヨソク</t>
    </rPh>
    <rPh sb="36" eb="38">
      <t>イジ</t>
    </rPh>
    <rPh sb="38" eb="41">
      <t>カンリヒ</t>
    </rPh>
    <rPh sb="42" eb="44">
      <t>サクゲン</t>
    </rPh>
    <rPh sb="47" eb="49">
      <t>キボ</t>
    </rPh>
    <rPh sb="49" eb="51">
      <t>シュクショウ</t>
    </rPh>
    <rPh sb="52" eb="55">
      <t>トウハイゴウ</t>
    </rPh>
    <rPh sb="56" eb="58">
      <t>ユウキュウ</t>
    </rPh>
    <rPh sb="58" eb="60">
      <t>シサン</t>
    </rPh>
    <rPh sb="61" eb="63">
      <t>ショブン</t>
    </rPh>
    <rPh sb="64" eb="65">
      <t>スス</t>
    </rPh>
    <rPh sb="67" eb="69">
      <t>ヒツヨウ</t>
    </rPh>
    <rPh sb="73" eb="75">
      <t>コンゴ</t>
    </rPh>
    <rPh sb="76" eb="79">
      <t>キギョウサイ</t>
    </rPh>
    <rPh sb="80" eb="82">
      <t>ショウカン</t>
    </rPh>
    <rPh sb="83" eb="85">
      <t>シセツ</t>
    </rPh>
    <rPh sb="85" eb="87">
      <t>コウシン</t>
    </rPh>
    <rPh sb="87" eb="89">
      <t>ヒヨウ</t>
    </rPh>
    <rPh sb="90" eb="92">
      <t>シキン</t>
    </rPh>
    <rPh sb="92" eb="94">
      <t>カクホ</t>
    </rPh>
    <rPh sb="95" eb="97">
      <t>ヒツヨウ</t>
    </rPh>
    <rPh sb="103" eb="105">
      <t>キンネン</t>
    </rPh>
    <rPh sb="105" eb="106">
      <t>チュウ</t>
    </rPh>
    <rPh sb="107" eb="110">
      <t>ケッソンキン</t>
    </rPh>
    <rPh sb="111" eb="113">
      <t>カイショウ</t>
    </rPh>
    <rPh sb="119" eb="121">
      <t>シセツ</t>
    </rPh>
    <rPh sb="122" eb="124">
      <t>カンリ</t>
    </rPh>
    <rPh sb="124" eb="126">
      <t>ケイカク</t>
    </rPh>
    <rPh sb="127" eb="129">
      <t>ケイエイ</t>
    </rPh>
    <rPh sb="129" eb="131">
      <t>センリャク</t>
    </rPh>
    <rPh sb="132" eb="134">
      <t>キホン</t>
    </rPh>
    <rPh sb="135" eb="137">
      <t>スイドウ</t>
    </rPh>
    <rPh sb="137" eb="139">
      <t>ジギョウ</t>
    </rPh>
    <rPh sb="140" eb="142">
      <t>ケイエイ</t>
    </rPh>
    <rPh sb="143" eb="144">
      <t>ト</t>
    </rPh>
    <rPh sb="145" eb="146">
      <t>ク</t>
    </rPh>
    <phoneticPr fontId="4"/>
  </si>
  <si>
    <t>共通事項
　水需要の伸び悩み、企業債への依存度が高くなってきていることに注意が必要となる。
①経常収支比率
　令和3年度から100％を超える状況となっており健全な経営を維持している。更なる費用削減等を行い健全経営を持続していくよう計画的な経営改善を図っていく必要がある。
②累積欠損金比率
　料金改定により累積欠損金比率も減少している。今後も維持管理費の削減に努め、早期に欠損金の発生を抑える取組を実施する必要がある。
③流動比率
　100％以上は確保しているが、令和5年度については、適正水準の200％を超えており流動負債が増える傾向が続く見込であることから計画的な老朽化の更新等を進めていく必要がある。
④企業債残高対給水収益比率
　今後は、減少傾向を予測しているが類似団体より高い数値となっている。浄水場更新工事等の借入の増加によるものである。今後も老朽管の更新等が予定されるが投資規模の収支予測を行い計画的な施設更新を進めていく必要がある。
⑤料金回収比率
　100％を下回り、類似団体より低い数値になっていることから、今後、更なる費用の削減に努める必要がある。
⑥給水原価
　類似団体の数値より高くなり、増加傾向にある。今後は住民サービスの更なる向上のために、維持管理費の削減等の経営改善の検討を進める必要がある。
⑦施設利用率
　類似団体の数値より高くなり、増加傾向にある。今後も施設の更新時は統廃合、ダウンサイジング等の検討を行う必要がある。
⑧有収率
　漏水調査を行い若干の改善は見られるものの70％を下回る状況で早急な対策が必要である。老朽管の更新を計画的に進めていく必要がある。</t>
    <rPh sb="0" eb="2">
      <t>キョウツウ</t>
    </rPh>
    <rPh sb="2" eb="4">
      <t>ジコウ</t>
    </rPh>
    <rPh sb="6" eb="7">
      <t>ミズ</t>
    </rPh>
    <rPh sb="7" eb="9">
      <t>ジュヨウ</t>
    </rPh>
    <rPh sb="10" eb="11">
      <t>ノ</t>
    </rPh>
    <rPh sb="12" eb="13">
      <t>ナヤ</t>
    </rPh>
    <rPh sb="15" eb="18">
      <t>キギョウサイ</t>
    </rPh>
    <rPh sb="20" eb="23">
      <t>イゾンド</t>
    </rPh>
    <rPh sb="24" eb="25">
      <t>タカ</t>
    </rPh>
    <rPh sb="36" eb="38">
      <t>チュウイ</t>
    </rPh>
    <rPh sb="39" eb="41">
      <t>ヒツヨウ</t>
    </rPh>
    <rPh sb="48" eb="50">
      <t>ケイジョウ</t>
    </rPh>
    <rPh sb="50" eb="52">
      <t>シュウシ</t>
    </rPh>
    <rPh sb="52" eb="54">
      <t>ヒリツ</t>
    </rPh>
    <rPh sb="56" eb="58">
      <t>レイワ</t>
    </rPh>
    <rPh sb="59" eb="61">
      <t>ネンド</t>
    </rPh>
    <rPh sb="68" eb="69">
      <t>コ</t>
    </rPh>
    <rPh sb="71" eb="73">
      <t>ジョウキョウ</t>
    </rPh>
    <rPh sb="79" eb="81">
      <t>ケンゼン</t>
    </rPh>
    <rPh sb="82" eb="84">
      <t>ケイエイ</t>
    </rPh>
    <rPh sb="85" eb="87">
      <t>イジ</t>
    </rPh>
    <rPh sb="92" eb="93">
      <t>サラ</t>
    </rPh>
    <rPh sb="95" eb="97">
      <t>ヒヨウ</t>
    </rPh>
    <rPh sb="97" eb="99">
      <t>サクゲン</t>
    </rPh>
    <rPh sb="99" eb="100">
      <t>トウ</t>
    </rPh>
    <rPh sb="101" eb="102">
      <t>オコナ</t>
    </rPh>
    <rPh sb="103" eb="105">
      <t>ケンゼン</t>
    </rPh>
    <rPh sb="105" eb="107">
      <t>ケイエイ</t>
    </rPh>
    <rPh sb="108" eb="110">
      <t>ジゾク</t>
    </rPh>
    <rPh sb="116" eb="119">
      <t>ケイカクテキ</t>
    </rPh>
    <rPh sb="120" eb="122">
      <t>ケイエイ</t>
    </rPh>
    <rPh sb="122" eb="124">
      <t>カイゼン</t>
    </rPh>
    <rPh sb="125" eb="126">
      <t>ハカ</t>
    </rPh>
    <rPh sb="130" eb="132">
      <t>ヒツヨウ</t>
    </rPh>
    <rPh sb="138" eb="140">
      <t>ルイセキ</t>
    </rPh>
    <rPh sb="140" eb="143">
      <t>ケッソンキン</t>
    </rPh>
    <rPh sb="143" eb="145">
      <t>ヒリツ</t>
    </rPh>
    <rPh sb="147" eb="149">
      <t>リョウキン</t>
    </rPh>
    <rPh sb="149" eb="151">
      <t>カイテイ</t>
    </rPh>
    <rPh sb="154" eb="156">
      <t>ルイセキ</t>
    </rPh>
    <rPh sb="156" eb="159">
      <t>ケッソンキン</t>
    </rPh>
    <rPh sb="159" eb="161">
      <t>ヒリツ</t>
    </rPh>
    <rPh sb="162" eb="164">
      <t>ゲンショウ</t>
    </rPh>
    <rPh sb="169" eb="171">
      <t>コンゴ</t>
    </rPh>
    <rPh sb="172" eb="174">
      <t>イジ</t>
    </rPh>
    <rPh sb="174" eb="177">
      <t>カンリヒ</t>
    </rPh>
    <rPh sb="178" eb="180">
      <t>サクゲン</t>
    </rPh>
    <rPh sb="181" eb="182">
      <t>ツト</t>
    </rPh>
    <rPh sb="184" eb="186">
      <t>ソウキ</t>
    </rPh>
    <rPh sb="187" eb="190">
      <t>ケッソンキン</t>
    </rPh>
    <rPh sb="191" eb="193">
      <t>ハッセイ</t>
    </rPh>
    <rPh sb="194" eb="195">
      <t>オサ</t>
    </rPh>
    <rPh sb="197" eb="199">
      <t>トリクミ</t>
    </rPh>
    <rPh sb="200" eb="202">
      <t>ジッシ</t>
    </rPh>
    <rPh sb="204" eb="206">
      <t>ヒツヨウ</t>
    </rPh>
    <rPh sb="212" eb="214">
      <t>リュウドウ</t>
    </rPh>
    <rPh sb="214" eb="216">
      <t>ヒリツ</t>
    </rPh>
    <rPh sb="222" eb="224">
      <t>イジョウ</t>
    </rPh>
    <rPh sb="225" eb="227">
      <t>カクホ</t>
    </rPh>
    <rPh sb="233" eb="235">
      <t>レイワ</t>
    </rPh>
    <rPh sb="236" eb="238">
      <t>ネンド</t>
    </rPh>
    <rPh sb="244" eb="246">
      <t>テキセイ</t>
    </rPh>
    <rPh sb="246" eb="248">
      <t>スイジュン</t>
    </rPh>
    <rPh sb="254" eb="255">
      <t>コ</t>
    </rPh>
    <rPh sb="259" eb="261">
      <t>リュウドウ</t>
    </rPh>
    <rPh sb="261" eb="263">
      <t>フサイ</t>
    </rPh>
    <rPh sb="264" eb="265">
      <t>フ</t>
    </rPh>
    <rPh sb="267" eb="269">
      <t>ケイコウ</t>
    </rPh>
    <rPh sb="270" eb="271">
      <t>ツヅ</t>
    </rPh>
    <rPh sb="272" eb="274">
      <t>ミコミ</t>
    </rPh>
    <rPh sb="281" eb="284">
      <t>ケイカクテキ</t>
    </rPh>
    <rPh sb="285" eb="288">
      <t>ロウキュウカ</t>
    </rPh>
    <rPh sb="289" eb="291">
      <t>コウシン</t>
    </rPh>
    <rPh sb="291" eb="292">
      <t>トウ</t>
    </rPh>
    <rPh sb="293" eb="294">
      <t>スス</t>
    </rPh>
    <rPh sb="298" eb="300">
      <t>ヒツヨウ</t>
    </rPh>
    <rPh sb="306" eb="309">
      <t>キギョウサイ</t>
    </rPh>
    <rPh sb="309" eb="311">
      <t>ザンダカ</t>
    </rPh>
    <rPh sb="311" eb="312">
      <t>タイ</t>
    </rPh>
    <rPh sb="312" eb="314">
      <t>キュウスイ</t>
    </rPh>
    <rPh sb="314" eb="316">
      <t>シュウエキ</t>
    </rPh>
    <rPh sb="316" eb="318">
      <t>ヒリツ</t>
    </rPh>
    <rPh sb="320" eb="322">
      <t>コンゴ</t>
    </rPh>
    <rPh sb="324" eb="326">
      <t>ゲンショウ</t>
    </rPh>
    <rPh sb="326" eb="328">
      <t>ケイコウ</t>
    </rPh>
    <rPh sb="329" eb="331">
      <t>ヨソク</t>
    </rPh>
    <rPh sb="336" eb="338">
      <t>ルイジ</t>
    </rPh>
    <rPh sb="338" eb="340">
      <t>ダンタイ</t>
    </rPh>
    <rPh sb="342" eb="343">
      <t>タカ</t>
    </rPh>
    <rPh sb="344" eb="346">
      <t>スウチ</t>
    </rPh>
    <rPh sb="353" eb="356">
      <t>ジョウスイジョウ</t>
    </rPh>
    <rPh sb="356" eb="358">
      <t>コウシン</t>
    </rPh>
    <rPh sb="358" eb="360">
      <t>コウジ</t>
    </rPh>
    <rPh sb="360" eb="361">
      <t>トウ</t>
    </rPh>
    <rPh sb="362" eb="364">
      <t>カリイレ</t>
    </rPh>
    <rPh sb="365" eb="367">
      <t>ゾウカ</t>
    </rPh>
    <rPh sb="376" eb="378">
      <t>コンゴ</t>
    </rPh>
    <rPh sb="594" eb="596">
      <t>コンゴ</t>
    </rPh>
    <rPh sb="597" eb="599">
      <t>シセツ</t>
    </rPh>
    <rPh sb="600" eb="603">
      <t>コウシンジ</t>
    </rPh>
    <rPh sb="604" eb="607">
      <t>トウハイゴウ</t>
    </rPh>
    <rPh sb="616" eb="617">
      <t>トウ</t>
    </rPh>
    <rPh sb="618" eb="620">
      <t>ケントウ</t>
    </rPh>
    <rPh sb="621" eb="622">
      <t>オコナ</t>
    </rPh>
    <rPh sb="623" eb="625">
      <t>ヒツヨウ</t>
    </rPh>
    <rPh sb="631" eb="632">
      <t>ユウ</t>
    </rPh>
    <rPh sb="632" eb="633">
      <t>シュウ</t>
    </rPh>
    <rPh sb="633" eb="634">
      <t>リツ</t>
    </rPh>
    <rPh sb="636" eb="638">
      <t>ロウスイ</t>
    </rPh>
    <rPh sb="638" eb="640">
      <t>チョウサ</t>
    </rPh>
    <rPh sb="641" eb="642">
      <t>オコナ</t>
    </rPh>
    <rPh sb="643" eb="645">
      <t>ジャッカン</t>
    </rPh>
    <rPh sb="646" eb="648">
      <t>カイゼン</t>
    </rPh>
    <rPh sb="649" eb="650">
      <t>ミ</t>
    </rPh>
    <rPh sb="660" eb="662">
      <t>シタマワ</t>
    </rPh>
    <rPh sb="663" eb="665">
      <t>ジョウキョウ</t>
    </rPh>
    <rPh sb="666" eb="668">
      <t>サッキュウ</t>
    </rPh>
    <rPh sb="669" eb="671">
      <t>タイサク</t>
    </rPh>
    <rPh sb="672" eb="674">
      <t>ヒツヨウ</t>
    </rPh>
    <rPh sb="678" eb="680">
      <t>ロウキュウ</t>
    </rPh>
    <rPh sb="680" eb="681">
      <t>カン</t>
    </rPh>
    <rPh sb="682" eb="684">
      <t>コウシン</t>
    </rPh>
    <rPh sb="685" eb="688">
      <t>ケイカクテキ</t>
    </rPh>
    <rPh sb="689" eb="690">
      <t>スス</t>
    </rPh>
    <rPh sb="694" eb="6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</si>
</sst>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0.69</c:v>
                </c:pt>
                <c:pt idx="1">
                  <c:v>0.04</c:v>
                </c:pt>
                <c:pt idx="2">
                  <c:v>0.21</c:v>
                </c:pt>
                <c:pt idx="3">
                  <c:v>0.12</c:v>
                </c:pt>
                <c:pt idx="4">
                  <c:v>0.06</c:v>
                </c:pt>
              </c:numCache>
            </c:numRef>
          </c:val>
          <c:extLst>
            <c:ext xmlns:c16="http://schemas.microsoft.com/office/drawing/2014/chart" uri="{C3380CC4-5D6E-409C-BE32-E72D297353CC}">
              <c16:uniqueId val="{00000000-DAFB-41EF-8638-F55C4DA871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DAFB-41EF-8638-F55C4DA871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51.8</c:v>
                </c:pt>
                <c:pt idx="1">
                  <c:v>52.93</c:v>
                </c:pt>
                <c:pt idx="2">
                  <c:v>60.06</c:v>
                </c:pt>
                <c:pt idx="3">
                  <c:v>60.17</c:v>
                </c:pt>
                <c:pt idx="4">
                  <c:v>58.98</c:v>
                </c:pt>
              </c:numCache>
            </c:numRef>
          </c:val>
          <c:extLst>
            <c:ext xmlns:c16="http://schemas.microsoft.com/office/drawing/2014/chart" uri="{C3380CC4-5D6E-409C-BE32-E72D297353CC}">
              <c16:uniqueId val="{00000000-7137-470A-8891-3AAE6224EC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7137-470A-8891-3AAE6224EC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79.98</c:v>
                </c:pt>
                <c:pt idx="1">
                  <c:v>77.77</c:v>
                </c:pt>
                <c:pt idx="2">
                  <c:v>67.180000000000007</c:v>
                </c:pt>
                <c:pt idx="3">
                  <c:v>67.02</c:v>
                </c:pt>
                <c:pt idx="4">
                  <c:v>69.260000000000005</c:v>
                </c:pt>
              </c:numCache>
            </c:numRef>
          </c:val>
          <c:extLst>
            <c:ext xmlns:c16="http://schemas.microsoft.com/office/drawing/2014/chart" uri="{C3380CC4-5D6E-409C-BE32-E72D297353CC}">
              <c16:uniqueId val="{00000000-7C74-466E-AD4B-A5F8DE675A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7C74-466E-AD4B-A5F8DE675A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95.31</c:v>
                </c:pt>
                <c:pt idx="1">
                  <c:v>89.08</c:v>
                </c:pt>
                <c:pt idx="2">
                  <c:v>101.09</c:v>
                </c:pt>
                <c:pt idx="3">
                  <c:v>107.13</c:v>
                </c:pt>
                <c:pt idx="4">
                  <c:v>102.79</c:v>
                </c:pt>
              </c:numCache>
            </c:numRef>
          </c:val>
          <c:extLst>
            <c:ext xmlns:c16="http://schemas.microsoft.com/office/drawing/2014/chart" uri="{C3380CC4-5D6E-409C-BE32-E72D297353CC}">
              <c16:uniqueId val="{00000000-6DE0-46E2-B71E-EFCAF6DDFD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6DE0-46E2-B71E-EFCAF6DDFD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37.380000000000003</c:v>
                </c:pt>
                <c:pt idx="1">
                  <c:v>35.020000000000003</c:v>
                </c:pt>
                <c:pt idx="2">
                  <c:v>38.159999999999997</c:v>
                </c:pt>
                <c:pt idx="3">
                  <c:v>35.659999999999997</c:v>
                </c:pt>
                <c:pt idx="4">
                  <c:v>37.659999999999997</c:v>
                </c:pt>
              </c:numCache>
            </c:numRef>
          </c:val>
          <c:extLst>
            <c:ext xmlns:c16="http://schemas.microsoft.com/office/drawing/2014/chart" uri="{C3380CC4-5D6E-409C-BE32-E72D297353CC}">
              <c16:uniqueId val="{00000000-E849-44DC-840B-FF2BC1AA9E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E849-44DC-840B-FF2BC1AA9E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18.670000000000002</c:v>
                </c:pt>
                <c:pt idx="1">
                  <c:v>17.43</c:v>
                </c:pt>
                <c:pt idx="2">
                  <c:v>17.43</c:v>
                </c:pt>
                <c:pt idx="3">
                  <c:v>17.3</c:v>
                </c:pt>
                <c:pt idx="4">
                  <c:v>17.25</c:v>
                </c:pt>
              </c:numCache>
            </c:numRef>
          </c:val>
          <c:extLst>
            <c:ext xmlns:c16="http://schemas.microsoft.com/office/drawing/2014/chart" uri="{C3380CC4-5D6E-409C-BE32-E72D297353CC}">
              <c16:uniqueId val="{00000000-CCE9-43EF-9802-EECEE6E51C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CCE9-43EF-9802-EECEE6E51C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7.85</c:v>
                </c:pt>
                <c:pt idx="1">
                  <c:v>20.420000000000002</c:v>
                </c:pt>
                <c:pt idx="2">
                  <c:v>19.05</c:v>
                </c:pt>
                <c:pt idx="3">
                  <c:v>5.57</c:v>
                </c:pt>
                <c:pt idx="4">
                  <c:v>1.03</c:v>
                </c:pt>
              </c:numCache>
            </c:numRef>
          </c:val>
          <c:extLst>
            <c:ext xmlns:c16="http://schemas.microsoft.com/office/drawing/2014/chart" uri="{C3380CC4-5D6E-409C-BE32-E72D297353CC}">
              <c16:uniqueId val="{00000000-9682-4DE0-BEB4-A183FEC85D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9682-4DE0-BEB4-A183FEC85D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145.65</c:v>
                </c:pt>
                <c:pt idx="1">
                  <c:v>134.13999999999999</c:v>
                </c:pt>
                <c:pt idx="2">
                  <c:v>375.22</c:v>
                </c:pt>
                <c:pt idx="3">
                  <c:v>195.66</c:v>
                </c:pt>
                <c:pt idx="4">
                  <c:v>216.15</c:v>
                </c:pt>
              </c:numCache>
            </c:numRef>
          </c:val>
          <c:extLst>
            <c:ext xmlns:c16="http://schemas.microsoft.com/office/drawing/2014/chart" uri="{C3380CC4-5D6E-409C-BE32-E72D297353CC}">
              <c16:uniqueId val="{00000000-2861-4503-A22B-E1B9514B1C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2861-4503-A22B-E1B9514B1C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701.93</c:v>
                </c:pt>
                <c:pt idx="1">
                  <c:v>878.13</c:v>
                </c:pt>
                <c:pt idx="2">
                  <c:v>1000.29</c:v>
                </c:pt>
                <c:pt idx="3">
                  <c:v>1013.09</c:v>
                </c:pt>
                <c:pt idx="4">
                  <c:v>970.63</c:v>
                </c:pt>
              </c:numCache>
            </c:numRef>
          </c:val>
          <c:extLst>
            <c:ext xmlns:c16="http://schemas.microsoft.com/office/drawing/2014/chart" uri="{C3380CC4-5D6E-409C-BE32-E72D297353CC}">
              <c16:uniqueId val="{00000000-D12E-49C4-A3B0-3F4131E252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D12E-49C4-A3B0-3F4131E252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69.930000000000007</c:v>
                </c:pt>
                <c:pt idx="1">
                  <c:v>61.75</c:v>
                </c:pt>
                <c:pt idx="2">
                  <c:v>70.150000000000006</c:v>
                </c:pt>
                <c:pt idx="3">
                  <c:v>77.34</c:v>
                </c:pt>
                <c:pt idx="4">
                  <c:v>73.989999999999995</c:v>
                </c:pt>
              </c:numCache>
            </c:numRef>
          </c:val>
          <c:extLst>
            <c:ext xmlns:c16="http://schemas.microsoft.com/office/drawing/2014/chart" uri="{C3380CC4-5D6E-409C-BE32-E72D297353CC}">
              <c16:uniqueId val="{00000000-BF90-491A-9366-F590A00286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BF90-491A-9366-F590A00286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256.3</c:v>
                </c:pt>
                <c:pt idx="1">
                  <c:v>292.81</c:v>
                </c:pt>
                <c:pt idx="2">
                  <c:v>256.75</c:v>
                </c:pt>
                <c:pt idx="3">
                  <c:v>277.52</c:v>
                </c:pt>
                <c:pt idx="4">
                  <c:v>293.54000000000002</c:v>
                </c:pt>
              </c:numCache>
            </c:numRef>
          </c:val>
          <c:extLst>
            <c:ext xmlns:c16="http://schemas.microsoft.com/office/drawing/2014/chart" uri="{C3380CC4-5D6E-409C-BE32-E72D297353CC}">
              <c16:uniqueId val="{00000000-608A-4F51-8990-C8533C4228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608A-4F51-8990-C8533C4228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鹿児島県　中種子町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2"/>
      <c r="AL8" s="68">
        <f>データ!$R$6</f>
        <v>7301</v>
      </c>
      <c r="AM8" s="68"/>
      <c r="AN8" s="68"/>
      <c r="AO8" s="68"/>
      <c r="AP8" s="68"/>
      <c r="AQ8" s="68"/>
      <c r="AR8" s="68"/>
      <c r="AS8" s="68"/>
      <c r="AT8" s="36">
        <f>データ!$S$6</f>
        <v>136.94</v>
      </c>
      <c r="AU8" s="37"/>
      <c r="AV8" s="37"/>
      <c r="AW8" s="37"/>
      <c r="AX8" s="37"/>
      <c r="AY8" s="37"/>
      <c r="AZ8" s="37"/>
      <c r="BA8" s="37"/>
      <c r="BB8" s="57">
        <f>データ!$T$6</f>
        <v>53.32</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c r="A10" s="2"/>
      <c r="B10" s="36" t="str">
        <f>データ!$N$6</f>
        <v>-</v>
      </c>
      <c r="C10" s="37"/>
      <c r="D10" s="37"/>
      <c r="E10" s="37"/>
      <c r="F10" s="37"/>
      <c r="G10" s="37"/>
      <c r="H10" s="37"/>
      <c r="I10" s="36">
        <f>データ!$O$6</f>
        <v>46.05</v>
      </c>
      <c r="J10" s="37"/>
      <c r="K10" s="37"/>
      <c r="L10" s="37"/>
      <c r="M10" s="37"/>
      <c r="N10" s="37"/>
      <c r="O10" s="67"/>
      <c r="P10" s="57">
        <f>データ!$P$6</f>
        <v>99.72</v>
      </c>
      <c r="Q10" s="57"/>
      <c r="R10" s="57"/>
      <c r="S10" s="57"/>
      <c r="T10" s="57"/>
      <c r="U10" s="57"/>
      <c r="V10" s="57"/>
      <c r="W10" s="68">
        <f>データ!$Q$6</f>
        <v>4400</v>
      </c>
      <c r="X10" s="68"/>
      <c r="Y10" s="68"/>
      <c r="Z10" s="68"/>
      <c r="AA10" s="68"/>
      <c r="AB10" s="68"/>
      <c r="AC10" s="68"/>
      <c r="AD10" s="2"/>
      <c r="AE10" s="2"/>
      <c r="AF10" s="2"/>
      <c r="AG10" s="2"/>
      <c r="AH10" s="2"/>
      <c r="AI10" s="2"/>
      <c r="AJ10" s="2"/>
      <c r="AK10" s="2"/>
      <c r="AL10" s="68">
        <f>データ!$U$6</f>
        <v>7108</v>
      </c>
      <c r="AM10" s="68"/>
      <c r="AN10" s="68"/>
      <c r="AO10" s="68"/>
      <c r="AP10" s="68"/>
      <c r="AQ10" s="68"/>
      <c r="AR10" s="68"/>
      <c r="AS10" s="68"/>
      <c r="AT10" s="36">
        <f>データ!$V$6</f>
        <v>135.94</v>
      </c>
      <c r="AU10" s="37"/>
      <c r="AV10" s="37"/>
      <c r="AW10" s="37"/>
      <c r="AX10" s="37"/>
      <c r="AY10" s="37"/>
      <c r="AZ10" s="37"/>
      <c r="BA10" s="37"/>
      <c r="BB10" s="57">
        <f>データ!$W$6</f>
        <v>52.29</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111</v>
      </c>
      <c r="BM47" s="42"/>
      <c r="BN47" s="42"/>
      <c r="BO47" s="42"/>
      <c r="BP47" s="42"/>
      <c r="BQ47" s="42"/>
      <c r="BR47" s="42"/>
      <c r="BS47" s="42"/>
      <c r="BT47" s="42"/>
      <c r="BU47" s="42"/>
      <c r="BV47" s="42"/>
      <c r="BW47" s="42"/>
      <c r="BX47" s="42"/>
      <c r="BY47" s="42"/>
      <c r="BZ47" s="4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112</v>
      </c>
      <c r="BM66" s="42"/>
      <c r="BN66" s="42"/>
      <c r="BO66" s="42"/>
      <c r="BP66" s="42"/>
      <c r="BQ66" s="42"/>
      <c r="BR66" s="42"/>
      <c r="BS66" s="42"/>
      <c r="BT66" s="42"/>
      <c r="BU66" s="42"/>
      <c r="BV66" s="42"/>
      <c r="BW66" s="42"/>
      <c r="BX66" s="42"/>
      <c r="BY66" s="42"/>
      <c r="BZ66" s="4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7Nj+tq9nNdMmdSmTpV/hMv9SLasznI+JoU8Sv8F9G4Dee89O85oZ5ozMlJOO64ZtNnFzHZZubWd88i8lXOcPA==" saltValue="B5H1bFKUEZe5t+HQQW5Y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465011</v>
      </c>
      <c r="D6" s="20">
        <f t="shared" si="3"/>
        <v>46</v>
      </c>
      <c r="E6" s="20">
        <f t="shared" si="3"/>
        <v>1</v>
      </c>
      <c r="F6" s="20">
        <f t="shared" si="3"/>
        <v>0</v>
      </c>
      <c r="G6" s="20">
        <f t="shared" si="3"/>
        <v>1</v>
      </c>
      <c r="H6" s="20" t="str">
        <f t="shared" si="3"/>
        <v>鹿児島県　中種子町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46.05</v>
      </c>
      <c r="P6" s="21">
        <f t="shared" si="3"/>
        <v>99.72</v>
      </c>
      <c r="Q6" s="21">
        <f t="shared" si="3"/>
        <v>4400</v>
      </c>
      <c r="R6" s="21">
        <f t="shared" si="3"/>
        <v>7301</v>
      </c>
      <c r="S6" s="21">
        <f t="shared" si="3"/>
        <v>136.94</v>
      </c>
      <c r="T6" s="21">
        <f t="shared" si="3"/>
        <v>53.32</v>
      </c>
      <c r="U6" s="21">
        <f t="shared" si="3"/>
        <v>7108</v>
      </c>
      <c r="V6" s="21">
        <f t="shared" si="3"/>
        <v>135.94</v>
      </c>
      <c r="W6" s="21">
        <f t="shared" si="3"/>
        <v>52.29</v>
      </c>
      <c r="X6" s="22">
        <f>IF(X7="",NA(),X7)</f>
        <v>95.31</v>
      </c>
      <c r="Y6" s="22">
        <f t="shared" ref="Y6:AG6" si="4">IF(Y7="",NA(),Y7)</f>
        <v>89.08</v>
      </c>
      <c r="Z6" s="22">
        <f t="shared" si="4"/>
        <v>101.09</v>
      </c>
      <c r="AA6" s="22">
        <f t="shared" si="4"/>
        <v>107.13</v>
      </c>
      <c r="AB6" s="22">
        <f t="shared" si="4"/>
        <v>102.79</v>
      </c>
      <c r="AC6" s="22">
        <f t="shared" si="4"/>
        <v>104.35</v>
      </c>
      <c r="AD6" s="22">
        <f t="shared" si="4"/>
        <v>105.34</v>
      </c>
      <c r="AE6" s="22">
        <f t="shared" si="4"/>
        <v>105.77</v>
      </c>
      <c r="AF6" s="22">
        <f t="shared" si="4"/>
        <v>104.82</v>
      </c>
      <c r="AG6" s="22">
        <f t="shared" si="4"/>
        <v>106.46</v>
      </c>
      <c r="AH6" s="21" t="str">
        <f>IF(AH7="","",IF(AH7="-","【-】","【"&amp;SUBSTITUTE(TEXT(AH7,"#,##0.00"),"-","△")&amp;"】"))</f>
        <v>【108.24】</v>
      </c>
      <c r="AI6" s="22">
        <f>IF(AI7="",NA(),AI7)</f>
        <v>7.85</v>
      </c>
      <c r="AJ6" s="22">
        <f t="shared" ref="AJ6:AR6" si="5">IF(AJ7="",NA(),AJ7)</f>
        <v>20.420000000000002</v>
      </c>
      <c r="AK6" s="22">
        <f t="shared" si="5"/>
        <v>19.05</v>
      </c>
      <c r="AL6" s="22">
        <f t="shared" si="5"/>
        <v>5.57</v>
      </c>
      <c r="AM6" s="22">
        <f t="shared" si="5"/>
        <v>1.03</v>
      </c>
      <c r="AN6" s="22">
        <f t="shared" si="5"/>
        <v>21.69</v>
      </c>
      <c r="AO6" s="22">
        <f t="shared" si="5"/>
        <v>24.04</v>
      </c>
      <c r="AP6" s="22">
        <f t="shared" si="5"/>
        <v>28.03</v>
      </c>
      <c r="AQ6" s="22">
        <f t="shared" si="5"/>
        <v>26.73</v>
      </c>
      <c r="AR6" s="22">
        <f t="shared" si="5"/>
        <v>27.85</v>
      </c>
      <c r="AS6" s="21" t="str">
        <f>IF(AS7="","",IF(AS7="-","【-】","【"&amp;SUBSTITUTE(TEXT(AS7,"#,##0.00"),"-","△")&amp;"】"))</f>
        <v>【1.50】</v>
      </c>
      <c r="AT6" s="22">
        <f>IF(AT7="",NA(),AT7)</f>
        <v>145.65</v>
      </c>
      <c r="AU6" s="22">
        <f t="shared" ref="AU6:BC6" si="6">IF(AU7="",NA(),AU7)</f>
        <v>134.13999999999999</v>
      </c>
      <c r="AV6" s="22">
        <f t="shared" si="6"/>
        <v>375.22</v>
      </c>
      <c r="AW6" s="22">
        <f t="shared" si="6"/>
        <v>195.66</v>
      </c>
      <c r="AX6" s="22">
        <f t="shared" si="6"/>
        <v>216.15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701.93</v>
      </c>
      <c r="BF6" s="22">
        <f t="shared" ref="BF6:BN6" si="7">IF(BF7="",NA(),BF7)</f>
        <v>878.13</v>
      </c>
      <c r="BG6" s="22">
        <f t="shared" si="7"/>
        <v>1000.29</v>
      </c>
      <c r="BH6" s="22">
        <f t="shared" si="7"/>
        <v>1013.09</v>
      </c>
      <c r="BI6" s="22">
        <f t="shared" si="7"/>
        <v>970.63</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69.930000000000007</v>
      </c>
      <c r="BQ6" s="22">
        <f t="shared" ref="BQ6:BY6" si="8">IF(BQ7="",NA(),BQ7)</f>
        <v>61.75</v>
      </c>
      <c r="BR6" s="22">
        <f t="shared" si="8"/>
        <v>70.150000000000006</v>
      </c>
      <c r="BS6" s="22">
        <f t="shared" si="8"/>
        <v>77.34</v>
      </c>
      <c r="BT6" s="22">
        <f t="shared" si="8"/>
        <v>73.989999999999995</v>
      </c>
      <c r="BU6" s="22">
        <f t="shared" si="8"/>
        <v>87.11</v>
      </c>
      <c r="BV6" s="22">
        <f t="shared" si="8"/>
        <v>82.78</v>
      </c>
      <c r="BW6" s="22">
        <f t="shared" si="8"/>
        <v>84.82</v>
      </c>
      <c r="BX6" s="22">
        <f t="shared" si="8"/>
        <v>82.29</v>
      </c>
      <c r="BY6" s="22">
        <f t="shared" si="8"/>
        <v>84.16</v>
      </c>
      <c r="BZ6" s="21" t="str">
        <f>IF(BZ7="","",IF(BZ7="-","【-】","【"&amp;SUBSTITUTE(TEXT(BZ7,"#,##0.00"),"-","△")&amp;"】"))</f>
        <v>【97.82】</v>
      </c>
      <c r="CA6" s="22">
        <f>IF(CA7="",NA(),CA7)</f>
        <v>256.3</v>
      </c>
      <c r="CB6" s="22">
        <f t="shared" ref="CB6:CJ6" si="9">IF(CB7="",NA(),CB7)</f>
        <v>292.81</v>
      </c>
      <c r="CC6" s="22">
        <f t="shared" si="9"/>
        <v>256.75</v>
      </c>
      <c r="CD6" s="22">
        <f t="shared" si="9"/>
        <v>277.52</v>
      </c>
      <c r="CE6" s="22">
        <f t="shared" si="9"/>
        <v>293.54000000000002</v>
      </c>
      <c r="CF6" s="22">
        <f t="shared" si="9"/>
        <v>223.98</v>
      </c>
      <c r="CG6" s="22">
        <f t="shared" si="9"/>
        <v>225.09</v>
      </c>
      <c r="CH6" s="22">
        <f t="shared" si="9"/>
        <v>224.82</v>
      </c>
      <c r="CI6" s="22">
        <f t="shared" si="9"/>
        <v>230.85</v>
      </c>
      <c r="CJ6" s="22">
        <f t="shared" si="9"/>
        <v>230.21</v>
      </c>
      <c r="CK6" s="21" t="str">
        <f>IF(CK7="","",IF(CK7="-","【-】","【"&amp;SUBSTITUTE(TEXT(CK7,"#,##0.00"),"-","△")&amp;"】"))</f>
        <v>【177.56】</v>
      </c>
      <c r="CL6" s="22">
        <f>IF(CL7="",NA(),CL7)</f>
        <v>51.8</v>
      </c>
      <c r="CM6" s="22">
        <f t="shared" ref="CM6:CU6" si="10">IF(CM7="",NA(),CM7)</f>
        <v>52.93</v>
      </c>
      <c r="CN6" s="22">
        <f t="shared" si="10"/>
        <v>60.06</v>
      </c>
      <c r="CO6" s="22">
        <f t="shared" si="10"/>
        <v>60.17</v>
      </c>
      <c r="CP6" s="22">
        <f t="shared" si="10"/>
        <v>58.98</v>
      </c>
      <c r="CQ6" s="22">
        <f t="shared" si="10"/>
        <v>49.64</v>
      </c>
      <c r="CR6" s="22">
        <f t="shared" si="10"/>
        <v>49.38</v>
      </c>
      <c r="CS6" s="22">
        <f t="shared" si="10"/>
        <v>50.09</v>
      </c>
      <c r="CT6" s="22">
        <f t="shared" si="10"/>
        <v>50.1</v>
      </c>
      <c r="CU6" s="22">
        <f t="shared" si="10"/>
        <v>49.76</v>
      </c>
      <c r="CV6" s="21" t="str">
        <f>IF(CV7="","",IF(CV7="-","【-】","【"&amp;SUBSTITUTE(TEXT(CV7,"#,##0.00"),"-","△")&amp;"】"))</f>
        <v>【59.81】</v>
      </c>
      <c r="CW6" s="22">
        <f>IF(CW7="",NA(),CW7)</f>
        <v>79.98</v>
      </c>
      <c r="CX6" s="22">
        <f t="shared" ref="CX6:DF6" si="11">IF(CX7="",NA(),CX7)</f>
        <v>77.77</v>
      </c>
      <c r="CY6" s="22">
        <f t="shared" si="11"/>
        <v>67.180000000000007</v>
      </c>
      <c r="CZ6" s="22">
        <f t="shared" si="11"/>
        <v>67.02</v>
      </c>
      <c r="DA6" s="22">
        <f t="shared" si="11"/>
        <v>69.260000000000005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37.380000000000003</v>
      </c>
      <c r="DI6" s="22">
        <f t="shared" ref="DI6:DQ6" si="12">IF(DI7="",NA(),DI7)</f>
        <v>35.020000000000003</v>
      </c>
      <c r="DJ6" s="22">
        <f t="shared" si="12"/>
        <v>38.159999999999997</v>
      </c>
      <c r="DK6" s="22">
        <f t="shared" si="12"/>
        <v>35.659999999999997</v>
      </c>
      <c r="DL6" s="22">
        <f t="shared" si="12"/>
        <v>37.659999999999997</v>
      </c>
      <c r="DM6" s="22">
        <f t="shared" si="12"/>
        <v>47.31</v>
      </c>
      <c r="DN6" s="22">
        <f t="shared" si="12"/>
        <v>47.5</v>
      </c>
      <c r="DO6" s="22">
        <f t="shared" si="12"/>
        <v>48.41</v>
      </c>
      <c r="DP6" s="22">
        <f t="shared" si="12"/>
        <v>50.02</v>
      </c>
      <c r="DQ6" s="22">
        <f t="shared" si="12"/>
        <v>51.38</v>
      </c>
      <c r="DR6" s="21" t="str">
        <f>IF(DR7="","",IF(DR7="-","【-】","【"&amp;SUBSTITUTE(TEXT(DR7,"#,##0.00"),"-","△")&amp;"】"))</f>
        <v>【52.02】</v>
      </c>
      <c r="DS6" s="22">
        <f>IF(DS7="",NA(),DS7)</f>
        <v>18.670000000000002</v>
      </c>
      <c r="DT6" s="22">
        <f t="shared" ref="DT6:EB6" si="13">IF(DT7="",NA(),DT7)</f>
        <v>17.43</v>
      </c>
      <c r="DU6" s="22">
        <f t="shared" si="13"/>
        <v>17.43</v>
      </c>
      <c r="DV6" s="22">
        <f t="shared" si="13"/>
        <v>17.3</v>
      </c>
      <c r="DW6" s="22">
        <f t="shared" si="13"/>
        <v>17.25</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0.69</v>
      </c>
      <c r="EE6" s="22">
        <f t="shared" ref="EE6:EM6" si="14">IF(EE7="",NA(),EE7)</f>
        <v>0.04</v>
      </c>
      <c r="EF6" s="22">
        <f t="shared" si="14"/>
        <v>0.21</v>
      </c>
      <c r="EG6" s="22">
        <f t="shared" si="14"/>
        <v>0.12</v>
      </c>
      <c r="EH6" s="22">
        <f t="shared" si="14"/>
        <v>0.06</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465011</v>
      </c>
      <c r="D7" s="24">
        <v>46</v>
      </c>
      <c r="E7" s="24">
        <v>1</v>
      </c>
      <c r="F7" s="24">
        <v>0</v>
      </c>
      <c r="G7" s="24">
        <v>1</v>
      </c>
      <c r="H7" s="24" t="s">
        <v>93</v>
      </c>
      <c r="I7" s="24" t="s">
        <v>94</v>
      </c>
      <c r="J7" s="24" t="s">
        <v>95</v>
      </c>
      <c r="K7" s="24" t="s">
        <v>96</v>
      </c>
      <c r="L7" s="24" t="s">
        <v>97</v>
      </c>
      <c r="M7" s="24" t="s">
        <v>98</v>
      </c>
      <c r="N7" s="25" t="s">
        <v>99</v>
      </c>
      <c r="O7" s="25">
        <v>46.05</v>
      </c>
      <c r="P7" s="25">
        <v>99.72</v>
      </c>
      <c r="Q7" s="25">
        <v>4400</v>
      </c>
      <c r="R7" s="25">
        <v>7301</v>
      </c>
      <c r="S7" s="25">
        <v>136.94</v>
      </c>
      <c r="T7" s="25">
        <v>53.32</v>
      </c>
      <c r="U7" s="25">
        <v>7108</v>
      </c>
      <c r="V7" s="25">
        <v>135.94</v>
      </c>
      <c r="W7" s="25">
        <v>52.29</v>
      </c>
      <c r="X7" s="25">
        <v>95.31</v>
      </c>
      <c r="Y7" s="25">
        <v>89.08</v>
      </c>
      <c r="Z7" s="25">
        <v>101.09</v>
      </c>
      <c r="AA7" s="25">
        <v>107.13</v>
      </c>
      <c r="AB7" s="25">
        <v>102.79</v>
      </c>
      <c r="AC7" s="25">
        <v>104.35</v>
      </c>
      <c r="AD7" s="25">
        <v>105.34</v>
      </c>
      <c r="AE7" s="25">
        <v>105.77</v>
      </c>
      <c r="AF7" s="25">
        <v>104.82</v>
      </c>
      <c r="AG7" s="25">
        <v>106.46</v>
      </c>
      <c r="AH7" s="25">
        <v>108.24</v>
      </c>
      <c r="AI7" s="25">
        <v>7.85</v>
      </c>
      <c r="AJ7" s="25">
        <v>20.420000000000002</v>
      </c>
      <c r="AK7" s="25">
        <v>19.05</v>
      </c>
      <c r="AL7" s="25">
        <v>5.57</v>
      </c>
      <c r="AM7" s="25">
        <v>1.03</v>
      </c>
      <c r="AN7" s="25">
        <v>21.69</v>
      </c>
      <c r="AO7" s="25">
        <v>24.04</v>
      </c>
      <c r="AP7" s="25">
        <v>28.03</v>
      </c>
      <c r="AQ7" s="25">
        <v>26.73</v>
      </c>
      <c r="AR7" s="25">
        <v>27.85</v>
      </c>
      <c r="AS7" s="25">
        <v>1.5</v>
      </c>
      <c r="AT7" s="25">
        <v>145.65</v>
      </c>
      <c r="AU7" s="25">
        <v>134.13999999999999</v>
      </c>
      <c r="AV7" s="25">
        <v>375.22</v>
      </c>
      <c r="AW7" s="25">
        <v>195.66</v>
      </c>
      <c r="AX7" s="25">
        <v>216.15</v>
      </c>
      <c r="AY7" s="25">
        <v>301.04000000000002</v>
      </c>
      <c r="AZ7" s="25">
        <v>305.08</v>
      </c>
      <c r="BA7" s="25">
        <v>305.33999999999997</v>
      </c>
      <c r="BB7" s="25">
        <v>310.01</v>
      </c>
      <c r="BC7" s="25">
        <v>311.12</v>
      </c>
      <c r="BD7" s="25">
        <v>243.36</v>
      </c>
      <c r="BE7" s="25">
        <v>701.93</v>
      </c>
      <c r="BF7" s="25">
        <v>878.13</v>
      </c>
      <c r="BG7" s="25">
        <v>1000.29</v>
      </c>
      <c r="BH7" s="25">
        <v>1013.09</v>
      </c>
      <c r="BI7" s="25">
        <v>970.63</v>
      </c>
      <c r="BJ7" s="25">
        <v>551.62</v>
      </c>
      <c r="BK7" s="25">
        <v>585.59</v>
      </c>
      <c r="BL7" s="25">
        <v>561.34</v>
      </c>
      <c r="BM7" s="25">
        <v>538.33000000000004</v>
      </c>
      <c r="BN7" s="25">
        <v>515.14</v>
      </c>
      <c r="BO7" s="25">
        <v>265.93</v>
      </c>
      <c r="BP7" s="25">
        <v>69.930000000000007</v>
      </c>
      <c r="BQ7" s="25">
        <v>61.75</v>
      </c>
      <c r="BR7" s="25">
        <v>70.150000000000006</v>
      </c>
      <c r="BS7" s="25">
        <v>77.34</v>
      </c>
      <c r="BT7" s="25">
        <v>73.989999999999995</v>
      </c>
      <c r="BU7" s="25">
        <v>87.11</v>
      </c>
      <c r="BV7" s="25">
        <v>82.78</v>
      </c>
      <c r="BW7" s="25">
        <v>84.82</v>
      </c>
      <c r="BX7" s="25">
        <v>82.29</v>
      </c>
      <c r="BY7" s="25">
        <v>84.16</v>
      </c>
      <c r="BZ7" s="25">
        <v>97.82</v>
      </c>
      <c r="CA7" s="25">
        <v>256.3</v>
      </c>
      <c r="CB7" s="25">
        <v>292.81</v>
      </c>
      <c r="CC7" s="25">
        <v>256.75</v>
      </c>
      <c r="CD7" s="25">
        <v>277.52</v>
      </c>
      <c r="CE7" s="25">
        <v>293.54000000000002</v>
      </c>
      <c r="CF7" s="25">
        <v>223.98</v>
      </c>
      <c r="CG7" s="25">
        <v>225.09</v>
      </c>
      <c r="CH7" s="25">
        <v>224.82</v>
      </c>
      <c r="CI7" s="25">
        <v>230.85</v>
      </c>
      <c r="CJ7" s="25">
        <v>230.21</v>
      </c>
      <c r="CK7" s="25">
        <v>177.56</v>
      </c>
      <c r="CL7" s="25">
        <v>51.8</v>
      </c>
      <c r="CM7" s="25">
        <v>52.93</v>
      </c>
      <c r="CN7" s="25">
        <v>60.06</v>
      </c>
      <c r="CO7" s="25">
        <v>60.17</v>
      </c>
      <c r="CP7" s="25">
        <v>58.98</v>
      </c>
      <c r="CQ7" s="25">
        <v>49.64</v>
      </c>
      <c r="CR7" s="25">
        <v>49.38</v>
      </c>
      <c r="CS7" s="25">
        <v>50.09</v>
      </c>
      <c r="CT7" s="25">
        <v>50.1</v>
      </c>
      <c r="CU7" s="25">
        <v>49.76</v>
      </c>
      <c r="CV7" s="25">
        <v>59.81</v>
      </c>
      <c r="CW7" s="25">
        <v>79.98</v>
      </c>
      <c r="CX7" s="25">
        <v>77.77</v>
      </c>
      <c r="CY7" s="25">
        <v>67.180000000000007</v>
      </c>
      <c r="CZ7" s="25">
        <v>67.02</v>
      </c>
      <c r="DA7" s="25">
        <v>69.260000000000005</v>
      </c>
      <c r="DB7" s="25">
        <v>78.09</v>
      </c>
      <c r="DC7" s="25">
        <v>78.010000000000005</v>
      </c>
      <c r="DD7" s="25">
        <v>77.599999999999994</v>
      </c>
      <c r="DE7" s="25">
        <v>77.3</v>
      </c>
      <c r="DF7" s="25">
        <v>76.64</v>
      </c>
      <c r="DG7" s="25">
        <v>89.42</v>
      </c>
      <c r="DH7" s="25">
        <v>37.380000000000003</v>
      </c>
      <c r="DI7" s="25">
        <v>35.020000000000003</v>
      </c>
      <c r="DJ7" s="25">
        <v>38.159999999999997</v>
      </c>
      <c r="DK7" s="25">
        <v>35.659999999999997</v>
      </c>
      <c r="DL7" s="25">
        <v>37.659999999999997</v>
      </c>
      <c r="DM7" s="25">
        <v>47.31</v>
      </c>
      <c r="DN7" s="25">
        <v>47.5</v>
      </c>
      <c r="DO7" s="25">
        <v>48.41</v>
      </c>
      <c r="DP7" s="25">
        <v>50.02</v>
      </c>
      <c r="DQ7" s="25">
        <v>51.38</v>
      </c>
      <c r="DR7" s="25">
        <v>52.02</v>
      </c>
      <c r="DS7" s="25">
        <v>18.670000000000002</v>
      </c>
      <c r="DT7" s="25">
        <v>17.43</v>
      </c>
      <c r="DU7" s="25">
        <v>17.43</v>
      </c>
      <c r="DV7" s="25">
        <v>17.3</v>
      </c>
      <c r="DW7" s="25">
        <v>17.25</v>
      </c>
      <c r="DX7" s="25">
        <v>16.77</v>
      </c>
      <c r="DY7" s="25">
        <v>17.399999999999999</v>
      </c>
      <c r="DZ7" s="25">
        <v>18.64</v>
      </c>
      <c r="EA7" s="25">
        <v>19.510000000000002</v>
      </c>
      <c r="EB7" s="25">
        <v>21.6</v>
      </c>
      <c r="EC7" s="25">
        <v>25.37</v>
      </c>
      <c r="ED7" s="25">
        <v>0.69</v>
      </c>
      <c r="EE7" s="25">
        <v>0.04</v>
      </c>
      <c r="EF7" s="25">
        <v>0.21</v>
      </c>
      <c r="EG7" s="25">
        <v>0.12</v>
      </c>
      <c r="EH7" s="25">
        <v>0.06</v>
      </c>
      <c r="EI7" s="25">
        <v>0.47</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2025-02-17T00:10:16Z</cp:lastPrinted>
  <dcterms:created xsi:type="dcterms:W3CDTF">2025-01-24T06:56:32Z</dcterms:created>
  <dcterms:modified xsi:type="dcterms:W3CDTF">2025-02-17T00:15:09Z</dcterms:modified>
  <cp:category/>
</cp:coreProperties>
</file>