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完成版\36 龍郷町（済）\"/>
    </mc:Choice>
  </mc:AlternateContent>
  <xr:revisionPtr revIDLastSave="0" documentId="13_ncr:1_{5331293C-BD9A-4D64-8512-3ADCA2DF052A}" xr6:coauthVersionLast="36" xr6:coauthVersionMax="36" xr10:uidLastSave="{00000000-0000-0000-0000-000000000000}"/>
  <workbookProtection workbookAlgorithmName="SHA-512" workbookHashValue="cw9E3fLcXLxYUYah+jiO1B4hwMAjeVRJFfZxRtjntvBi6qJoREH7qMTxkCIcfS7ETIqy9rvX8RMxW/dAacXG9g==" workbookSaltValue="ma18EUdw7PBvePZiu72W2w==" workbookSpinCount="100000" lockStructure="1"/>
  <bookViews>
    <workbookView xWindow="0" yWindow="0" windowWidth="23040" windowHeight="921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R6" i="5"/>
  <c r="Q6" i="5"/>
  <c r="W10" i="4" s="1"/>
  <c r="P6" i="5"/>
  <c r="P10" i="4" s="1"/>
  <c r="O6" i="5"/>
  <c r="I10" i="4" s="1"/>
  <c r="N6" i="5"/>
  <c r="B10" i="4" s="1"/>
  <c r="M6" i="5"/>
  <c r="L6" i="5"/>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F85" i="4"/>
  <c r="E85" i="4"/>
  <c r="BB10" i="4"/>
  <c r="AL10" i="4"/>
  <c r="BB8" i="4"/>
  <c r="AT8" i="4"/>
  <c r="AL8" i="4"/>
  <c r="AD8" i="4"/>
  <c r="W8" i="4"/>
  <c r="P8" i="4"/>
  <c r="I8"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<sst xmlns="http://schemas.openxmlformats.org/spreadsheetml/2006/main" count="228" uniqueCount="113">
  <si>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</si>
  <si>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</si>
  <si>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</si>
  <si>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</si>
  <si>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</si>
  <si>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</si>
  <si>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</si>
  <si>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</si>
  <si>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</si>
  <si>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</si>
  <si>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</si>
  <si>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</si>
  <si>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</si>
  <si>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</si>
  <si>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</si>
  <si>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</si>
  <si>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</si>
  <si>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</si>
  <si>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</si>
  <si>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</si>
  <si>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</si>
  <si>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</si>
  <si>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</si>
  <si>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</si>
  <si>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</si>
  <si>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</si>
  <si>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</si>
  <si>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</si>
  <si>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</si>
  <si>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</si>
  <si>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</si>
  <si>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</si>
  <si>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</si>
  <si>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</si>
  <si>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</si>
  <si>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</si>
  <si>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</si>
  <si>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</si>
  <si>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</si>
  <si>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</si>
  <si>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</si>
  <si>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</si>
  <si>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</si>
  <si>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</si>
  <si>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</si>
  <si>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</si>
  <si>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</si>
  <si>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</si>
  <si>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</si>
  <si>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</si>
  <si>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</si>
  <si>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</si>
  <si>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</si>
  <si>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</si>
  <si>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</si>
  <si>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</si>
  <si>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</si>
  <si>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</si>
  <si>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</si>
  <si>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</si>
  <si>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</si>
  <si>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</si>
  <si>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</si>
  <si>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</si>
  <si>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</si>
  <si>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</si>
  <si>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</si>
  <si>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</si>
  <si>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</si>
  <si>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</si>
  <si>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</si>
  <si>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</si>
  <si>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</si>
  <si>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</si>
  <si>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</si>
  <si>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</si>
  <si>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</si>
  <si>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</si>
  <si>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</si>
  <si>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</si>
  <si>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</si>
  <si>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</si>
  <si>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</si>
  <si>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</si>
  <si>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</si>
  <si>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</si>
  <si>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</si>
  <si>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</si>
  <si>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</si>
  <si>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</si>
  <si>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</si>
  <si>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</si>
  <si>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</si>
  <si>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龍郷町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</si>
  <si>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</si>
  <si>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</si>
  <si>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</si>
  <si>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</si>
  <si>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</si>
  <si>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</si>
  <si>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</si>
  <si>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</si>
  <si>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</si>
  <si>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</si>
  <si>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</si>
  <si>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</si>
  <si>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</si>
  <si>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</si>
  <si>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</si>
  <si>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</si>
  <si>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①経常収支比率
類似団体平均値及び全国平均値よりも上回っており単年度収支が黒字ではあるが、依然繰出金に依存している割合が大きい。料金回収率と照らし合わせながら適正な料金設定を今後も検討する必要がある。
②累積欠損金比率
現在累積欠損金は0％であり健全性を保っているが、繰出金に依存している影響が大きい。今後も料金の回収率向上や経費の削減に努める必要がある。
③流動比率
類似団体平均値及び全国平均値よりも下回っている。元利償還金の割合が大きく繰出金に依存しているのが現状である。自己財源確保及び経費削減に努め、料金の適正化を図る必要がある。
④企業債残高対給水収益比率
公営企業移行前の継続事業による企業債残高が大きく、他団体と比べても高い数値を示しているが、年々減少する見込みである。
⑤料金回収率
類似団体平均値及び全国平均値よりも下回っている。経費削減に努めながら、適正な料金設定を検討する必要がある。
⑥給水原価
類似団体平均値及び全国平均値よりも上回っているが減少傾向にある。今後更なる費用削減や計画的な投資に努めたい。
⑦施設利用率
類似団体平均値及び全国平均値よりも上回っており、配水能力に対する1日平均配水量は高い効率性を示している。
⑧有収率
類似団体平均値及び全国平均値よりも上回っており高い効率性を示している。今後も施設の効率的な稼働に努める。
</t>
    <rPh sb="25" eb="27">
      <t>ウワマワ</t>
    </rPh>
    <rPh sb="31" eb="34">
      <t>タンネンド</t>
    </rPh>
    <rPh sb="34" eb="36">
      <t>シュウシ</t>
    </rPh>
    <rPh sb="37" eb="39">
      <t>クロジ</t>
    </rPh>
    <rPh sb="64" eb="69">
      <t>リョウキンカイシュウリツ</t>
    </rPh>
    <rPh sb="70" eb="71">
      <t>テ</t>
    </rPh>
    <rPh sb="73" eb="74">
      <t>ア</t>
    </rPh>
    <rPh sb="79" eb="81">
      <t>テキセイ</t>
    </rPh>
    <rPh sb="82" eb="84">
      <t>リョウキン</t>
    </rPh>
    <rPh sb="84" eb="86">
      <t>セッテイ</t>
    </rPh>
    <rPh sb="138" eb="140">
      <t>イゾン</t>
    </rPh>
    <rPh sb="202" eb="204">
      <t>シタマワ</t>
    </rPh>
    <rPh sb="233" eb="235">
      <t>ゲンジョウ</t>
    </rPh>
    <rPh sb="255" eb="257">
      <t>リョウキン</t>
    </rPh>
    <rPh sb="258" eb="260">
      <t>テキセイ</t>
    </rPh>
    <rPh sb="260" eb="261">
      <t>カ</t>
    </rPh>
    <rPh sb="262" eb="263">
      <t>ハカ</t>
    </rPh>
    <rPh sb="264" eb="266">
      <t>ヒツヨウ</t>
    </rPh>
    <rPh sb="330" eb="332">
      <t>ネンネン</t>
    </rPh>
    <rPh sb="375" eb="377">
      <t>ケイヒ</t>
    </rPh>
    <rPh sb="377" eb="379">
      <t>サクゲン</t>
    </rPh>
    <rPh sb="380" eb="381">
      <t>ツト</t>
    </rPh>
    <rPh sb="398" eb="400">
      <t>ヒツヨウ</t>
    </rPh>
    <rPh sb="428" eb="430">
      <t>ウワマワ</t>
    </rPh>
    <rPh sb="448" eb="450">
      <t>ヒヨウ</t>
    </rPh>
    <rPh sb="490" eb="492">
      <t>ウワマワ</t>
    </rPh>
    <rPh sb="497" eb="501">
      <t>ハイスイノウリョク</t>
    </rPh>
    <rPh sb="502" eb="503">
      <t>タイ</t>
    </rPh>
    <rPh sb="506" eb="507">
      <t>ヒ</t>
    </rPh>
    <rPh sb="507" eb="509">
      <t>ヘイキン</t>
    </rPh>
    <rPh sb="509" eb="512">
      <t>ハイスイリョウ</t>
    </rPh>
    <rPh sb="513" eb="514">
      <t>タカ</t>
    </rPh>
    <rPh sb="515" eb="518">
      <t>コウリツセイ</t>
    </rPh>
    <rPh sb="519" eb="520">
      <t>シメ</t>
    </rPh>
    <rPh sb="548" eb="550">
      <t>ウワマワ</t>
    </rPh>
    <rPh sb="554" eb="555">
      <t>タカ</t>
    </rPh>
    <rPh sb="556" eb="558">
      <t>コウリツ</t>
    </rPh>
    <rPh sb="558" eb="559">
      <t>セイ</t>
    </rPh>
    <rPh sb="560" eb="561">
      <t>シメ</t>
    </rPh>
    <rPh sb="572" eb="574">
      <t>コウリツ</t>
    </rPh>
    <rPh sb="574" eb="575">
      <t>テキ</t>
    </rPh>
    <phoneticPr fontId="4"/>
  </si>
  <si>
    <t>有形固定資産減価償却率についてはこれまでの更新事業により類似団体平均値及び全国平均値よりも下回っており、管路の更新は概ね済んでおり耐用年数を超過した管路等も無いため、管路経年化率及び管路更新率はともに0％となっている。今後も更新計画に基づき更新需要の財源確保等を計画的に進めていく。</t>
    <rPh sb="0" eb="2">
      <t>ユウケイ</t>
    </rPh>
    <rPh sb="21" eb="23">
      <t>コウシン</t>
    </rPh>
    <rPh sb="23" eb="25">
      <t>ジギョウ</t>
    </rPh>
    <rPh sb="45" eb="47">
      <t>シタマワ</t>
    </rPh>
    <rPh sb="52" eb="54">
      <t>カンロ</t>
    </rPh>
    <rPh sb="65" eb="69">
      <t>タイヨウネンスウ</t>
    </rPh>
    <rPh sb="70" eb="72">
      <t>チョウカ</t>
    </rPh>
    <rPh sb="74" eb="76">
      <t>カンロ</t>
    </rPh>
    <rPh sb="76" eb="77">
      <t>トウ</t>
    </rPh>
    <rPh sb="78" eb="79">
      <t>ナ</t>
    </rPh>
    <rPh sb="89" eb="90">
      <t>オヨ</t>
    </rPh>
    <rPh sb="91" eb="93">
      <t>カンロ</t>
    </rPh>
    <rPh sb="93" eb="96">
      <t>コウシンリツ</t>
    </rPh>
    <rPh sb="109" eb="111">
      <t>コンゴ</t>
    </rPh>
    <rPh sb="112" eb="116">
      <t>コウシンケイカク</t>
    </rPh>
    <rPh sb="117" eb="118">
      <t>モト</t>
    </rPh>
    <rPh sb="120" eb="122">
      <t>コウシン</t>
    </rPh>
    <rPh sb="122" eb="124">
      <t>ジュヨウ</t>
    </rPh>
    <rPh sb="125" eb="127">
      <t>ザイゲン</t>
    </rPh>
    <rPh sb="127" eb="129">
      <t>カクホ</t>
    </rPh>
    <rPh sb="129" eb="130">
      <t>トウ</t>
    </rPh>
    <rPh sb="131" eb="134">
      <t>ケイカクテキ</t>
    </rPh>
    <rPh sb="135" eb="136">
      <t>スス</t>
    </rPh>
    <phoneticPr fontId="4"/>
  </si>
  <si>
    <t>経営費用に対して経営収益が上回っており本町の経営状況は黒字である。給水収益以外の収入に依存している割合が大きいく流動比率も低いため、料金の適正化と投資計画の見直しを図る必要がある。また施設等の計画的な更新を行うことにより経営の効率化及び健全化を図り、持続可能な水道事業の運営に努めたい。</t>
    <rPh sb="19" eb="21">
      <t>ホンチョウ</t>
    </rPh>
    <rPh sb="22" eb="24">
      <t>ケイエイ</t>
    </rPh>
    <rPh sb="24" eb="26">
      <t>ジョウキョウ</t>
    </rPh>
    <rPh sb="27" eb="29">
      <t>クロジ</t>
    </rPh>
    <rPh sb="33" eb="37">
      <t>キュウスイシュウエキ</t>
    </rPh>
    <rPh sb="37" eb="39">
      <t>イガイ</t>
    </rPh>
    <rPh sb="40" eb="42">
      <t>シュウニュウ</t>
    </rPh>
    <rPh sb="43" eb="45">
      <t>イゾン</t>
    </rPh>
    <rPh sb="49" eb="51">
      <t>ワリアイ</t>
    </rPh>
    <rPh sb="52" eb="53">
      <t>オオ</t>
    </rPh>
    <rPh sb="56" eb="60">
      <t>リュウドウヒリツ</t>
    </rPh>
    <rPh sb="61" eb="62">
      <t>ヒク</t>
    </rPh>
    <rPh sb="66" eb="68">
      <t>リョウキン</t>
    </rPh>
    <rPh sb="69" eb="72">
      <t>テキセイカ</t>
    </rPh>
    <rPh sb="73" eb="77">
      <t>トウシケイカク</t>
    </rPh>
    <rPh sb="78" eb="80">
      <t>ミナオ</t>
    </rPh>
    <rPh sb="82" eb="83">
      <t>ハカ</t>
    </rPh>
    <rPh sb="84" eb="86">
      <t>ヒツヨウ</t>
    </rPh>
    <rPh sb="92" eb="95">
      <t>シセツトウ</t>
    </rPh>
    <rPh sb="96" eb="99">
      <t>ケイカクテキ</t>
    </rPh>
    <rPh sb="100" eb="102">
      <t>コウシン</t>
    </rPh>
    <rPh sb="103" eb="104">
      <t>オコナ</t>
    </rPh>
    <rPh sb="110" eb="112">
      <t>ケイエイ</t>
    </rPh>
    <rPh sb="113" eb="116">
      <t>コウリツカ</t>
    </rPh>
    <rPh sb="116" eb="117">
      <t>オヨ</t>
    </rPh>
    <rPh sb="118" eb="121">
      <t>ケンゼンカ</t>
    </rPh>
    <rPh sb="122" eb="123">
      <t>ハカ</t>
    </rPh>
    <rPh sb="125" eb="129">
      <t>ジゾクカノウ</t>
    </rPh>
    <rPh sb="130" eb="134">
      <t>スイドウジギョウ</t>
    </rPh>
    <rPh sb="135" eb="137">
      <t>ウンエイ</t>
    </rPh>
    <rPh sb="138" eb="139">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</si>
</sst>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ADC-4E16-9186-C275D3C2B04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0.4</c:v>
                </c:pt>
                <c:pt idx="2">
                  <c:v>0.36</c:v>
                </c:pt>
                <c:pt idx="3">
                  <c:v>0.56999999999999995</c:v>
                </c:pt>
                <c:pt idx="4">
                  <c:v>0.56000000000000005</c:v>
                </c:pt>
              </c:numCache>
            </c:numRef>
          </c:val>
          <c:smooth val="0"/>
          <c:extLst>
            <c:ext xmlns:c16="http://schemas.microsoft.com/office/drawing/2014/chart" uri="{C3380CC4-5D6E-409C-BE32-E72D297353CC}">
              <c16:uniqueId val="{00000001-9ADC-4E16-9186-C275D3C2B04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83.85</c:v>
                </c:pt>
                <c:pt idx="1">
                  <c:v>85.87</c:v>
                </c:pt>
                <c:pt idx="2">
                  <c:v>86.8</c:v>
                </c:pt>
                <c:pt idx="3">
                  <c:v>84.1</c:v>
                </c:pt>
                <c:pt idx="4">
                  <c:v>84.12</c:v>
                </c:pt>
              </c:numCache>
            </c:numRef>
          </c:val>
          <c:extLst>
            <c:ext xmlns:c16="http://schemas.microsoft.com/office/drawing/2014/chart" uri="{C3380CC4-5D6E-409C-BE32-E72D297353CC}">
              <c16:uniqueId val="{00000000-A6FD-4811-9E7D-ECA267BAF88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49.38</c:v>
                </c:pt>
                <c:pt idx="2">
                  <c:v>50.09</c:v>
                </c:pt>
                <c:pt idx="3">
                  <c:v>50.1</c:v>
                </c:pt>
                <c:pt idx="4">
                  <c:v>49.76</c:v>
                </c:pt>
              </c:numCache>
            </c:numRef>
          </c:val>
          <c:smooth val="0"/>
          <c:extLst>
            <c:ext xmlns:c16="http://schemas.microsoft.com/office/drawing/2014/chart" uri="{C3380CC4-5D6E-409C-BE32-E72D297353CC}">
              <c16:uniqueId val="{00000001-A6FD-4811-9E7D-ECA267BAF88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90</c:v>
                </c:pt>
                <c:pt idx="1">
                  <c:v>90</c:v>
                </c:pt>
                <c:pt idx="2">
                  <c:v>90</c:v>
                </c:pt>
                <c:pt idx="3">
                  <c:v>90</c:v>
                </c:pt>
                <c:pt idx="4">
                  <c:v>90</c:v>
                </c:pt>
              </c:numCache>
            </c:numRef>
          </c:val>
          <c:extLst>
            <c:ext xmlns:c16="http://schemas.microsoft.com/office/drawing/2014/chart" uri="{C3380CC4-5D6E-409C-BE32-E72D297353CC}">
              <c16:uniqueId val="{00000000-65BC-4CA9-A0BE-099F1675E6E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78.09</c:v>
                </c:pt>
                <c:pt idx="1">
                  <c:v>78.010000000000005</c:v>
                </c:pt>
                <c:pt idx="2">
                  <c:v>77.599999999999994</c:v>
                </c:pt>
                <c:pt idx="3">
                  <c:v>77.3</c:v>
                </c:pt>
                <c:pt idx="4">
                  <c:v>76.64</c:v>
                </c:pt>
              </c:numCache>
            </c:numRef>
          </c:val>
          <c:smooth val="0"/>
          <c:extLst>
            <c:ext xmlns:c16="http://schemas.microsoft.com/office/drawing/2014/chart" uri="{C3380CC4-5D6E-409C-BE32-E72D297353CC}">
              <c16:uniqueId val="{00000001-65BC-4CA9-A0BE-099F1675E6E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120.56</c:v>
                </c:pt>
                <c:pt idx="1">
                  <c:v>121.89</c:v>
                </c:pt>
                <c:pt idx="2">
                  <c:v>130.11000000000001</c:v>
                </c:pt>
                <c:pt idx="3">
                  <c:v>130.12</c:v>
                </c:pt>
                <c:pt idx="4">
                  <c:v>136.34</c:v>
                </c:pt>
              </c:numCache>
            </c:numRef>
          </c:val>
          <c:extLst>
            <c:ext xmlns:c16="http://schemas.microsoft.com/office/drawing/2014/chart" uri="{C3380CC4-5D6E-409C-BE32-E72D297353CC}">
              <c16:uniqueId val="{00000000-2244-4DC9-A1D2-3A21B894999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104.35</c:v>
                </c:pt>
                <c:pt idx="1">
                  <c:v>105.34</c:v>
                </c:pt>
                <c:pt idx="2">
                  <c:v>105.77</c:v>
                </c:pt>
                <c:pt idx="3">
                  <c:v>104.82</c:v>
                </c:pt>
                <c:pt idx="4">
                  <c:v>106.46</c:v>
                </c:pt>
              </c:numCache>
            </c:numRef>
          </c:val>
          <c:smooth val="0"/>
          <c:extLst>
            <c:ext xmlns:c16="http://schemas.microsoft.com/office/drawing/2014/chart" uri="{C3380CC4-5D6E-409C-BE32-E72D297353CC}">
              <c16:uniqueId val="{00000001-2244-4DC9-A1D2-3A21B894999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8.48</c:v>
                </c:pt>
                <c:pt idx="1">
                  <c:v>12.13</c:v>
                </c:pt>
                <c:pt idx="2">
                  <c:v>15.47</c:v>
                </c:pt>
                <c:pt idx="3">
                  <c:v>18.97</c:v>
                </c:pt>
                <c:pt idx="4">
                  <c:v>22.22</c:v>
                </c:pt>
              </c:numCache>
            </c:numRef>
          </c:val>
          <c:extLst>
            <c:ext xmlns:c16="http://schemas.microsoft.com/office/drawing/2014/chart" uri="{C3380CC4-5D6E-409C-BE32-E72D297353CC}">
              <c16:uniqueId val="{00000000-5F15-4FC4-B5EF-F3E750B1609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47.31</c:v>
                </c:pt>
                <c:pt idx="1">
                  <c:v>47.5</c:v>
                </c:pt>
                <c:pt idx="2">
                  <c:v>48.41</c:v>
                </c:pt>
                <c:pt idx="3">
                  <c:v>50.02</c:v>
                </c:pt>
                <c:pt idx="4">
                  <c:v>51.38</c:v>
                </c:pt>
              </c:numCache>
            </c:numRef>
          </c:val>
          <c:smooth val="0"/>
          <c:extLst>
            <c:ext xmlns:c16="http://schemas.microsoft.com/office/drawing/2014/chart" uri="{C3380CC4-5D6E-409C-BE32-E72D297353CC}">
              <c16:uniqueId val="{00000001-5F15-4FC4-B5EF-F3E750B1609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62D-4736-8CF7-A5E2831A15D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17.399999999999999</c:v>
                </c:pt>
                <c:pt idx="2">
                  <c:v>18.64</c:v>
                </c:pt>
                <c:pt idx="3">
                  <c:v>19.510000000000002</c:v>
                </c:pt>
                <c:pt idx="4">
                  <c:v>21.6</c:v>
                </c:pt>
              </c:numCache>
            </c:numRef>
          </c:val>
          <c:smooth val="0"/>
          <c:extLst>
            <c:ext xmlns:c16="http://schemas.microsoft.com/office/drawing/2014/chart" uri="{C3380CC4-5D6E-409C-BE32-E72D297353CC}">
              <c16:uniqueId val="{00000001-762D-4736-8CF7-A5E2831A15D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0C6-4394-A4FB-3A472BF26D3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21.69</c:v>
                </c:pt>
                <c:pt idx="1">
                  <c:v>24.04</c:v>
                </c:pt>
                <c:pt idx="2">
                  <c:v>28.03</c:v>
                </c:pt>
                <c:pt idx="3">
                  <c:v>26.73</c:v>
                </c:pt>
                <c:pt idx="4">
                  <c:v>27.85</c:v>
                </c:pt>
              </c:numCache>
            </c:numRef>
          </c:val>
          <c:smooth val="0"/>
          <c:extLst>
            <c:ext xmlns:c16="http://schemas.microsoft.com/office/drawing/2014/chart" uri="{C3380CC4-5D6E-409C-BE32-E72D297353CC}">
              <c16:uniqueId val="{00000001-A0C6-4394-A4FB-3A472BF26D3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80.58</c:v>
                </c:pt>
                <c:pt idx="1">
                  <c:v>88.12</c:v>
                </c:pt>
                <c:pt idx="2">
                  <c:v>95.42</c:v>
                </c:pt>
                <c:pt idx="3">
                  <c:v>109.67</c:v>
                </c:pt>
                <c:pt idx="4">
                  <c:v>115.21</c:v>
                </c:pt>
              </c:numCache>
            </c:numRef>
          </c:val>
          <c:extLst>
            <c:ext xmlns:c16="http://schemas.microsoft.com/office/drawing/2014/chart" uri="{C3380CC4-5D6E-409C-BE32-E72D297353CC}">
              <c16:uniqueId val="{00000000-F316-4E87-AF51-BDB8C5718BD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301.04000000000002</c:v>
                </c:pt>
                <c:pt idx="1">
                  <c:v>305.08</c:v>
                </c:pt>
                <c:pt idx="2">
                  <c:v>305.33999999999997</c:v>
                </c:pt>
                <c:pt idx="3">
                  <c:v>310.01</c:v>
                </c:pt>
                <c:pt idx="4">
                  <c:v>311.12</c:v>
                </c:pt>
              </c:numCache>
            </c:numRef>
          </c:val>
          <c:smooth val="0"/>
          <c:extLst>
            <c:ext xmlns:c16="http://schemas.microsoft.com/office/drawing/2014/chart" uri="{C3380CC4-5D6E-409C-BE32-E72D297353CC}">
              <c16:uniqueId val="{00000001-F316-4E87-AF51-BDB8C5718BD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1517.95</c:v>
                </c:pt>
                <c:pt idx="1">
                  <c:v>1517.13</c:v>
                </c:pt>
                <c:pt idx="2">
                  <c:v>1354.15</c:v>
                </c:pt>
                <c:pt idx="3">
                  <c:v>1352.01</c:v>
                </c:pt>
                <c:pt idx="4">
                  <c:v>1165.97</c:v>
                </c:pt>
              </c:numCache>
            </c:numRef>
          </c:val>
          <c:extLst>
            <c:ext xmlns:c16="http://schemas.microsoft.com/office/drawing/2014/chart" uri="{C3380CC4-5D6E-409C-BE32-E72D297353CC}">
              <c16:uniqueId val="{00000000-0E63-42D9-AD7E-1EDB623800C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551.62</c:v>
                </c:pt>
                <c:pt idx="1">
                  <c:v>585.59</c:v>
                </c:pt>
                <c:pt idx="2">
                  <c:v>561.34</c:v>
                </c:pt>
                <c:pt idx="3">
                  <c:v>538.33000000000004</c:v>
                </c:pt>
                <c:pt idx="4">
                  <c:v>515.14</c:v>
                </c:pt>
              </c:numCache>
            </c:numRef>
          </c:val>
          <c:smooth val="0"/>
          <c:extLst>
            <c:ext xmlns:c16="http://schemas.microsoft.com/office/drawing/2014/chart" uri="{C3380CC4-5D6E-409C-BE32-E72D297353CC}">
              <c16:uniqueId val="{00000001-0E63-42D9-AD7E-1EDB623800C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63.56</c:v>
                </c:pt>
                <c:pt idx="1">
                  <c:v>57.27</c:v>
                </c:pt>
                <c:pt idx="2">
                  <c:v>64.91</c:v>
                </c:pt>
                <c:pt idx="3">
                  <c:v>63.57</c:v>
                </c:pt>
                <c:pt idx="4">
                  <c:v>69.56</c:v>
                </c:pt>
              </c:numCache>
            </c:numRef>
          </c:val>
          <c:extLst>
            <c:ext xmlns:c16="http://schemas.microsoft.com/office/drawing/2014/chart" uri="{C3380CC4-5D6E-409C-BE32-E72D297353CC}">
              <c16:uniqueId val="{00000000-94F2-4F28-8926-4EDC570092F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87.11</c:v>
                </c:pt>
                <c:pt idx="1">
                  <c:v>82.78</c:v>
                </c:pt>
                <c:pt idx="2">
                  <c:v>84.82</c:v>
                </c:pt>
                <c:pt idx="3">
                  <c:v>82.29</c:v>
                </c:pt>
                <c:pt idx="4">
                  <c:v>84.16</c:v>
                </c:pt>
              </c:numCache>
            </c:numRef>
          </c:val>
          <c:smooth val="0"/>
          <c:extLst>
            <c:ext xmlns:c16="http://schemas.microsoft.com/office/drawing/2014/chart" uri="{C3380CC4-5D6E-409C-BE32-E72D297353CC}">
              <c16:uniqueId val="{00000001-94F2-4F28-8926-4EDC570092F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277.51</c:v>
                </c:pt>
                <c:pt idx="1">
                  <c:v>289.05</c:v>
                </c:pt>
                <c:pt idx="2">
                  <c:v>270.17</c:v>
                </c:pt>
                <c:pt idx="3">
                  <c:v>262.52999999999997</c:v>
                </c:pt>
                <c:pt idx="4">
                  <c:v>255.59</c:v>
                </c:pt>
              </c:numCache>
            </c:numRef>
          </c:val>
          <c:extLst>
            <c:ext xmlns:c16="http://schemas.microsoft.com/office/drawing/2014/chart" uri="{C3380CC4-5D6E-409C-BE32-E72D297353CC}">
              <c16:uniqueId val="{00000000-D5AD-41A6-9063-070DBDC5BC2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223.98</c:v>
                </c:pt>
                <c:pt idx="1">
                  <c:v>225.09</c:v>
                </c:pt>
                <c:pt idx="2">
                  <c:v>224.82</c:v>
                </c:pt>
                <c:pt idx="3">
                  <c:v>230.85</c:v>
                </c:pt>
                <c:pt idx="4">
                  <c:v>230.21</c:v>
                </c:pt>
              </c:numCache>
            </c:numRef>
          </c:val>
          <c:smooth val="0"/>
          <c:extLst>
            <c:ext xmlns:c16="http://schemas.microsoft.com/office/drawing/2014/chart" uri="{C3380CC4-5D6E-409C-BE32-E72D297353CC}">
              <c16:uniqueId val="{00000001-D5AD-41A6-9063-070DBDC5BC2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2" zoomScaleNormal="52"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31" t="str">
        <f>データ!H6</f>
        <v>鹿児島県　龍郷町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A8</v>
      </c>
      <c r="X8" s="43"/>
      <c r="Y8" s="43"/>
      <c r="Z8" s="43"/>
      <c r="AA8" s="43"/>
      <c r="AB8" s="43"/>
      <c r="AC8" s="43"/>
      <c r="AD8" s="43" t="str">
        <f>データ!$M$6</f>
        <v>非設置</v>
      </c>
      <c r="AE8" s="43"/>
      <c r="AF8" s="43"/>
      <c r="AG8" s="43"/>
      <c r="AH8" s="43"/>
      <c r="AI8" s="43"/>
      <c r="AJ8" s="43"/>
      <c r="AK8" s="2"/>
      <c r="AL8" s="44">
        <f>データ!$R$6</f>
        <v>5994</v>
      </c>
      <c r="AM8" s="44"/>
      <c r="AN8" s="44"/>
      <c r="AO8" s="44"/>
      <c r="AP8" s="44"/>
      <c r="AQ8" s="44"/>
      <c r="AR8" s="44"/>
      <c r="AS8" s="44"/>
      <c r="AT8" s="45">
        <f>データ!$S$6</f>
        <v>81.819999999999993</v>
      </c>
      <c r="AU8" s="46"/>
      <c r="AV8" s="46"/>
      <c r="AW8" s="46"/>
      <c r="AX8" s="46"/>
      <c r="AY8" s="46"/>
      <c r="AZ8" s="46"/>
      <c r="BA8" s="46"/>
      <c r="BB8" s="47">
        <f>データ!$T$6</f>
        <v>73.260000000000005</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c r="A10" s="2"/>
      <c r="B10" s="45" t="str">
        <f>データ!$N$6</f>
        <v>-</v>
      </c>
      <c r="C10" s="46"/>
      <c r="D10" s="46"/>
      <c r="E10" s="46"/>
      <c r="F10" s="46"/>
      <c r="G10" s="46"/>
      <c r="H10" s="46"/>
      <c r="I10" s="45">
        <f>データ!$O$6</f>
        <v>49.82</v>
      </c>
      <c r="J10" s="46"/>
      <c r="K10" s="46"/>
      <c r="L10" s="46"/>
      <c r="M10" s="46"/>
      <c r="N10" s="46"/>
      <c r="O10" s="80"/>
      <c r="P10" s="47">
        <f>データ!$P$6</f>
        <v>99.97</v>
      </c>
      <c r="Q10" s="47"/>
      <c r="R10" s="47"/>
      <c r="S10" s="47"/>
      <c r="T10" s="47"/>
      <c r="U10" s="47"/>
      <c r="V10" s="47"/>
      <c r="W10" s="44">
        <f>データ!$Q$6</f>
        <v>3520</v>
      </c>
      <c r="X10" s="44"/>
      <c r="Y10" s="44"/>
      <c r="Z10" s="44"/>
      <c r="AA10" s="44"/>
      <c r="AB10" s="44"/>
      <c r="AC10" s="44"/>
      <c r="AD10" s="2"/>
      <c r="AE10" s="2"/>
      <c r="AF10" s="2"/>
      <c r="AG10" s="2"/>
      <c r="AH10" s="2"/>
      <c r="AI10" s="2"/>
      <c r="AJ10" s="2"/>
      <c r="AK10" s="2"/>
      <c r="AL10" s="44">
        <f>データ!$U$6</f>
        <v>5930</v>
      </c>
      <c r="AM10" s="44"/>
      <c r="AN10" s="44"/>
      <c r="AO10" s="44"/>
      <c r="AP10" s="44"/>
      <c r="AQ10" s="44"/>
      <c r="AR10" s="44"/>
      <c r="AS10" s="44"/>
      <c r="AT10" s="45">
        <f>データ!$V$6</f>
        <v>24</v>
      </c>
      <c r="AU10" s="46"/>
      <c r="AV10" s="46"/>
      <c r="AW10" s="46"/>
      <c r="AX10" s="46"/>
      <c r="AY10" s="46"/>
      <c r="AZ10" s="46"/>
      <c r="BA10" s="46"/>
      <c r="BB10" s="47">
        <f>データ!$W$6</f>
        <v>247.08</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1" t="s">
        <v>110</v>
      </c>
      <c r="BM16" s="82"/>
      <c r="BN16" s="82"/>
      <c r="BO16" s="82"/>
      <c r="BP16" s="82"/>
      <c r="BQ16" s="82"/>
      <c r="BR16" s="82"/>
      <c r="BS16" s="82"/>
      <c r="BT16" s="82"/>
      <c r="BU16" s="82"/>
      <c r="BV16" s="82"/>
      <c r="BW16" s="82"/>
      <c r="BX16" s="82"/>
      <c r="BY16" s="82"/>
      <c r="BZ16" s="83"/>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1"/>
      <c r="BM17" s="82"/>
      <c r="BN17" s="82"/>
      <c r="BO17" s="82"/>
      <c r="BP17" s="82"/>
      <c r="BQ17" s="82"/>
      <c r="BR17" s="82"/>
      <c r="BS17" s="82"/>
      <c r="BT17" s="82"/>
      <c r="BU17" s="82"/>
      <c r="BV17" s="82"/>
      <c r="BW17" s="82"/>
      <c r="BX17" s="82"/>
      <c r="BY17" s="82"/>
      <c r="BZ17" s="83"/>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1"/>
      <c r="BM18" s="82"/>
      <c r="BN18" s="82"/>
      <c r="BO18" s="82"/>
      <c r="BP18" s="82"/>
      <c r="BQ18" s="82"/>
      <c r="BR18" s="82"/>
      <c r="BS18" s="82"/>
      <c r="BT18" s="82"/>
      <c r="BU18" s="82"/>
      <c r="BV18" s="82"/>
      <c r="BW18" s="82"/>
      <c r="BX18" s="82"/>
      <c r="BY18" s="82"/>
      <c r="BZ18" s="83"/>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1"/>
      <c r="BM19" s="82"/>
      <c r="BN19" s="82"/>
      <c r="BO19" s="82"/>
      <c r="BP19" s="82"/>
      <c r="BQ19" s="82"/>
      <c r="BR19" s="82"/>
      <c r="BS19" s="82"/>
      <c r="BT19" s="82"/>
      <c r="BU19" s="82"/>
      <c r="BV19" s="82"/>
      <c r="BW19" s="82"/>
      <c r="BX19" s="82"/>
      <c r="BY19" s="82"/>
      <c r="BZ19" s="83"/>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1"/>
      <c r="BM20" s="82"/>
      <c r="BN20" s="82"/>
      <c r="BO20" s="82"/>
      <c r="BP20" s="82"/>
      <c r="BQ20" s="82"/>
      <c r="BR20" s="82"/>
      <c r="BS20" s="82"/>
      <c r="BT20" s="82"/>
      <c r="BU20" s="82"/>
      <c r="BV20" s="82"/>
      <c r="BW20" s="82"/>
      <c r="BX20" s="82"/>
      <c r="BY20" s="82"/>
      <c r="BZ20" s="83"/>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1"/>
      <c r="BM21" s="82"/>
      <c r="BN21" s="82"/>
      <c r="BO21" s="82"/>
      <c r="BP21" s="82"/>
      <c r="BQ21" s="82"/>
      <c r="BR21" s="82"/>
      <c r="BS21" s="82"/>
      <c r="BT21" s="82"/>
      <c r="BU21" s="82"/>
      <c r="BV21" s="82"/>
      <c r="BW21" s="82"/>
      <c r="BX21" s="82"/>
      <c r="BY21" s="82"/>
      <c r="BZ21" s="83"/>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1"/>
      <c r="BM22" s="82"/>
      <c r="BN22" s="82"/>
      <c r="BO22" s="82"/>
      <c r="BP22" s="82"/>
      <c r="BQ22" s="82"/>
      <c r="BR22" s="82"/>
      <c r="BS22" s="82"/>
      <c r="BT22" s="82"/>
      <c r="BU22" s="82"/>
      <c r="BV22" s="82"/>
      <c r="BW22" s="82"/>
      <c r="BX22" s="82"/>
      <c r="BY22" s="82"/>
      <c r="BZ22" s="83"/>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1"/>
      <c r="BM23" s="82"/>
      <c r="BN23" s="82"/>
      <c r="BO23" s="82"/>
      <c r="BP23" s="82"/>
      <c r="BQ23" s="82"/>
      <c r="BR23" s="82"/>
      <c r="BS23" s="82"/>
      <c r="BT23" s="82"/>
      <c r="BU23" s="82"/>
      <c r="BV23" s="82"/>
      <c r="BW23" s="82"/>
      <c r="BX23" s="82"/>
      <c r="BY23" s="82"/>
      <c r="BZ23" s="83"/>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1"/>
      <c r="BM24" s="82"/>
      <c r="BN24" s="82"/>
      <c r="BO24" s="82"/>
      <c r="BP24" s="82"/>
      <c r="BQ24" s="82"/>
      <c r="BR24" s="82"/>
      <c r="BS24" s="82"/>
      <c r="BT24" s="82"/>
      <c r="BU24" s="82"/>
      <c r="BV24" s="82"/>
      <c r="BW24" s="82"/>
      <c r="BX24" s="82"/>
      <c r="BY24" s="82"/>
      <c r="BZ24" s="83"/>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1"/>
      <c r="BM25" s="82"/>
      <c r="BN25" s="82"/>
      <c r="BO25" s="82"/>
      <c r="BP25" s="82"/>
      <c r="BQ25" s="82"/>
      <c r="BR25" s="82"/>
      <c r="BS25" s="82"/>
      <c r="BT25" s="82"/>
      <c r="BU25" s="82"/>
      <c r="BV25" s="82"/>
      <c r="BW25" s="82"/>
      <c r="BX25" s="82"/>
      <c r="BY25" s="82"/>
      <c r="BZ25" s="83"/>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1"/>
      <c r="BM26" s="82"/>
      <c r="BN26" s="82"/>
      <c r="BO26" s="82"/>
      <c r="BP26" s="82"/>
      <c r="BQ26" s="82"/>
      <c r="BR26" s="82"/>
      <c r="BS26" s="82"/>
      <c r="BT26" s="82"/>
      <c r="BU26" s="82"/>
      <c r="BV26" s="82"/>
      <c r="BW26" s="82"/>
      <c r="BX26" s="82"/>
      <c r="BY26" s="82"/>
      <c r="BZ26" s="83"/>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1"/>
      <c r="BM27" s="82"/>
      <c r="BN27" s="82"/>
      <c r="BO27" s="82"/>
      <c r="BP27" s="82"/>
      <c r="BQ27" s="82"/>
      <c r="BR27" s="82"/>
      <c r="BS27" s="82"/>
      <c r="BT27" s="82"/>
      <c r="BU27" s="82"/>
      <c r="BV27" s="82"/>
      <c r="BW27" s="82"/>
      <c r="BX27" s="82"/>
      <c r="BY27" s="82"/>
      <c r="BZ27" s="83"/>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1"/>
      <c r="BM28" s="82"/>
      <c r="BN28" s="82"/>
      <c r="BO28" s="82"/>
      <c r="BP28" s="82"/>
      <c r="BQ28" s="82"/>
      <c r="BR28" s="82"/>
      <c r="BS28" s="82"/>
      <c r="BT28" s="82"/>
      <c r="BU28" s="82"/>
      <c r="BV28" s="82"/>
      <c r="BW28" s="82"/>
      <c r="BX28" s="82"/>
      <c r="BY28" s="82"/>
      <c r="BZ28" s="83"/>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1"/>
      <c r="BM29" s="82"/>
      <c r="BN29" s="82"/>
      <c r="BO29" s="82"/>
      <c r="BP29" s="82"/>
      <c r="BQ29" s="82"/>
      <c r="BR29" s="82"/>
      <c r="BS29" s="82"/>
      <c r="BT29" s="82"/>
      <c r="BU29" s="82"/>
      <c r="BV29" s="82"/>
      <c r="BW29" s="82"/>
      <c r="BX29" s="82"/>
      <c r="BY29" s="82"/>
      <c r="BZ29" s="83"/>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1"/>
      <c r="BM30" s="82"/>
      <c r="BN30" s="82"/>
      <c r="BO30" s="82"/>
      <c r="BP30" s="82"/>
      <c r="BQ30" s="82"/>
      <c r="BR30" s="82"/>
      <c r="BS30" s="82"/>
      <c r="BT30" s="82"/>
      <c r="BU30" s="82"/>
      <c r="BV30" s="82"/>
      <c r="BW30" s="82"/>
      <c r="BX30" s="82"/>
      <c r="BY30" s="82"/>
      <c r="BZ30" s="83"/>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1"/>
      <c r="BM31" s="82"/>
      <c r="BN31" s="82"/>
      <c r="BO31" s="82"/>
      <c r="BP31" s="82"/>
      <c r="BQ31" s="82"/>
      <c r="BR31" s="82"/>
      <c r="BS31" s="82"/>
      <c r="BT31" s="82"/>
      <c r="BU31" s="82"/>
      <c r="BV31" s="82"/>
      <c r="BW31" s="82"/>
      <c r="BX31" s="82"/>
      <c r="BY31" s="82"/>
      <c r="BZ31" s="83"/>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1"/>
      <c r="BM32" s="82"/>
      <c r="BN32" s="82"/>
      <c r="BO32" s="82"/>
      <c r="BP32" s="82"/>
      <c r="BQ32" s="82"/>
      <c r="BR32" s="82"/>
      <c r="BS32" s="82"/>
      <c r="BT32" s="82"/>
      <c r="BU32" s="82"/>
      <c r="BV32" s="82"/>
      <c r="BW32" s="82"/>
      <c r="BX32" s="82"/>
      <c r="BY32" s="82"/>
      <c r="BZ32" s="83"/>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1"/>
      <c r="BM33" s="82"/>
      <c r="BN33" s="82"/>
      <c r="BO33" s="82"/>
      <c r="BP33" s="82"/>
      <c r="BQ33" s="82"/>
      <c r="BR33" s="82"/>
      <c r="BS33" s="82"/>
      <c r="BT33" s="82"/>
      <c r="BU33" s="82"/>
      <c r="BV33" s="82"/>
      <c r="BW33" s="82"/>
      <c r="BX33" s="82"/>
      <c r="BY33" s="82"/>
      <c r="BZ33" s="83"/>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1"/>
      <c r="BM34" s="82"/>
      <c r="BN34" s="82"/>
      <c r="BO34" s="82"/>
      <c r="BP34" s="82"/>
      <c r="BQ34" s="82"/>
      <c r="BR34" s="82"/>
      <c r="BS34" s="82"/>
      <c r="BT34" s="82"/>
      <c r="BU34" s="82"/>
      <c r="BV34" s="82"/>
      <c r="BW34" s="82"/>
      <c r="BX34" s="82"/>
      <c r="BY34" s="82"/>
      <c r="BZ34" s="83"/>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1"/>
      <c r="BM35" s="82"/>
      <c r="BN35" s="82"/>
      <c r="BO35" s="82"/>
      <c r="BP35" s="82"/>
      <c r="BQ35" s="82"/>
      <c r="BR35" s="82"/>
      <c r="BS35" s="82"/>
      <c r="BT35" s="82"/>
      <c r="BU35" s="82"/>
      <c r="BV35" s="82"/>
      <c r="BW35" s="82"/>
      <c r="BX35" s="82"/>
      <c r="BY35" s="82"/>
      <c r="BZ35" s="83"/>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1"/>
      <c r="BM36" s="82"/>
      <c r="BN36" s="82"/>
      <c r="BO36" s="82"/>
      <c r="BP36" s="82"/>
      <c r="BQ36" s="82"/>
      <c r="BR36" s="82"/>
      <c r="BS36" s="82"/>
      <c r="BT36" s="82"/>
      <c r="BU36" s="82"/>
      <c r="BV36" s="82"/>
      <c r="BW36" s="82"/>
      <c r="BX36" s="82"/>
      <c r="BY36" s="82"/>
      <c r="BZ36" s="83"/>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1"/>
      <c r="BM37" s="82"/>
      <c r="BN37" s="82"/>
      <c r="BO37" s="82"/>
      <c r="BP37" s="82"/>
      <c r="BQ37" s="82"/>
      <c r="BR37" s="82"/>
      <c r="BS37" s="82"/>
      <c r="BT37" s="82"/>
      <c r="BU37" s="82"/>
      <c r="BV37" s="82"/>
      <c r="BW37" s="82"/>
      <c r="BX37" s="82"/>
      <c r="BY37" s="82"/>
      <c r="BZ37" s="83"/>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1"/>
      <c r="BM38" s="82"/>
      <c r="BN38" s="82"/>
      <c r="BO38" s="82"/>
      <c r="BP38" s="82"/>
      <c r="BQ38" s="82"/>
      <c r="BR38" s="82"/>
      <c r="BS38" s="82"/>
      <c r="BT38" s="82"/>
      <c r="BU38" s="82"/>
      <c r="BV38" s="82"/>
      <c r="BW38" s="82"/>
      <c r="BX38" s="82"/>
      <c r="BY38" s="82"/>
      <c r="BZ38" s="83"/>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1"/>
      <c r="BM39" s="82"/>
      <c r="BN39" s="82"/>
      <c r="BO39" s="82"/>
      <c r="BP39" s="82"/>
      <c r="BQ39" s="82"/>
      <c r="BR39" s="82"/>
      <c r="BS39" s="82"/>
      <c r="BT39" s="82"/>
      <c r="BU39" s="82"/>
      <c r="BV39" s="82"/>
      <c r="BW39" s="82"/>
      <c r="BX39" s="82"/>
      <c r="BY39" s="82"/>
      <c r="BZ39" s="83"/>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1"/>
      <c r="BM40" s="82"/>
      <c r="BN40" s="82"/>
      <c r="BO40" s="82"/>
      <c r="BP40" s="82"/>
      <c r="BQ40" s="82"/>
      <c r="BR40" s="82"/>
      <c r="BS40" s="82"/>
      <c r="BT40" s="82"/>
      <c r="BU40" s="82"/>
      <c r="BV40" s="82"/>
      <c r="BW40" s="82"/>
      <c r="BX40" s="82"/>
      <c r="BY40" s="82"/>
      <c r="BZ40" s="83"/>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1"/>
      <c r="BM41" s="82"/>
      <c r="BN41" s="82"/>
      <c r="BO41" s="82"/>
      <c r="BP41" s="82"/>
      <c r="BQ41" s="82"/>
      <c r="BR41" s="82"/>
      <c r="BS41" s="82"/>
      <c r="BT41" s="82"/>
      <c r="BU41" s="82"/>
      <c r="BV41" s="82"/>
      <c r="BW41" s="82"/>
      <c r="BX41" s="82"/>
      <c r="BY41" s="82"/>
      <c r="BZ41" s="83"/>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1"/>
      <c r="BM42" s="82"/>
      <c r="BN42" s="82"/>
      <c r="BO42" s="82"/>
      <c r="BP42" s="82"/>
      <c r="BQ42" s="82"/>
      <c r="BR42" s="82"/>
      <c r="BS42" s="82"/>
      <c r="BT42" s="82"/>
      <c r="BU42" s="82"/>
      <c r="BV42" s="82"/>
      <c r="BW42" s="82"/>
      <c r="BX42" s="82"/>
      <c r="BY42" s="82"/>
      <c r="BZ42" s="83"/>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1"/>
      <c r="BM43" s="82"/>
      <c r="BN43" s="82"/>
      <c r="BO43" s="82"/>
      <c r="BP43" s="82"/>
      <c r="BQ43" s="82"/>
      <c r="BR43" s="82"/>
      <c r="BS43" s="82"/>
      <c r="BT43" s="82"/>
      <c r="BU43" s="82"/>
      <c r="BV43" s="82"/>
      <c r="BW43" s="82"/>
      <c r="BX43" s="82"/>
      <c r="BY43" s="82"/>
      <c r="BZ43" s="83"/>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1"/>
      <c r="BM44" s="82"/>
      <c r="BN44" s="82"/>
      <c r="BO44" s="82"/>
      <c r="BP44" s="82"/>
      <c r="BQ44" s="82"/>
      <c r="BR44" s="82"/>
      <c r="BS44" s="82"/>
      <c r="BT44" s="82"/>
      <c r="BU44" s="82"/>
      <c r="BV44" s="82"/>
      <c r="BW44" s="82"/>
      <c r="BX44" s="82"/>
      <c r="BY44" s="82"/>
      <c r="BZ44" s="83"/>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jQV0p5pBo6j1SOcwI80yMq9LWc0oqxzhBv2VDcH0o9aintUArGVgNjtzMrNWo4qktSEK++SlYFxOkJCrRZ4GEA==" saltValue="7BsEFFF4+ZMwhs2z1ujIO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cols>
    <col min="2" max="144" width="11.875" customWidth="1"/>
  </cols>
  <sheetData>
    <row r="1" spans="1:144">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c r="A6" s="15" t="s">
        <v>92</v>
      </c>
      <c r="B6" s="20">
        <f>B7</f>
        <v>2023</v>
      </c>
      <c r="C6" s="20">
        <f t="shared" ref="C6:W6" si="3">C7</f>
        <v>465275</v>
      </c>
      <c r="D6" s="20">
        <f t="shared" si="3"/>
        <v>46</v>
      </c>
      <c r="E6" s="20">
        <f t="shared" si="3"/>
        <v>1</v>
      </c>
      <c r="F6" s="20">
        <f t="shared" si="3"/>
        <v>0</v>
      </c>
      <c r="G6" s="20">
        <f t="shared" si="3"/>
        <v>1</v>
      </c>
      <c r="H6" s="20" t="str">
        <f t="shared" si="3"/>
        <v>鹿児島県　龍郷町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49.82</v>
      </c>
      <c r="P6" s="21">
        <f t="shared" si="3"/>
        <v>99.97</v>
      </c>
      <c r="Q6" s="21">
        <f t="shared" si="3"/>
        <v>3520</v>
      </c>
      <c r="R6" s="21">
        <f t="shared" si="3"/>
        <v>5994</v>
      </c>
      <c r="S6" s="21">
        <f t="shared" si="3"/>
        <v>81.819999999999993</v>
      </c>
      <c r="T6" s="21">
        <f t="shared" si="3"/>
        <v>73.260000000000005</v>
      </c>
      <c r="U6" s="21">
        <f t="shared" si="3"/>
        <v>5930</v>
      </c>
      <c r="V6" s="21">
        <f t="shared" si="3"/>
        <v>24</v>
      </c>
      <c r="W6" s="21">
        <f t="shared" si="3"/>
        <v>247.08</v>
      </c>
      <c r="X6" s="22">
        <f>IF(X7="",NA(),X7)</f>
        <v>120.56</v>
      </c>
      <c r="Y6" s="22">
        <f t="shared" ref="Y6:AG6" si="4">IF(Y7="",NA(),Y7)</f>
        <v>121.89</v>
      </c>
      <c r="Z6" s="22">
        <f t="shared" si="4"/>
        <v>130.11000000000001</v>
      </c>
      <c r="AA6" s="22">
        <f t="shared" si="4"/>
        <v>130.12</v>
      </c>
      <c r="AB6" s="22">
        <f t="shared" si="4"/>
        <v>136.34</v>
      </c>
      <c r="AC6" s="22">
        <f t="shared" si="4"/>
        <v>104.35</v>
      </c>
      <c r="AD6" s="22">
        <f t="shared" si="4"/>
        <v>105.34</v>
      </c>
      <c r="AE6" s="22">
        <f t="shared" si="4"/>
        <v>105.77</v>
      </c>
      <c r="AF6" s="22">
        <f t="shared" si="4"/>
        <v>104.82</v>
      </c>
      <c r="AG6" s="22">
        <f t="shared" si="4"/>
        <v>106.46</v>
      </c>
      <c r="AH6" s="21" t="str">
        <f>IF(AH7="","",IF(AH7="-","【-】","【"&amp;SUBSTITUTE(TEXT(AH7,"#,##0.00"),"-","△")&amp;"】"))</f>
        <v>【108.24】</v>
      </c>
      <c r="AI6" s="21">
        <f>IF(AI7="",NA(),AI7)</f>
        <v>0</v>
      </c>
      <c r="AJ6" s="21">
        <f t="shared" ref="AJ6:AR6" si="5">IF(AJ7="",NA(),AJ7)</f>
        <v>0</v>
      </c>
      <c r="AK6" s="21">
        <f t="shared" si="5"/>
        <v>0</v>
      </c>
      <c r="AL6" s="21">
        <f t="shared" si="5"/>
        <v>0</v>
      </c>
      <c r="AM6" s="21">
        <f t="shared" si="5"/>
        <v>0</v>
      </c>
      <c r="AN6" s="22">
        <f t="shared" si="5"/>
        <v>21.69</v>
      </c>
      <c r="AO6" s="22">
        <f t="shared" si="5"/>
        <v>24.04</v>
      </c>
      <c r="AP6" s="22">
        <f t="shared" si="5"/>
        <v>28.03</v>
      </c>
      <c r="AQ6" s="22">
        <f t="shared" si="5"/>
        <v>26.73</v>
      </c>
      <c r="AR6" s="22">
        <f t="shared" si="5"/>
        <v>27.85</v>
      </c>
      <c r="AS6" s="21" t="str">
        <f>IF(AS7="","",IF(AS7="-","【-】","【"&amp;SUBSTITUTE(TEXT(AS7,"#,##0.00"),"-","△")&amp;"】"))</f>
        <v>【1.50】</v>
      </c>
      <c r="AT6" s="22">
        <f>IF(AT7="",NA(),AT7)</f>
        <v>80.58</v>
      </c>
      <c r="AU6" s="22">
        <f t="shared" ref="AU6:BC6" si="6">IF(AU7="",NA(),AU7)</f>
        <v>88.12</v>
      </c>
      <c r="AV6" s="22">
        <f t="shared" si="6"/>
        <v>95.42</v>
      </c>
      <c r="AW6" s="22">
        <f t="shared" si="6"/>
        <v>109.67</v>
      </c>
      <c r="AX6" s="22">
        <f t="shared" si="6"/>
        <v>115.21</v>
      </c>
      <c r="AY6" s="22">
        <f t="shared" si="6"/>
        <v>301.04000000000002</v>
      </c>
      <c r="AZ6" s="22">
        <f t="shared" si="6"/>
        <v>305.08</v>
      </c>
      <c r="BA6" s="22">
        <f t="shared" si="6"/>
        <v>305.33999999999997</v>
      </c>
      <c r="BB6" s="22">
        <f t="shared" si="6"/>
        <v>310.01</v>
      </c>
      <c r="BC6" s="22">
        <f t="shared" si="6"/>
        <v>311.12</v>
      </c>
      <c r="BD6" s="21" t="str">
        <f>IF(BD7="","",IF(BD7="-","【-】","【"&amp;SUBSTITUTE(TEXT(BD7,"#,##0.00"),"-","△")&amp;"】"))</f>
        <v>【243.36】</v>
      </c>
      <c r="BE6" s="22">
        <f>IF(BE7="",NA(),BE7)</f>
        <v>1517.95</v>
      </c>
      <c r="BF6" s="22">
        <f t="shared" ref="BF6:BN6" si="7">IF(BF7="",NA(),BF7)</f>
        <v>1517.13</v>
      </c>
      <c r="BG6" s="22">
        <f t="shared" si="7"/>
        <v>1354.15</v>
      </c>
      <c r="BH6" s="22">
        <f t="shared" si="7"/>
        <v>1352.01</v>
      </c>
      <c r="BI6" s="22">
        <f t="shared" si="7"/>
        <v>1165.97</v>
      </c>
      <c r="BJ6" s="22">
        <f t="shared" si="7"/>
        <v>551.62</v>
      </c>
      <c r="BK6" s="22">
        <f t="shared" si="7"/>
        <v>585.59</v>
      </c>
      <c r="BL6" s="22">
        <f t="shared" si="7"/>
        <v>561.34</v>
      </c>
      <c r="BM6" s="22">
        <f t="shared" si="7"/>
        <v>538.33000000000004</v>
      </c>
      <c r="BN6" s="22">
        <f t="shared" si="7"/>
        <v>515.14</v>
      </c>
      <c r="BO6" s="21" t="str">
        <f>IF(BO7="","",IF(BO7="-","【-】","【"&amp;SUBSTITUTE(TEXT(BO7,"#,##0.00"),"-","△")&amp;"】"))</f>
        <v>【265.93】</v>
      </c>
      <c r="BP6" s="22">
        <f>IF(BP7="",NA(),BP7)</f>
        <v>63.56</v>
      </c>
      <c r="BQ6" s="22">
        <f t="shared" ref="BQ6:BY6" si="8">IF(BQ7="",NA(),BQ7)</f>
        <v>57.27</v>
      </c>
      <c r="BR6" s="22">
        <f t="shared" si="8"/>
        <v>64.91</v>
      </c>
      <c r="BS6" s="22">
        <f t="shared" si="8"/>
        <v>63.57</v>
      </c>
      <c r="BT6" s="22">
        <f t="shared" si="8"/>
        <v>69.56</v>
      </c>
      <c r="BU6" s="22">
        <f t="shared" si="8"/>
        <v>87.11</v>
      </c>
      <c r="BV6" s="22">
        <f t="shared" si="8"/>
        <v>82.78</v>
      </c>
      <c r="BW6" s="22">
        <f t="shared" si="8"/>
        <v>84.82</v>
      </c>
      <c r="BX6" s="22">
        <f t="shared" si="8"/>
        <v>82.29</v>
      </c>
      <c r="BY6" s="22">
        <f t="shared" si="8"/>
        <v>84.16</v>
      </c>
      <c r="BZ6" s="21" t="str">
        <f>IF(BZ7="","",IF(BZ7="-","【-】","【"&amp;SUBSTITUTE(TEXT(BZ7,"#,##0.00"),"-","△")&amp;"】"))</f>
        <v>【97.82】</v>
      </c>
      <c r="CA6" s="22">
        <f>IF(CA7="",NA(),CA7)</f>
        <v>277.51</v>
      </c>
      <c r="CB6" s="22">
        <f t="shared" ref="CB6:CJ6" si="9">IF(CB7="",NA(),CB7)</f>
        <v>289.05</v>
      </c>
      <c r="CC6" s="22">
        <f t="shared" si="9"/>
        <v>270.17</v>
      </c>
      <c r="CD6" s="22">
        <f t="shared" si="9"/>
        <v>262.52999999999997</v>
      </c>
      <c r="CE6" s="22">
        <f t="shared" si="9"/>
        <v>255.59</v>
      </c>
      <c r="CF6" s="22">
        <f t="shared" si="9"/>
        <v>223.98</v>
      </c>
      <c r="CG6" s="22">
        <f t="shared" si="9"/>
        <v>225.09</v>
      </c>
      <c r="CH6" s="22">
        <f t="shared" si="9"/>
        <v>224.82</v>
      </c>
      <c r="CI6" s="22">
        <f t="shared" si="9"/>
        <v>230.85</v>
      </c>
      <c r="CJ6" s="22">
        <f t="shared" si="9"/>
        <v>230.21</v>
      </c>
      <c r="CK6" s="21" t="str">
        <f>IF(CK7="","",IF(CK7="-","【-】","【"&amp;SUBSTITUTE(TEXT(CK7,"#,##0.00"),"-","△")&amp;"】"))</f>
        <v>【177.56】</v>
      </c>
      <c r="CL6" s="22">
        <f>IF(CL7="",NA(),CL7)</f>
        <v>83.85</v>
      </c>
      <c r="CM6" s="22">
        <f t="shared" ref="CM6:CU6" si="10">IF(CM7="",NA(),CM7)</f>
        <v>85.87</v>
      </c>
      <c r="CN6" s="22">
        <f t="shared" si="10"/>
        <v>86.8</v>
      </c>
      <c r="CO6" s="22">
        <f t="shared" si="10"/>
        <v>84.1</v>
      </c>
      <c r="CP6" s="22">
        <f t="shared" si="10"/>
        <v>84.12</v>
      </c>
      <c r="CQ6" s="22">
        <f t="shared" si="10"/>
        <v>49.64</v>
      </c>
      <c r="CR6" s="22">
        <f t="shared" si="10"/>
        <v>49.38</v>
      </c>
      <c r="CS6" s="22">
        <f t="shared" si="10"/>
        <v>50.09</v>
      </c>
      <c r="CT6" s="22">
        <f t="shared" si="10"/>
        <v>50.1</v>
      </c>
      <c r="CU6" s="22">
        <f t="shared" si="10"/>
        <v>49.76</v>
      </c>
      <c r="CV6" s="21" t="str">
        <f>IF(CV7="","",IF(CV7="-","【-】","【"&amp;SUBSTITUTE(TEXT(CV7,"#,##0.00"),"-","△")&amp;"】"))</f>
        <v>【59.81】</v>
      </c>
      <c r="CW6" s="22">
        <f>IF(CW7="",NA(),CW7)</f>
        <v>90</v>
      </c>
      <c r="CX6" s="22">
        <f t="shared" ref="CX6:DF6" si="11">IF(CX7="",NA(),CX7)</f>
        <v>90</v>
      </c>
      <c r="CY6" s="22">
        <f t="shared" si="11"/>
        <v>90</v>
      </c>
      <c r="CZ6" s="22">
        <f t="shared" si="11"/>
        <v>90</v>
      </c>
      <c r="DA6" s="22">
        <f t="shared" si="11"/>
        <v>90</v>
      </c>
      <c r="DB6" s="22">
        <f t="shared" si="11"/>
        <v>78.09</v>
      </c>
      <c r="DC6" s="22">
        <f t="shared" si="11"/>
        <v>78.010000000000005</v>
      </c>
      <c r="DD6" s="22">
        <f t="shared" si="11"/>
        <v>77.599999999999994</v>
      </c>
      <c r="DE6" s="22">
        <f t="shared" si="11"/>
        <v>77.3</v>
      </c>
      <c r="DF6" s="22">
        <f t="shared" si="11"/>
        <v>76.64</v>
      </c>
      <c r="DG6" s="21" t="str">
        <f>IF(DG7="","",IF(DG7="-","【-】","【"&amp;SUBSTITUTE(TEXT(DG7,"#,##0.00"),"-","△")&amp;"】"))</f>
        <v>【89.42】</v>
      </c>
      <c r="DH6" s="22">
        <f>IF(DH7="",NA(),DH7)</f>
        <v>8.48</v>
      </c>
      <c r="DI6" s="22">
        <f t="shared" ref="DI6:DQ6" si="12">IF(DI7="",NA(),DI7)</f>
        <v>12.13</v>
      </c>
      <c r="DJ6" s="22">
        <f t="shared" si="12"/>
        <v>15.47</v>
      </c>
      <c r="DK6" s="22">
        <f t="shared" si="12"/>
        <v>18.97</v>
      </c>
      <c r="DL6" s="22">
        <f t="shared" si="12"/>
        <v>22.22</v>
      </c>
      <c r="DM6" s="22">
        <f t="shared" si="12"/>
        <v>47.31</v>
      </c>
      <c r="DN6" s="22">
        <f t="shared" si="12"/>
        <v>47.5</v>
      </c>
      <c r="DO6" s="22">
        <f t="shared" si="12"/>
        <v>48.41</v>
      </c>
      <c r="DP6" s="22">
        <f t="shared" si="12"/>
        <v>50.02</v>
      </c>
      <c r="DQ6" s="22">
        <f t="shared" si="12"/>
        <v>51.38</v>
      </c>
      <c r="DR6" s="21" t="str">
        <f>IF(DR7="","",IF(DR7="-","【-】","【"&amp;SUBSTITUTE(TEXT(DR7,"#,##0.00"),"-","△")&amp;"】"))</f>
        <v>【52.02】</v>
      </c>
      <c r="DS6" s="21">
        <f>IF(DS7="",NA(),DS7)</f>
        <v>0</v>
      </c>
      <c r="DT6" s="21">
        <f t="shared" ref="DT6:EB6" si="13">IF(DT7="",NA(),DT7)</f>
        <v>0</v>
      </c>
      <c r="DU6" s="21">
        <f t="shared" si="13"/>
        <v>0</v>
      </c>
      <c r="DV6" s="21">
        <f t="shared" si="13"/>
        <v>0</v>
      </c>
      <c r="DW6" s="21">
        <f t="shared" si="13"/>
        <v>0</v>
      </c>
      <c r="DX6" s="22">
        <f t="shared" si="13"/>
        <v>16.77</v>
      </c>
      <c r="DY6" s="22">
        <f t="shared" si="13"/>
        <v>17.399999999999999</v>
      </c>
      <c r="DZ6" s="22">
        <f t="shared" si="13"/>
        <v>18.64</v>
      </c>
      <c r="EA6" s="22">
        <f t="shared" si="13"/>
        <v>19.510000000000002</v>
      </c>
      <c r="EB6" s="22">
        <f t="shared" si="13"/>
        <v>21.6</v>
      </c>
      <c r="EC6" s="21" t="str">
        <f>IF(EC7="","",IF(EC7="-","【-】","【"&amp;SUBSTITUTE(TEXT(EC7,"#,##0.00"),"-","△")&amp;"】"))</f>
        <v>【25.37】</v>
      </c>
      <c r="ED6" s="21">
        <f>IF(ED7="",NA(),ED7)</f>
        <v>0</v>
      </c>
      <c r="EE6" s="21">
        <f t="shared" ref="EE6:EM6" si="14">IF(EE7="",NA(),EE7)</f>
        <v>0</v>
      </c>
      <c r="EF6" s="21">
        <f t="shared" si="14"/>
        <v>0</v>
      </c>
      <c r="EG6" s="21">
        <f t="shared" si="14"/>
        <v>0</v>
      </c>
      <c r="EH6" s="21">
        <f t="shared" si="14"/>
        <v>0</v>
      </c>
      <c r="EI6" s="22">
        <f t="shared" si="14"/>
        <v>0.47</v>
      </c>
      <c r="EJ6" s="22">
        <f t="shared" si="14"/>
        <v>0.4</v>
      </c>
      <c r="EK6" s="22">
        <f t="shared" si="14"/>
        <v>0.36</v>
      </c>
      <c r="EL6" s="22">
        <f t="shared" si="14"/>
        <v>0.56999999999999995</v>
      </c>
      <c r="EM6" s="22">
        <f t="shared" si="14"/>
        <v>0.56000000000000005</v>
      </c>
      <c r="EN6" s="21" t="str">
        <f>IF(EN7="","",IF(EN7="-","【-】","【"&amp;SUBSTITUTE(TEXT(EN7,"#,##0.00"),"-","△")&amp;"】"))</f>
        <v>【0.62】</v>
      </c>
    </row>
    <row r="7" spans="1:144" s="23" customFormat="1">
      <c r="A7" s="15"/>
      <c r="B7" s="24">
        <v>2023</v>
      </c>
      <c r="C7" s="24">
        <v>465275</v>
      </c>
      <c r="D7" s="24">
        <v>46</v>
      </c>
      <c r="E7" s="24">
        <v>1</v>
      </c>
      <c r="F7" s="24">
        <v>0</v>
      </c>
      <c r="G7" s="24">
        <v>1</v>
      </c>
      <c r="H7" s="24" t="s">
        <v>93</v>
      </c>
      <c r="I7" s="24" t="s">
        <v>94</v>
      </c>
      <c r="J7" s="24" t="s">
        <v>95</v>
      </c>
      <c r="K7" s="24" t="s">
        <v>96</v>
      </c>
      <c r="L7" s="24" t="s">
        <v>97</v>
      </c>
      <c r="M7" s="24" t="s">
        <v>98</v>
      </c>
      <c r="N7" s="25" t="s">
        <v>99</v>
      </c>
      <c r="O7" s="25">
        <v>49.82</v>
      </c>
      <c r="P7" s="25">
        <v>99.97</v>
      </c>
      <c r="Q7" s="25">
        <v>3520</v>
      </c>
      <c r="R7" s="25">
        <v>5994</v>
      </c>
      <c r="S7" s="25">
        <v>81.819999999999993</v>
      </c>
      <c r="T7" s="25">
        <v>73.260000000000005</v>
      </c>
      <c r="U7" s="25">
        <v>5930</v>
      </c>
      <c r="V7" s="25">
        <v>24</v>
      </c>
      <c r="W7" s="25">
        <v>247.08</v>
      </c>
      <c r="X7" s="25">
        <v>120.56</v>
      </c>
      <c r="Y7" s="25">
        <v>121.89</v>
      </c>
      <c r="Z7" s="25">
        <v>130.11000000000001</v>
      </c>
      <c r="AA7" s="25">
        <v>130.12</v>
      </c>
      <c r="AB7" s="25">
        <v>136.34</v>
      </c>
      <c r="AC7" s="25">
        <v>104.35</v>
      </c>
      <c r="AD7" s="25">
        <v>105.34</v>
      </c>
      <c r="AE7" s="25">
        <v>105.77</v>
      </c>
      <c r="AF7" s="25">
        <v>104.82</v>
      </c>
      <c r="AG7" s="25">
        <v>106.46</v>
      </c>
      <c r="AH7" s="25">
        <v>108.24</v>
      </c>
      <c r="AI7" s="25">
        <v>0</v>
      </c>
      <c r="AJ7" s="25">
        <v>0</v>
      </c>
      <c r="AK7" s="25">
        <v>0</v>
      </c>
      <c r="AL7" s="25">
        <v>0</v>
      </c>
      <c r="AM7" s="25">
        <v>0</v>
      </c>
      <c r="AN7" s="25">
        <v>21.69</v>
      </c>
      <c r="AO7" s="25">
        <v>24.04</v>
      </c>
      <c r="AP7" s="25">
        <v>28.03</v>
      </c>
      <c r="AQ7" s="25">
        <v>26.73</v>
      </c>
      <c r="AR7" s="25">
        <v>27.85</v>
      </c>
      <c r="AS7" s="25">
        <v>1.5</v>
      </c>
      <c r="AT7" s="25">
        <v>80.58</v>
      </c>
      <c r="AU7" s="25">
        <v>88.12</v>
      </c>
      <c r="AV7" s="25">
        <v>95.42</v>
      </c>
      <c r="AW7" s="25">
        <v>109.67</v>
      </c>
      <c r="AX7" s="25">
        <v>115.21</v>
      </c>
      <c r="AY7" s="25">
        <v>301.04000000000002</v>
      </c>
      <c r="AZ7" s="25">
        <v>305.08</v>
      </c>
      <c r="BA7" s="25">
        <v>305.33999999999997</v>
      </c>
      <c r="BB7" s="25">
        <v>310.01</v>
      </c>
      <c r="BC7" s="25">
        <v>311.12</v>
      </c>
      <c r="BD7" s="25">
        <v>243.36</v>
      </c>
      <c r="BE7" s="25">
        <v>1517.95</v>
      </c>
      <c r="BF7" s="25">
        <v>1517.13</v>
      </c>
      <c r="BG7" s="25">
        <v>1354.15</v>
      </c>
      <c r="BH7" s="25">
        <v>1352.01</v>
      </c>
      <c r="BI7" s="25">
        <v>1165.97</v>
      </c>
      <c r="BJ7" s="25">
        <v>551.62</v>
      </c>
      <c r="BK7" s="25">
        <v>585.59</v>
      </c>
      <c r="BL7" s="25">
        <v>561.34</v>
      </c>
      <c r="BM7" s="25">
        <v>538.33000000000004</v>
      </c>
      <c r="BN7" s="25">
        <v>515.14</v>
      </c>
      <c r="BO7" s="25">
        <v>265.93</v>
      </c>
      <c r="BP7" s="25">
        <v>63.56</v>
      </c>
      <c r="BQ7" s="25">
        <v>57.27</v>
      </c>
      <c r="BR7" s="25">
        <v>64.91</v>
      </c>
      <c r="BS7" s="25">
        <v>63.57</v>
      </c>
      <c r="BT7" s="25">
        <v>69.56</v>
      </c>
      <c r="BU7" s="25">
        <v>87.11</v>
      </c>
      <c r="BV7" s="25">
        <v>82.78</v>
      </c>
      <c r="BW7" s="25">
        <v>84.82</v>
      </c>
      <c r="BX7" s="25">
        <v>82.29</v>
      </c>
      <c r="BY7" s="25">
        <v>84.16</v>
      </c>
      <c r="BZ7" s="25">
        <v>97.82</v>
      </c>
      <c r="CA7" s="25">
        <v>277.51</v>
      </c>
      <c r="CB7" s="25">
        <v>289.05</v>
      </c>
      <c r="CC7" s="25">
        <v>270.17</v>
      </c>
      <c r="CD7" s="25">
        <v>262.52999999999997</v>
      </c>
      <c r="CE7" s="25">
        <v>255.59</v>
      </c>
      <c r="CF7" s="25">
        <v>223.98</v>
      </c>
      <c r="CG7" s="25">
        <v>225.09</v>
      </c>
      <c r="CH7" s="25">
        <v>224.82</v>
      </c>
      <c r="CI7" s="25">
        <v>230.85</v>
      </c>
      <c r="CJ7" s="25">
        <v>230.21</v>
      </c>
      <c r="CK7" s="25">
        <v>177.56</v>
      </c>
      <c r="CL7" s="25">
        <v>83.85</v>
      </c>
      <c r="CM7" s="25">
        <v>85.87</v>
      </c>
      <c r="CN7" s="25">
        <v>86.8</v>
      </c>
      <c r="CO7" s="25">
        <v>84.1</v>
      </c>
      <c r="CP7" s="25">
        <v>84.12</v>
      </c>
      <c r="CQ7" s="25">
        <v>49.64</v>
      </c>
      <c r="CR7" s="25">
        <v>49.38</v>
      </c>
      <c r="CS7" s="25">
        <v>50.09</v>
      </c>
      <c r="CT7" s="25">
        <v>50.1</v>
      </c>
      <c r="CU7" s="25">
        <v>49.76</v>
      </c>
      <c r="CV7" s="25">
        <v>59.81</v>
      </c>
      <c r="CW7" s="25">
        <v>90</v>
      </c>
      <c r="CX7" s="25">
        <v>90</v>
      </c>
      <c r="CY7" s="25">
        <v>90</v>
      </c>
      <c r="CZ7" s="25">
        <v>90</v>
      </c>
      <c r="DA7" s="25">
        <v>90</v>
      </c>
      <c r="DB7" s="25">
        <v>78.09</v>
      </c>
      <c r="DC7" s="25">
        <v>78.010000000000005</v>
      </c>
      <c r="DD7" s="25">
        <v>77.599999999999994</v>
      </c>
      <c r="DE7" s="25">
        <v>77.3</v>
      </c>
      <c r="DF7" s="25">
        <v>76.64</v>
      </c>
      <c r="DG7" s="25">
        <v>89.42</v>
      </c>
      <c r="DH7" s="25">
        <v>8.48</v>
      </c>
      <c r="DI7" s="25">
        <v>12.13</v>
      </c>
      <c r="DJ7" s="25">
        <v>15.47</v>
      </c>
      <c r="DK7" s="25">
        <v>18.97</v>
      </c>
      <c r="DL7" s="25">
        <v>22.22</v>
      </c>
      <c r="DM7" s="25">
        <v>47.31</v>
      </c>
      <c r="DN7" s="25">
        <v>47.5</v>
      </c>
      <c r="DO7" s="25">
        <v>48.41</v>
      </c>
      <c r="DP7" s="25">
        <v>50.02</v>
      </c>
      <c r="DQ7" s="25">
        <v>51.38</v>
      </c>
      <c r="DR7" s="25">
        <v>52.02</v>
      </c>
      <c r="DS7" s="25">
        <v>0</v>
      </c>
      <c r="DT7" s="25">
        <v>0</v>
      </c>
      <c r="DU7" s="25">
        <v>0</v>
      </c>
      <c r="DV7" s="25">
        <v>0</v>
      </c>
      <c r="DW7" s="25">
        <v>0</v>
      </c>
      <c r="DX7" s="25">
        <v>16.77</v>
      </c>
      <c r="DY7" s="25">
        <v>17.399999999999999</v>
      </c>
      <c r="DZ7" s="25">
        <v>18.64</v>
      </c>
      <c r="EA7" s="25">
        <v>19.510000000000002</v>
      </c>
      <c r="EB7" s="25">
        <v>21.6</v>
      </c>
      <c r="EC7" s="25">
        <v>25.37</v>
      </c>
      <c r="ED7" s="25">
        <v>0</v>
      </c>
      <c r="EE7" s="25">
        <v>0</v>
      </c>
      <c r="EF7" s="25">
        <v>0</v>
      </c>
      <c r="EG7" s="25">
        <v>0</v>
      </c>
      <c r="EH7" s="25">
        <v>0</v>
      </c>
      <c r="EI7" s="25">
        <v>0.47</v>
      </c>
      <c r="EJ7" s="25">
        <v>0.4</v>
      </c>
      <c r="EK7" s="25">
        <v>0.36</v>
      </c>
      <c r="EL7" s="25">
        <v>0.56999999999999995</v>
      </c>
      <c r="EM7" s="25">
        <v>0.56000000000000005</v>
      </c>
      <c r="EN7" s="25">
        <v>0.62</v>
      </c>
    </row>
    <row r="8" spans="1:144">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8" t="s">
        <v>44</v>
      </c>
      <c r="B10" s="29">
        <f>DATEVALUE($B7-B11&amp;"/1/"&amp;B12)</f>
        <v>36892</v>
      </c>
      <c r="C10" s="29">
        <f t="shared" ref="C10:F10" si="15">DATEVALUE($B7-C11&amp;"/1/"&amp;C12)</f>
        <v>37257</v>
      </c>
      <c r="D10" s="29">
        <f t="shared" si="15"/>
        <v>37622</v>
      </c>
      <c r="E10" s="29">
        <f t="shared" si="15"/>
        <v>37987</v>
      </c>
      <c r="F10" s="29">
        <f t="shared" si="15"/>
        <v>38353</v>
      </c>
    </row>
    <row r="11" spans="1:144">
      <c r="B11">
        <v>22</v>
      </c>
      <c r="C11">
        <v>21</v>
      </c>
      <c r="D11">
        <v>20</v>
      </c>
      <c r="E11">
        <v>19</v>
      </c>
      <c r="F11">
        <v>18</v>
      </c>
      <c r="G11" t="s">
        <v>105</v>
      </c>
    </row>
    <row r="12" spans="1:144">
      <c r="B12">
        <v>1</v>
      </c>
      <c r="C12">
        <v>1</v>
      </c>
      <c r="D12">
        <v>1</v>
      </c>
      <c r="E12">
        <v>1</v>
      </c>
      <c r="F12">
        <v>1</v>
      </c>
      <c r="G12" t="s">
        <v>106</v>
      </c>
    </row>
    <row r="13" spans="1:144">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2025-02-12T05:17:13Z</cp:lastPrinted>
  <dcterms:created xsi:type="dcterms:W3CDTF">2025-01-24T06:56:34Z</dcterms:created>
  <dcterms:modified xsi:type="dcterms:W3CDTF">2025-02-12T07:26:28Z</dcterms:modified>
  <cp:category/>
</cp:coreProperties>
</file>