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7 喜界町（済）\"/>
    </mc:Choice>
  </mc:AlternateContent>
  <xr:revisionPtr revIDLastSave="0" documentId="13_ncr:1_{5EDCCB46-E733-4972-921B-1A101311DD88}" xr6:coauthVersionLast="36" xr6:coauthVersionMax="36" xr10:uidLastSave="{00000000-0000-0000-0000-000000000000}"/>
  <workbookProtection workbookAlgorithmName="SHA-512" workbookHashValue="ytBOgrotZbIcRnilzp7KRBdeBRdwIGZ+TuG58sQfyOS/R43I3GHGuQtLMfGVKQbvx5p9iX4US8EtxWxb6AEs9A==" workbookSaltValue="xOqAsK3PAKaIeTMiAR8rJg=="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AL8" i="4"/>
  <c r="P8" i="4"/>
  <c r="I8" i="4"/>
</calcChain>
</file>

<file path=xl/sharedStrings.xml><?xml version="1.0" encoding="utf-8"?>
<sst xmlns="http://schemas.openxmlformats.org/spreadsheetml/2006/main" count="236" uniqueCount="121">
  <si>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</si>
  <si>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</si>
  <si>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</si>
  <si>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</si>
  <si>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</si>
  <si>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</si>
  <si>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</si>
  <si>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</si>
  <si>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</si>
  <si>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</si>
  <si>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</si>
  <si>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</si>
  <si>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</si>
  <si>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</si>
  <si>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</si>
  <si>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</si>
  <si>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</si>
  <si>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</si>
  <si>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</si>
  <si>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</si>
  <si>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</si>
  <si>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</si>
  <si>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</si>
  <si>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</si>
  <si>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</si>
  <si>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</si>
  <si>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</si>
  <si>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</si>
  <si>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</si>
  <si>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</si>
  <si>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</si>
  <si>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</si>
  <si>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</si>
  <si>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</si>
  <si>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</si>
  <si>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</si>
  <si>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</si>
  <si>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</si>
  <si>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</si>
  <si>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</si>
  <si>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</si>
  <si>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</si>
  <si>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</si>
  <si>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</si>
  <si>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</si>
  <si>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</si>
  <si>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</si>
  <si>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</si>
  <si>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</si>
  <si>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</si>
  <si>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</si>
  <si>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</si>
  <si>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</si>
  <si>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</si>
  <si>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</si>
  <si>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</si>
  <si>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</si>
  <si>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</si>
  <si>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</si>
  <si>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</si>
  <si>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</si>
  <si>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</si>
  <si>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</si>
  <si>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</si>
  <si>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</si>
  <si>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</si>
  <si>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</si>
  <si>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</si>
  <si>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</si>
  <si>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</si>
  <si>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</si>
  <si>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</si>
  <si>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</si>
  <si>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</si>
  <si>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</si>
  <si>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</si>
  <si>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</si>
  <si>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</si>
  <si>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</si>
  <si>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</si>
  <si>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</si>
  <si>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</si>
  <si>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</si>
  <si>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</si>
  <si>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</si>
  <si>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</si>
  <si>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</si>
  <si>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</si>
  <si>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</si>
  <si>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</si>
  <si>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</si>
  <si>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</si>
  <si>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</si>
  <si>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</si>
  <si>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</si>
  <si>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</si>
  <si>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</si>
  <si>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</si>
  <si>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</si>
  <si>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喜界町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</si>
  <si>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</si>
  <si>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</si>
  <si>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</si>
  <si>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</si>
  <si>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</si>
  <si>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</si>
  <si>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</si>
  <si>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</si>
  <si>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</si>
  <si>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</si>
  <si>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</si>
  <si>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</si>
  <si>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</si>
  <si>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</si>
  <si>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</si>
  <si>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</si>
  <si>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</si>
  <si>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</si>
  <si>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r>
      <t>①収益的収支比率
　100％以上ではあるが、地方債償還金が多いため、一般会計からの繰入金が多くなっている。
④企業債残高対事業規模比率
　該当数値はないが、離島であるため建設コストが高く企業債残高が高止まりしている。
⑤経費回収率・⑥汚水処理原価
 打ち切り決算のため実数値は前年度とほぼ変わらないが、</t>
    </r>
    <r>
      <rPr>
        <sz val="11"/>
        <rFont val="ＭＳ ゴシック"/>
        <family val="3"/>
        <charset val="128"/>
      </rPr>
      <t>電気代が減少したため</t>
    </r>
    <r>
      <rPr>
        <sz val="11"/>
        <color theme="1"/>
        <rFont val="ＭＳ ゴシック"/>
        <family val="3"/>
        <charset val="128"/>
      </rPr>
      <t>若干改善している。料金収入については人口減少により大幅な増加は見込めないため、機能強化事業を行うことによるコストダウンを図ると共に、接続率の更なる推進や料金改定等も検討する。
⑦施設利用率
　水洗化率が微増しているため、施設利用率も微増しているが、以前として低水準のため、更新時期等にあわせて統廃合やダウンサイジング等を検討する必要がある。
⑧水洗化率
　接続助成金の活用等により接続率の向上を進めており、人口減少に加え高齢化が進む中ではあるが、水洗化率はやや上昇傾向である。</t>
    </r>
    <rPh sb="127" eb="128">
      <t>ウ</t>
    </rPh>
    <rPh sb="129" eb="130">
      <t>キ</t>
    </rPh>
    <rPh sb="131" eb="133">
      <t>ケッサン</t>
    </rPh>
    <rPh sb="136" eb="139">
      <t>ジッスウチ</t>
    </rPh>
    <rPh sb="140" eb="143">
      <t>ゼンネンド</t>
    </rPh>
    <rPh sb="146" eb="147">
      <t>カ</t>
    </rPh>
    <rPh sb="153" eb="156">
      <t>デンキダイ</t>
    </rPh>
    <rPh sb="157" eb="159">
      <t>ゲンショウ</t>
    </rPh>
    <rPh sb="163" eb="165">
      <t>ジャッカン</t>
    </rPh>
    <rPh sb="165" eb="167">
      <t>カイゼン</t>
    </rPh>
    <rPh sb="188" eb="190">
      <t>オオハバ</t>
    </rPh>
    <rPh sb="229" eb="231">
      <t>セツゾク</t>
    </rPh>
    <rPh sb="231" eb="232">
      <t>リツ</t>
    </rPh>
    <rPh sb="233" eb="234">
      <t>サラ</t>
    </rPh>
    <rPh sb="236" eb="238">
      <t>スイシン</t>
    </rPh>
    <rPh sb="265" eb="267">
      <t>ビゾウ</t>
    </rPh>
    <rPh sb="280" eb="282">
      <t>ビゾウ</t>
    </rPh>
    <rPh sb="288" eb="290">
      <t>イゼン</t>
    </rPh>
    <rPh sb="293" eb="296">
      <t>テイスイジュン</t>
    </rPh>
    <rPh sb="300" eb="302">
      <t>コウシン</t>
    </rPh>
    <rPh sb="302" eb="304">
      <t>ジキ</t>
    </rPh>
    <rPh sb="304" eb="305">
      <t>トウ</t>
    </rPh>
    <rPh sb="310" eb="313">
      <t>トウハイゴウ</t>
    </rPh>
    <rPh sb="322" eb="323">
      <t>トウ</t>
    </rPh>
    <rPh sb="324" eb="326">
      <t>ケントウ</t>
    </rPh>
    <rPh sb="328" eb="330">
      <t>ヒツヨウ</t>
    </rPh>
    <phoneticPr fontId="4"/>
  </si>
  <si>
    <t>③管渠改善率
　耐用年数を超えていないため、当該数値は0.00％である。
　機能強化対策事業を行い施設の老朽化対策を行っていく。</t>
    <phoneticPr fontId="4"/>
  </si>
  <si>
    <t>　農業集落排水事業の経営状況は、全体として健全な運営が行われているが、一般会計からの繰入金に依存している状況である。今後とも、接続助成金の活用等で接続率の向上に取り組むとともに、使用料の収入増を図り、計画的で適切な施設の更新等を進めながら健全経営を目指す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</si>
</sst>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9DB-46A0-AF3E-FB55167F855F}"/>
            </c:ext>
          </c:extLst>
        </c:ser>
        <c:dLbls>
          <c:showLegendKey val="0"/>
          <c:showVal val="0"/>
          <c:showCatName val="0"/>
          <c:showSerName val="0"/>
          <c:showPercent val="0"/>
          <c:showBubbleSize val="0"/>
        </c:dLbls>
        <c:gapWidth val="150"/>
        <c:axId val="178322280"/>
        <c:axId val="17832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39DB-46A0-AF3E-FB55167F855F}"/>
            </c:ext>
          </c:extLst>
        </c:ser>
        <c:dLbls>
          <c:showLegendKey val="0"/>
          <c:showVal val="0"/>
          <c:showCatName val="0"/>
          <c:showSerName val="0"/>
          <c:showPercent val="0"/>
          <c:showBubbleSize val="0"/>
        </c:dLbls>
        <c:marker val="1"/>
        <c:smooth val="0"/>
        <c:axId val="178322280"/>
        <c:axId val="178322672"/>
      </c:lineChart>
      <c:dateAx>
        <c:axId val="178322280"/>
        <c:scaling>
          <c:orientation val="minMax"/>
        </c:scaling>
        <c:delete val="1"/>
        <c:axPos val="b"/>
        <c:numFmt formatCode="&quot;R&quot;yy" sourceLinked="1"/>
        <c:majorTickMark val="none"/>
        <c:minorTickMark val="none"/>
        <c:tickLblPos val="none"/>
        <c:crossAx val="178322672"/>
        <c:crosses val="autoZero"/>
        <c:auto val="1"/>
        <c:lblOffset val="100"/>
        <c:baseTimeUnit val="years"/>
      </c:dateAx>
      <c:valAx>
        <c:axId val="17832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2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32.26</c:v>
                </c:pt>
                <c:pt idx="1">
                  <c:v>28.86</c:v>
                </c:pt>
                <c:pt idx="2">
                  <c:v>26.49</c:v>
                </c:pt>
                <c:pt idx="3">
                  <c:v>25.47</c:v>
                </c:pt>
                <c:pt idx="4">
                  <c:v>26.49</c:v>
                </c:pt>
              </c:numCache>
            </c:numRef>
          </c:val>
          <c:extLst>
            <c:ext xmlns:c16="http://schemas.microsoft.com/office/drawing/2014/chart" uri="{C3380CC4-5D6E-409C-BE32-E72D297353CC}">
              <c16:uniqueId val="{00000000-6B78-4D39-8C54-BBD227E2A9DA}"/>
            </c:ext>
          </c:extLst>
        </c:ser>
        <c:dLbls>
          <c:showLegendKey val="0"/>
          <c:showVal val="0"/>
          <c:showCatName val="0"/>
          <c:showSerName val="0"/>
          <c:showPercent val="0"/>
          <c:showBubbleSize val="0"/>
        </c:dLbls>
        <c:gapWidth val="150"/>
        <c:axId val="179658080"/>
        <c:axId val="17965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6B78-4D39-8C54-BBD227E2A9DA}"/>
            </c:ext>
          </c:extLst>
        </c:ser>
        <c:dLbls>
          <c:showLegendKey val="0"/>
          <c:showVal val="0"/>
          <c:showCatName val="0"/>
          <c:showSerName val="0"/>
          <c:showPercent val="0"/>
          <c:showBubbleSize val="0"/>
        </c:dLbls>
        <c:marker val="1"/>
        <c:smooth val="0"/>
        <c:axId val="179658080"/>
        <c:axId val="179658472"/>
      </c:lineChart>
      <c:dateAx>
        <c:axId val="179658080"/>
        <c:scaling>
          <c:orientation val="minMax"/>
        </c:scaling>
        <c:delete val="1"/>
        <c:axPos val="b"/>
        <c:numFmt formatCode="&quot;R&quot;yy" sourceLinked="1"/>
        <c:majorTickMark val="none"/>
        <c:minorTickMark val="none"/>
        <c:tickLblPos val="none"/>
        <c:crossAx val="179658472"/>
        <c:crosses val="autoZero"/>
        <c:auto val="1"/>
        <c:lblOffset val="100"/>
        <c:baseTimeUnit val="years"/>
      </c:dateAx>
      <c:valAx>
        <c:axId val="17965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47.24</c:v>
                </c:pt>
                <c:pt idx="1">
                  <c:v>48.13</c:v>
                </c:pt>
                <c:pt idx="2">
                  <c:v>49.49</c:v>
                </c:pt>
                <c:pt idx="3">
                  <c:v>50.19</c:v>
                </c:pt>
                <c:pt idx="4">
                  <c:v>50.62</c:v>
                </c:pt>
              </c:numCache>
            </c:numRef>
          </c:val>
          <c:extLst>
            <c:ext xmlns:c16="http://schemas.microsoft.com/office/drawing/2014/chart" uri="{C3380CC4-5D6E-409C-BE32-E72D297353CC}">
              <c16:uniqueId val="{00000000-0FEC-4578-9344-170F28B883A7}"/>
            </c:ext>
          </c:extLst>
        </c:ser>
        <c:dLbls>
          <c:showLegendKey val="0"/>
          <c:showVal val="0"/>
          <c:showCatName val="0"/>
          <c:showSerName val="0"/>
          <c:showPercent val="0"/>
          <c:showBubbleSize val="0"/>
        </c:dLbls>
        <c:gapWidth val="150"/>
        <c:axId val="179838080"/>
        <c:axId val="17983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0FEC-4578-9344-170F28B883A7}"/>
            </c:ext>
          </c:extLst>
        </c:ser>
        <c:dLbls>
          <c:showLegendKey val="0"/>
          <c:showVal val="0"/>
          <c:showCatName val="0"/>
          <c:showSerName val="0"/>
          <c:showPercent val="0"/>
          <c:showBubbleSize val="0"/>
        </c:dLbls>
        <c:marker val="1"/>
        <c:smooth val="0"/>
        <c:axId val="179838080"/>
        <c:axId val="179838472"/>
      </c:lineChart>
      <c:dateAx>
        <c:axId val="179838080"/>
        <c:scaling>
          <c:orientation val="minMax"/>
        </c:scaling>
        <c:delete val="1"/>
        <c:axPos val="b"/>
        <c:numFmt formatCode="&quot;R&quot;yy" sourceLinked="1"/>
        <c:majorTickMark val="none"/>
        <c:minorTickMark val="none"/>
        <c:tickLblPos val="none"/>
        <c:crossAx val="179838472"/>
        <c:crosses val="autoZero"/>
        <c:auto val="1"/>
        <c:lblOffset val="100"/>
        <c:baseTimeUnit val="years"/>
      </c:dateAx>
      <c:valAx>
        <c:axId val="17983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132.06</c:v>
                </c:pt>
                <c:pt idx="1">
                  <c:v>137.47</c:v>
                </c:pt>
                <c:pt idx="2">
                  <c:v>119.15</c:v>
                </c:pt>
                <c:pt idx="3">
                  <c:v>114.4</c:v>
                </c:pt>
                <c:pt idx="4">
                  <c:v>155.82</c:v>
                </c:pt>
              </c:numCache>
            </c:numRef>
          </c:val>
          <c:extLst>
            <c:ext xmlns:c16="http://schemas.microsoft.com/office/drawing/2014/chart" uri="{C3380CC4-5D6E-409C-BE32-E72D297353CC}">
              <c16:uniqueId val="{00000000-A898-46BD-ABA4-3FE11A94EDF5}"/>
            </c:ext>
          </c:extLst>
        </c:ser>
        <c:dLbls>
          <c:showLegendKey val="0"/>
          <c:showVal val="0"/>
          <c:showCatName val="0"/>
          <c:showSerName val="0"/>
          <c:showPercent val="0"/>
          <c:showBubbleSize val="0"/>
        </c:dLbls>
        <c:gapWidth val="150"/>
        <c:axId val="178323848"/>
        <c:axId val="17832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98-46BD-ABA4-3FE11A94EDF5}"/>
            </c:ext>
          </c:extLst>
        </c:ser>
        <c:dLbls>
          <c:showLegendKey val="0"/>
          <c:showVal val="0"/>
          <c:showCatName val="0"/>
          <c:showSerName val="0"/>
          <c:showPercent val="0"/>
          <c:showBubbleSize val="0"/>
        </c:dLbls>
        <c:marker val="1"/>
        <c:smooth val="0"/>
        <c:axId val="178323848"/>
        <c:axId val="178324240"/>
      </c:lineChart>
      <c:dateAx>
        <c:axId val="178323848"/>
        <c:scaling>
          <c:orientation val="minMax"/>
        </c:scaling>
        <c:delete val="1"/>
        <c:axPos val="b"/>
        <c:numFmt formatCode="&quot;R&quot;yy" sourceLinked="1"/>
        <c:majorTickMark val="none"/>
        <c:minorTickMark val="none"/>
        <c:tickLblPos val="none"/>
        <c:crossAx val="178324240"/>
        <c:crosses val="autoZero"/>
        <c:auto val="1"/>
        <c:lblOffset val="100"/>
        <c:baseTimeUnit val="years"/>
      </c:dateAx>
      <c:valAx>
        <c:axId val="17832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2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B4-4092-95DC-2334003677E0}"/>
            </c:ext>
          </c:extLst>
        </c:ser>
        <c:dLbls>
          <c:showLegendKey val="0"/>
          <c:showVal val="0"/>
          <c:showCatName val="0"/>
          <c:showSerName val="0"/>
          <c:showPercent val="0"/>
          <c:showBubbleSize val="0"/>
        </c:dLbls>
        <c:gapWidth val="150"/>
        <c:axId val="179122472"/>
        <c:axId val="17912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B4-4092-95DC-2334003677E0}"/>
            </c:ext>
          </c:extLst>
        </c:ser>
        <c:dLbls>
          <c:showLegendKey val="0"/>
          <c:showVal val="0"/>
          <c:showCatName val="0"/>
          <c:showSerName val="0"/>
          <c:showPercent val="0"/>
          <c:showBubbleSize val="0"/>
        </c:dLbls>
        <c:marker val="1"/>
        <c:smooth val="0"/>
        <c:axId val="179122472"/>
        <c:axId val="179122864"/>
      </c:lineChart>
      <c:dateAx>
        <c:axId val="179122472"/>
        <c:scaling>
          <c:orientation val="minMax"/>
        </c:scaling>
        <c:delete val="1"/>
        <c:axPos val="b"/>
        <c:numFmt formatCode="&quot;R&quot;yy" sourceLinked="1"/>
        <c:majorTickMark val="none"/>
        <c:minorTickMark val="none"/>
        <c:tickLblPos val="none"/>
        <c:crossAx val="179122864"/>
        <c:crosses val="autoZero"/>
        <c:auto val="1"/>
        <c:lblOffset val="100"/>
        <c:baseTimeUnit val="years"/>
      </c:dateAx>
      <c:valAx>
        <c:axId val="17912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2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7E-4500-AD4C-E8BADDA68C3E}"/>
            </c:ext>
          </c:extLst>
        </c:ser>
        <c:dLbls>
          <c:showLegendKey val="0"/>
          <c:showVal val="0"/>
          <c:showCatName val="0"/>
          <c:showSerName val="0"/>
          <c:showPercent val="0"/>
          <c:showBubbleSize val="0"/>
        </c:dLbls>
        <c:gapWidth val="150"/>
        <c:axId val="179124040"/>
        <c:axId val="17912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7E-4500-AD4C-E8BADDA68C3E}"/>
            </c:ext>
          </c:extLst>
        </c:ser>
        <c:dLbls>
          <c:showLegendKey val="0"/>
          <c:showVal val="0"/>
          <c:showCatName val="0"/>
          <c:showSerName val="0"/>
          <c:showPercent val="0"/>
          <c:showBubbleSize val="0"/>
        </c:dLbls>
        <c:marker val="1"/>
        <c:smooth val="0"/>
        <c:axId val="179124040"/>
        <c:axId val="179124432"/>
      </c:lineChart>
      <c:dateAx>
        <c:axId val="179124040"/>
        <c:scaling>
          <c:orientation val="minMax"/>
        </c:scaling>
        <c:delete val="1"/>
        <c:axPos val="b"/>
        <c:numFmt formatCode="&quot;R&quot;yy" sourceLinked="1"/>
        <c:majorTickMark val="none"/>
        <c:minorTickMark val="none"/>
        <c:tickLblPos val="none"/>
        <c:crossAx val="179124432"/>
        <c:crosses val="autoZero"/>
        <c:auto val="1"/>
        <c:lblOffset val="100"/>
        <c:baseTimeUnit val="years"/>
      </c:dateAx>
      <c:valAx>
        <c:axId val="17912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2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15-4BE4-B526-CF7DC2F4E86B}"/>
            </c:ext>
          </c:extLst>
        </c:ser>
        <c:dLbls>
          <c:showLegendKey val="0"/>
          <c:showVal val="0"/>
          <c:showCatName val="0"/>
          <c:showSerName val="0"/>
          <c:showPercent val="0"/>
          <c:showBubbleSize val="0"/>
        </c:dLbls>
        <c:gapWidth val="150"/>
        <c:axId val="179126000"/>
        <c:axId val="17950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15-4BE4-B526-CF7DC2F4E86B}"/>
            </c:ext>
          </c:extLst>
        </c:ser>
        <c:dLbls>
          <c:showLegendKey val="0"/>
          <c:showVal val="0"/>
          <c:showCatName val="0"/>
          <c:showSerName val="0"/>
          <c:showPercent val="0"/>
          <c:showBubbleSize val="0"/>
        </c:dLbls>
        <c:marker val="1"/>
        <c:smooth val="0"/>
        <c:axId val="179126000"/>
        <c:axId val="179503824"/>
      </c:lineChart>
      <c:dateAx>
        <c:axId val="179126000"/>
        <c:scaling>
          <c:orientation val="minMax"/>
        </c:scaling>
        <c:delete val="1"/>
        <c:axPos val="b"/>
        <c:numFmt formatCode="&quot;R&quot;yy" sourceLinked="1"/>
        <c:majorTickMark val="none"/>
        <c:minorTickMark val="none"/>
        <c:tickLblPos val="none"/>
        <c:crossAx val="179503824"/>
        <c:crosses val="autoZero"/>
        <c:auto val="1"/>
        <c:lblOffset val="100"/>
        <c:baseTimeUnit val="years"/>
      </c:dateAx>
      <c:valAx>
        <c:axId val="17950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2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5D-4AD1-BBEC-C711C74DE59E}"/>
            </c:ext>
          </c:extLst>
        </c:ser>
        <c:dLbls>
          <c:showLegendKey val="0"/>
          <c:showVal val="0"/>
          <c:showCatName val="0"/>
          <c:showSerName val="0"/>
          <c:showPercent val="0"/>
          <c:showBubbleSize val="0"/>
        </c:dLbls>
        <c:gapWidth val="150"/>
        <c:axId val="179505000"/>
        <c:axId val="17950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5D-4AD1-BBEC-C711C74DE59E}"/>
            </c:ext>
          </c:extLst>
        </c:ser>
        <c:dLbls>
          <c:showLegendKey val="0"/>
          <c:showVal val="0"/>
          <c:showCatName val="0"/>
          <c:showSerName val="0"/>
          <c:showPercent val="0"/>
          <c:showBubbleSize val="0"/>
        </c:dLbls>
        <c:marker val="1"/>
        <c:smooth val="0"/>
        <c:axId val="179505000"/>
        <c:axId val="179505392"/>
      </c:lineChart>
      <c:dateAx>
        <c:axId val="179505000"/>
        <c:scaling>
          <c:orientation val="minMax"/>
        </c:scaling>
        <c:delete val="1"/>
        <c:axPos val="b"/>
        <c:numFmt formatCode="&quot;R&quot;yy" sourceLinked="1"/>
        <c:majorTickMark val="none"/>
        <c:minorTickMark val="none"/>
        <c:tickLblPos val="none"/>
        <c:crossAx val="179505392"/>
        <c:crosses val="autoZero"/>
        <c:auto val="1"/>
        <c:lblOffset val="100"/>
        <c:baseTimeUnit val="years"/>
      </c:dateAx>
      <c:valAx>
        <c:axId val="17950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05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84-4E7D-A755-540C6D88A726}"/>
            </c:ext>
          </c:extLst>
        </c:ser>
        <c:dLbls>
          <c:showLegendKey val="0"/>
          <c:showVal val="0"/>
          <c:showCatName val="0"/>
          <c:showSerName val="0"/>
          <c:showPercent val="0"/>
          <c:showBubbleSize val="0"/>
        </c:dLbls>
        <c:gapWidth val="150"/>
        <c:axId val="179506568"/>
        <c:axId val="17950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2684-4E7D-A755-540C6D88A726}"/>
            </c:ext>
          </c:extLst>
        </c:ser>
        <c:dLbls>
          <c:showLegendKey val="0"/>
          <c:showVal val="0"/>
          <c:showCatName val="0"/>
          <c:showSerName val="0"/>
          <c:showPercent val="0"/>
          <c:showBubbleSize val="0"/>
        </c:dLbls>
        <c:marker val="1"/>
        <c:smooth val="0"/>
        <c:axId val="179506568"/>
        <c:axId val="179506960"/>
      </c:lineChart>
      <c:dateAx>
        <c:axId val="179506568"/>
        <c:scaling>
          <c:orientation val="minMax"/>
        </c:scaling>
        <c:delete val="1"/>
        <c:axPos val="b"/>
        <c:numFmt formatCode="&quot;R&quot;yy" sourceLinked="1"/>
        <c:majorTickMark val="none"/>
        <c:minorTickMark val="none"/>
        <c:tickLblPos val="none"/>
        <c:crossAx val="179506960"/>
        <c:crosses val="autoZero"/>
        <c:auto val="1"/>
        <c:lblOffset val="100"/>
        <c:baseTimeUnit val="years"/>
      </c:dateAx>
      <c:valAx>
        <c:axId val="179506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0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61.53</c:v>
                </c:pt>
                <c:pt idx="1">
                  <c:v>57.21</c:v>
                </c:pt>
                <c:pt idx="2">
                  <c:v>56.1</c:v>
                </c:pt>
                <c:pt idx="3">
                  <c:v>65.64</c:v>
                </c:pt>
                <c:pt idx="4">
                  <c:v>109.15</c:v>
                </c:pt>
              </c:numCache>
            </c:numRef>
          </c:val>
          <c:extLst>
            <c:ext xmlns:c16="http://schemas.microsoft.com/office/drawing/2014/chart" uri="{C3380CC4-5D6E-409C-BE32-E72D297353CC}">
              <c16:uniqueId val="{00000000-F3A5-4BF4-93E5-D0D8737FD956}"/>
            </c:ext>
          </c:extLst>
        </c:ser>
        <c:dLbls>
          <c:showLegendKey val="0"/>
          <c:showVal val="0"/>
          <c:showCatName val="0"/>
          <c:showSerName val="0"/>
          <c:showPercent val="0"/>
          <c:showBubbleSize val="0"/>
        </c:dLbls>
        <c:gapWidth val="150"/>
        <c:axId val="179125608"/>
        <c:axId val="17965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F3A5-4BF4-93E5-D0D8737FD956}"/>
            </c:ext>
          </c:extLst>
        </c:ser>
        <c:dLbls>
          <c:showLegendKey val="0"/>
          <c:showVal val="0"/>
          <c:showCatName val="0"/>
          <c:showSerName val="0"/>
          <c:showPercent val="0"/>
          <c:showBubbleSize val="0"/>
        </c:dLbls>
        <c:marker val="1"/>
        <c:smooth val="0"/>
        <c:axId val="179125608"/>
        <c:axId val="179655336"/>
      </c:lineChart>
      <c:dateAx>
        <c:axId val="179125608"/>
        <c:scaling>
          <c:orientation val="minMax"/>
        </c:scaling>
        <c:delete val="1"/>
        <c:axPos val="b"/>
        <c:numFmt formatCode="&quot;R&quot;yy" sourceLinked="1"/>
        <c:majorTickMark val="none"/>
        <c:minorTickMark val="none"/>
        <c:tickLblPos val="none"/>
        <c:crossAx val="179655336"/>
        <c:crosses val="autoZero"/>
        <c:auto val="1"/>
        <c:lblOffset val="100"/>
        <c:baseTimeUnit val="years"/>
      </c:dateAx>
      <c:valAx>
        <c:axId val="17965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12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267.24</c:v>
                </c:pt>
                <c:pt idx="1">
                  <c:v>285.72000000000003</c:v>
                </c:pt>
                <c:pt idx="2">
                  <c:v>300.25</c:v>
                </c:pt>
                <c:pt idx="3">
                  <c:v>255.23</c:v>
                </c:pt>
                <c:pt idx="4">
                  <c:v>151.46</c:v>
                </c:pt>
              </c:numCache>
            </c:numRef>
          </c:val>
          <c:extLst>
            <c:ext xmlns:c16="http://schemas.microsoft.com/office/drawing/2014/chart" uri="{C3380CC4-5D6E-409C-BE32-E72D297353CC}">
              <c16:uniqueId val="{00000000-5629-4217-9C41-CB14113AE12D}"/>
            </c:ext>
          </c:extLst>
        </c:ser>
        <c:dLbls>
          <c:showLegendKey val="0"/>
          <c:showVal val="0"/>
          <c:showCatName val="0"/>
          <c:showSerName val="0"/>
          <c:showPercent val="0"/>
          <c:showBubbleSize val="0"/>
        </c:dLbls>
        <c:gapWidth val="150"/>
        <c:axId val="179656512"/>
        <c:axId val="179656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5629-4217-9C41-CB14113AE12D}"/>
            </c:ext>
          </c:extLst>
        </c:ser>
        <c:dLbls>
          <c:showLegendKey val="0"/>
          <c:showVal val="0"/>
          <c:showCatName val="0"/>
          <c:showSerName val="0"/>
          <c:showPercent val="0"/>
          <c:showBubbleSize val="0"/>
        </c:dLbls>
        <c:marker val="1"/>
        <c:smooth val="0"/>
        <c:axId val="179656512"/>
        <c:axId val="179656904"/>
      </c:lineChart>
      <c:dateAx>
        <c:axId val="179656512"/>
        <c:scaling>
          <c:orientation val="minMax"/>
        </c:scaling>
        <c:delete val="1"/>
        <c:axPos val="b"/>
        <c:numFmt formatCode="&quot;R&quot;yy" sourceLinked="1"/>
        <c:majorTickMark val="none"/>
        <c:minorTickMark val="none"/>
        <c:tickLblPos val="none"/>
        <c:crossAx val="179656904"/>
        <c:crosses val="autoZero"/>
        <c:auto val="1"/>
        <c:lblOffset val="100"/>
        <c:baseTimeUnit val="years"/>
      </c:dateAx>
      <c:valAx>
        <c:axId val="17965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6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鹿児島県　喜界町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6410</v>
      </c>
      <c r="AM8" s="36"/>
      <c r="AN8" s="36"/>
      <c r="AO8" s="36"/>
      <c r="AP8" s="36"/>
      <c r="AQ8" s="36"/>
      <c r="AR8" s="36"/>
      <c r="AS8" s="36"/>
      <c r="AT8" s="37">
        <f>データ!T6</f>
        <v>56.82</v>
      </c>
      <c r="AU8" s="37"/>
      <c r="AV8" s="37"/>
      <c r="AW8" s="37"/>
      <c r="AX8" s="37"/>
      <c r="AY8" s="37"/>
      <c r="AZ8" s="37"/>
      <c r="BA8" s="37"/>
      <c r="BB8" s="37">
        <f>データ!U6</f>
        <v>112.81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16.489999999999998</v>
      </c>
      <c r="Q10" s="37"/>
      <c r="R10" s="37"/>
      <c r="S10" s="37"/>
      <c r="T10" s="37"/>
      <c r="U10" s="37"/>
      <c r="V10" s="37"/>
      <c r="W10" s="37">
        <f>データ!Q6</f>
        <v>103</v>
      </c>
      <c r="X10" s="37"/>
      <c r="Y10" s="37"/>
      <c r="Z10" s="37"/>
      <c r="AA10" s="37"/>
      <c r="AB10" s="37"/>
      <c r="AC10" s="37"/>
      <c r="AD10" s="36">
        <f>データ!R6</f>
        <v>2990</v>
      </c>
      <c r="AE10" s="36"/>
      <c r="AF10" s="36"/>
      <c r="AG10" s="36"/>
      <c r="AH10" s="36"/>
      <c r="AI10" s="36"/>
      <c r="AJ10" s="36"/>
      <c r="AK10" s="2"/>
      <c r="AL10" s="36">
        <f>データ!V6</f>
        <v>1041</v>
      </c>
      <c r="AM10" s="36"/>
      <c r="AN10" s="36"/>
      <c r="AO10" s="36"/>
      <c r="AP10" s="36"/>
      <c r="AQ10" s="36"/>
      <c r="AR10" s="36"/>
      <c r="AS10" s="36"/>
      <c r="AT10" s="37">
        <f>データ!W6</f>
        <v>1.51</v>
      </c>
      <c r="AU10" s="37"/>
      <c r="AV10" s="37"/>
      <c r="AW10" s="37"/>
      <c r="AX10" s="37"/>
      <c r="AY10" s="37"/>
      <c r="AZ10" s="37"/>
      <c r="BA10" s="37"/>
      <c r="BB10" s="37">
        <f>データ!X6</f>
        <v>689.4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119</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120</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【785.10】</v>
      </c>
      <c r="I86" s="12" t="str">
        <f>データ!CA6</f>
        <v>【56.93】</v>
      </c>
      <c r="J86" s="12" t="str">
        <f>データ!CL6</f>
        <v>【271.15】</v>
      </c>
      <c r="K86" s="12" t="str">
        <f>データ!CW6</f>
        <v>【49.87】</v>
      </c>
      <c r="L86" s="12" t="str">
        <f>データ!DH6</f>
        <v>【87.54】</v>
      </c>
      <c r="M86" s="12" t="s">
        <v>45</v>
      </c>
      <c r="N86" s="12" t="s">
        <v>43</v>
      </c>
      <c r="O86" s="12" t="str">
        <f>データ!EO6</f>
        <v>【0.02】</v>
      </c>
    </row>
  </sheetData>
  <sheetProtection algorithmName="SHA-512" hashValue="9AVhqGzab4A0rmhTaKX9FTpx14PkatxEs+1JafHau8axt5c6sXz5EkP9TUG3cPHrRetqVJ2MsyNlkw2fXNOQ0g==" saltValue="oYj8Bn2AUe+EJnN+cBhr9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465291</v>
      </c>
      <c r="D6" s="19">
        <f t="shared" si="3"/>
        <v>47</v>
      </c>
      <c r="E6" s="19">
        <f t="shared" si="3"/>
        <v>17</v>
      </c>
      <c r="F6" s="19">
        <f t="shared" si="3"/>
        <v>5</v>
      </c>
      <c r="G6" s="19">
        <f t="shared" si="3"/>
        <v>0</v>
      </c>
      <c r="H6" s="19" t="str">
        <f t="shared" si="3"/>
        <v>鹿児島県　喜界町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16.489999999999998</v>
      </c>
      <c r="Q6" s="20">
        <f t="shared" si="3"/>
        <v>103</v>
      </c>
      <c r="R6" s="20">
        <f t="shared" si="3"/>
        <v>2990</v>
      </c>
      <c r="S6" s="20">
        <f t="shared" si="3"/>
        <v>6410</v>
      </c>
      <c r="T6" s="20">
        <f t="shared" si="3"/>
        <v>56.82</v>
      </c>
      <c r="U6" s="20">
        <f t="shared" si="3"/>
        <v>112.81</v>
      </c>
      <c r="V6" s="20">
        <f t="shared" si="3"/>
        <v>1041</v>
      </c>
      <c r="W6" s="20">
        <f t="shared" si="3"/>
        <v>1.51</v>
      </c>
      <c r="X6" s="20">
        <f t="shared" si="3"/>
        <v>689.4</v>
      </c>
      <c r="Y6" s="21">
        <f>IF(Y7="",NA(),Y7)</f>
        <v>132.06</v>
      </c>
      <c r="Z6" s="21">
        <f t="shared" ref="Z6:AH6" si="4">IF(Z7="",NA(),Z7)</f>
        <v>137.47</v>
      </c>
      <c r="AA6" s="21">
        <f t="shared" si="4"/>
        <v>119.15</v>
      </c>
      <c r="AB6" s="21">
        <f t="shared" si="4"/>
        <v>114.4</v>
      </c>
      <c r="AC6" s="21">
        <f t="shared" si="4"/>
        <v>155.82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61.53</v>
      </c>
      <c r="BR6" s="21">
        <f t="shared" ref="BR6:BZ6" si="8">IF(BR7="",NA(),BR7)</f>
        <v>57.21</v>
      </c>
      <c r="BS6" s="21">
        <f t="shared" si="8"/>
        <v>56.1</v>
      </c>
      <c r="BT6" s="21">
        <f t="shared" si="8"/>
        <v>65.64</v>
      </c>
      <c r="BU6" s="21">
        <f t="shared" si="8"/>
        <v>109.15</v>
      </c>
      <c r="BV6" s="21">
        <f t="shared" si="8"/>
        <v>57.31</v>
      </c>
      <c r="BW6" s="21">
        <f t="shared" si="8"/>
        <v>57.08</v>
      </c>
      <c r="BX6" s="21">
        <f t="shared" si="8"/>
        <v>56.26</v>
      </c>
      <c r="BY6" s="21">
        <f t="shared" si="8"/>
        <v>52.94</v>
      </c>
      <c r="BZ6" s="21">
        <f t="shared" si="8"/>
        <v>52.05</v>
      </c>
      <c r="CA6" s="20" t="str">
        <f>IF(CA7="","",IF(CA7="-","【-】","【"&amp;SUBSTITUTE(TEXT(CA7,"#,##0.00"),"-","△")&amp;"】"))</f>
        <v>【56.93】</v>
      </c>
      <c r="CB6" s="21">
        <f>IF(CB7="",NA(),CB7)</f>
        <v>267.24</v>
      </c>
      <c r="CC6" s="21">
        <f t="shared" ref="CC6:CK6" si="9">IF(CC7="",NA(),CC7)</f>
        <v>285.72000000000003</v>
      </c>
      <c r="CD6" s="21">
        <f t="shared" si="9"/>
        <v>300.25</v>
      </c>
      <c r="CE6" s="21">
        <f t="shared" si="9"/>
        <v>255.23</v>
      </c>
      <c r="CF6" s="21">
        <f t="shared" si="9"/>
        <v>151.46</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32.26</v>
      </c>
      <c r="CN6" s="21">
        <f t="shared" ref="CN6:CV6" si="10">IF(CN7="",NA(),CN7)</f>
        <v>28.86</v>
      </c>
      <c r="CO6" s="21">
        <f t="shared" si="10"/>
        <v>26.49</v>
      </c>
      <c r="CP6" s="21">
        <f t="shared" si="10"/>
        <v>25.47</v>
      </c>
      <c r="CQ6" s="21">
        <f t="shared" si="10"/>
        <v>26.49</v>
      </c>
      <c r="CR6" s="21">
        <f t="shared" si="10"/>
        <v>50.14</v>
      </c>
      <c r="CS6" s="21">
        <f t="shared" si="10"/>
        <v>54.83</v>
      </c>
      <c r="CT6" s="21">
        <f t="shared" si="10"/>
        <v>66.53</v>
      </c>
      <c r="CU6" s="21">
        <f t="shared" si="10"/>
        <v>52.35</v>
      </c>
      <c r="CV6" s="21">
        <f t="shared" si="10"/>
        <v>46.25</v>
      </c>
      <c r="CW6" s="20" t="str">
        <f>IF(CW7="","",IF(CW7="-","【-】","【"&amp;SUBSTITUTE(TEXT(CW7,"#,##0.00"),"-","△")&amp;"】"))</f>
        <v>【49.87】</v>
      </c>
      <c r="CX6" s="21">
        <f>IF(CX7="",NA(),CX7)</f>
        <v>47.24</v>
      </c>
      <c r="CY6" s="21">
        <f t="shared" ref="CY6:DG6" si="11">IF(CY7="",NA(),CY7)</f>
        <v>48.13</v>
      </c>
      <c r="CZ6" s="21">
        <f t="shared" si="11"/>
        <v>49.49</v>
      </c>
      <c r="DA6" s="21">
        <f t="shared" si="11"/>
        <v>50.19</v>
      </c>
      <c r="DB6" s="21">
        <f t="shared" si="11"/>
        <v>50.62</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465291</v>
      </c>
      <c r="D7" s="23">
        <v>47</v>
      </c>
      <c r="E7" s="23">
        <v>17</v>
      </c>
      <c r="F7" s="23">
        <v>5</v>
      </c>
      <c r="G7" s="23">
        <v>0</v>
      </c>
      <c r="H7" s="23" t="s">
        <v>99</v>
      </c>
      <c r="I7" s="23" t="s">
        <v>100</v>
      </c>
      <c r="J7" s="23" t="s">
        <v>101</v>
      </c>
      <c r="K7" s="23" t="s">
        <v>102</v>
      </c>
      <c r="L7" s="23" t="s">
        <v>103</v>
      </c>
      <c r="M7" s="23" t="s">
        <v>104</v>
      </c>
      <c r="N7" s="24" t="s">
        <v>105</v>
      </c>
      <c r="O7" s="24" t="s">
        <v>106</v>
      </c>
      <c r="P7" s="24">
        <v>16.489999999999998</v>
      </c>
      <c r="Q7" s="24">
        <v>103</v>
      </c>
      <c r="R7" s="24">
        <v>2990</v>
      </c>
      <c r="S7" s="24">
        <v>6410</v>
      </c>
      <c r="T7" s="24">
        <v>56.82</v>
      </c>
      <c r="U7" s="24">
        <v>112.81</v>
      </c>
      <c r="V7" s="24">
        <v>1041</v>
      </c>
      <c r="W7" s="24">
        <v>1.51</v>
      </c>
      <c r="X7" s="24">
        <v>689.4</v>
      </c>
      <c r="Y7" s="24">
        <v>132.06</v>
      </c>
      <c r="Z7" s="24">
        <v>137.47</v>
      </c>
      <c r="AA7" s="24">
        <v>119.15</v>
      </c>
      <c r="AB7" s="24">
        <v>114.4</v>
      </c>
      <c r="AC7" s="24">
        <v>155.82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61.53</v>
      </c>
      <c r="BR7" s="24">
        <v>57.21</v>
      </c>
      <c r="BS7" s="24">
        <v>56.1</v>
      </c>
      <c r="BT7" s="24">
        <v>65.64</v>
      </c>
      <c r="BU7" s="24">
        <v>109.15</v>
      </c>
      <c r="BV7" s="24">
        <v>57.31</v>
      </c>
      <c r="BW7" s="24">
        <v>57.08</v>
      </c>
      <c r="BX7" s="24">
        <v>56.26</v>
      </c>
      <c r="BY7" s="24">
        <v>52.94</v>
      </c>
      <c r="BZ7" s="24">
        <v>52.05</v>
      </c>
      <c r="CA7" s="24">
        <v>56.93</v>
      </c>
      <c r="CB7" s="24">
        <v>267.24</v>
      </c>
      <c r="CC7" s="24">
        <v>285.72000000000003</v>
      </c>
      <c r="CD7" s="24">
        <v>300.25</v>
      </c>
      <c r="CE7" s="24">
        <v>255.23</v>
      </c>
      <c r="CF7" s="24">
        <v>151.46</v>
      </c>
      <c r="CG7" s="24">
        <v>273.52</v>
      </c>
      <c r="CH7" s="24">
        <v>274.99</v>
      </c>
      <c r="CI7" s="24">
        <v>282.08999999999997</v>
      </c>
      <c r="CJ7" s="24">
        <v>303.27999999999997</v>
      </c>
      <c r="CK7" s="24">
        <v>301.86</v>
      </c>
      <c r="CL7" s="24">
        <v>271.14999999999998</v>
      </c>
      <c r="CM7" s="24">
        <v>32.26</v>
      </c>
      <c r="CN7" s="24">
        <v>28.86</v>
      </c>
      <c r="CO7" s="24">
        <v>26.49</v>
      </c>
      <c r="CP7" s="24">
        <v>25.47</v>
      </c>
      <c r="CQ7" s="24">
        <v>26.49</v>
      </c>
      <c r="CR7" s="24">
        <v>50.14</v>
      </c>
      <c r="CS7" s="24">
        <v>54.83</v>
      </c>
      <c r="CT7" s="24">
        <v>66.53</v>
      </c>
      <c r="CU7" s="24">
        <v>52.35</v>
      </c>
      <c r="CV7" s="24">
        <v>46.25</v>
      </c>
      <c r="CW7" s="24">
        <v>49.87</v>
      </c>
      <c r="CX7" s="24">
        <v>47.24</v>
      </c>
      <c r="CY7" s="24">
        <v>48.13</v>
      </c>
      <c r="CZ7" s="24">
        <v>49.49</v>
      </c>
      <c r="DA7" s="24">
        <v>50.19</v>
      </c>
      <c r="DB7" s="24">
        <v>50.62</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2025-01-29T01:54:32Z</cp:lastPrinted>
  <dcterms:created xsi:type="dcterms:W3CDTF">2025-01-24T07:37:12Z</dcterms:created>
  <dcterms:modified xsi:type="dcterms:W3CDTF">2025-02-12T07:27:42Z</dcterms:modified>
  <cp:category/>
</cp:coreProperties>
</file>