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Z:\3 財務係\★★★業務データ★★★\05 公営企業\61 公営企業決算統計\R06\03_決算統計関連調査\250120_公営企業に係る経営比較分析表（令和５年度決算）の分析等について（依頼）\★完成版\43 与論町（済）\"/>
    </mc:Choice>
  </mc:AlternateContent>
  <xr:revisionPtr revIDLastSave="0" documentId="13_ncr:1_{A3A0C679-3B12-48D3-A86B-A4155032D204}" xr6:coauthVersionLast="36" xr6:coauthVersionMax="36" xr10:uidLastSave="{00000000-0000-0000-0000-000000000000}"/>
  <workbookProtection workbookAlgorithmName="SHA-512" workbookHashValue="dkmu6XzO2GsqfhTO6uJS9mP3GSodNjQjdAniNLkLQaWClVWZ9SghtZuTSGpU576YoCma4YUytKJiow/Svgg/Zw==" workbookSaltValue="VsrE4x8Hj+CekEZ0mmRNrQ==" workbookSpinCount="100000" lockStructure="1"/>
  <bookViews>
    <workbookView xWindow="0" yWindow="0" windowWidth="19200" windowHeight="68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<sst xmlns="http://schemas.openxmlformats.org/spreadsheetml/2006/main" count="228" uniqueCount="114">
  <si>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</si>
  <si>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</si>
  <si>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</si>
  <si>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</si>
  <si>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</si>
  <si>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</si>
  <si>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</si>
  <si>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</si>
  <si>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</si>
  <si>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</si>
  <si>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</si>
  <si>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</si>
  <si>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</si>
  <si>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</si>
  <si>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</si>
  <si>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</si>
  <si>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</si>
  <si>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</si>
  <si>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</si>
  <si>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</si>
  <si>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</si>
  <si>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</si>
  <si>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</si>
  <si>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</si>
  <si>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</si>
  <si>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</si>
  <si>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</si>
  <si>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</si>
  <si>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</si>
  <si>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</si>
  <si>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</si>
  <si>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</si>
  <si>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</si>
  <si>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</si>
  <si>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</si>
  <si>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</si>
  <si>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</si>
  <si>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</si>
  <si>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</si>
  <si>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</si>
  <si>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</si>
  <si>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</si>
  <si>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</si>
  <si>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</si>
  <si>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</si>
  <si>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</si>
  <si>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</si>
  <si>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</si>
  <si>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</si>
  <si>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</si>
  <si>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</si>
  <si>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</si>
  <si>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</si>
  <si>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</si>
  <si>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</si>
  <si>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</si>
  <si>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</si>
  <si>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</si>
  <si>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</si>
  <si>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</si>
  <si>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</si>
  <si>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</si>
  <si>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</si>
  <si>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</si>
  <si>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</si>
  <si>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</si>
  <si>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</si>
  <si>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</si>
  <si>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</si>
  <si>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</si>
  <si>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</si>
  <si>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</si>
  <si>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</si>
  <si>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</si>
  <si>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</si>
  <si>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</si>
  <si>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</si>
  <si>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</si>
  <si>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</si>
  <si>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</si>
  <si>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</si>
  <si>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</si>
  <si>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</si>
  <si>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</si>
  <si>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</si>
  <si>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</si>
  <si>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</si>
  <si>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</si>
  <si>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</si>
  <si>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</si>
  <si>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</si>
  <si>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</si>
  <si>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</si>
  <si>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与論町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</si>
  <si>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</si>
  <si>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</si>
  <si>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</si>
  <si>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</si>
  <si>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</si>
  <si>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</si>
  <si>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</si>
  <si>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</si>
  <si>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</si>
  <si>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</si>
  <si>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</si>
  <si>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</si>
  <si>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</si>
  <si>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</si>
  <si>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</si>
  <si>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</si>
  <si>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</si>
  <si>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xml:space="preserve">【①経常損益】経常収支比率
　与論町水道事業の経営状況は、経常黒字（単年度収支が１００％超）となっているため、施設維持管理費や施設建設時の企業債（借金）の利息返済を行いつつも、年度毎の給水収益（料金収入）で費用を賄うことが出来ている。
【②累積欠損】累積欠損金比率
　現在欠損金は発生していない。①のとおり直近では、令和２年度の１１４.９７％をピークに年々収支比率が減少傾向にあったが、令和５年度は新型コロナウイルス感染症による影響からの回復傾向もあり前年に比べ上昇した。しかしながら給水人口は依然減少傾向にあり、今後赤字となる可能性がある。そのため様々な経費削減に取り組んでおり、中でも多大な費用を要する水道管布設替工事については、水道事業以外が行う事業（町や県が行う道路工事）に併せて布設替を行う事で、路面（アスファルト等）工事費の経費削減に努めている。
【③支払能力】流動比率
　短期的(１年以内)な債務に対する支払能力を示す指標であるが、現時点では平均値を上回っており問題ないといえる。しかしながら、令和５年度は過去５年間の中で最も比率が低いため、今後注視していく必要がある。
【④債務残高】企業債残高対給水収益比率
　平均値と比較し低い値となっているが、地理的要因から与論町の浄水場は海水淡水化施設を導入しているため更新に多額の費用がかかる。また、管路の経年劣化率も高いことから、今後大規模な修繕及び更新が必要であり、債務残高の増加が見込まれる。
【⑤料金水準の適切性】料金回収率
　給水に係る費用がどの程度給水収益で賄えているかを示す指標となる。現在１００％超で推移しているが、経費削減により、今後も１００％以下とならないよう努めなければならない。
【⑥費用の効率性】給水原価
　平均値と比較し、高い値となっている。浄水場（海水淡水化施設）の運営に多大な費用を要すため、高い傾向にある。
【⑦施設の効率性】施設利用率
　1日の平均配水能力にする1日の平均配水量の割合を示す数値であるが、浄水場建設時の計画人口6,100人に対し現在の給水人口は5,003人となっており、水道事業の経営の健全性を確保するためにも、浄水場施設の更新時期に合わせた施設のダウンサイジング（小規模化）等を行い、維持管理費の減少及び施設の利用率向上に努めたい。
【⑧供給した配水量の効率性】有収率
　経年劣化の管路が多いため、依然として漏水が多い状況にあり年々減少している。一時的な漏水工事だけでなく、管路の布設替により有収率の向上に努めることで、全体的な経費の削減に努めたい。
</t>
    <rPh sb="193" eb="195">
      <t>レイワ</t>
    </rPh>
    <rPh sb="196" eb="198">
      <t>ネンド</t>
    </rPh>
    <rPh sb="199" eb="201">
      <t>シンガタ</t>
    </rPh>
    <rPh sb="208" eb="211">
      <t>カンセンショウ</t>
    </rPh>
    <rPh sb="214" eb="216">
      <t>エイキョウ</t>
    </rPh>
    <rPh sb="219" eb="221">
      <t>カイフク</t>
    </rPh>
    <rPh sb="221" eb="223">
      <t>ケイコウ</t>
    </rPh>
    <rPh sb="226" eb="228">
      <t>ゼンネン</t>
    </rPh>
    <rPh sb="229" eb="230">
      <t>クラ</t>
    </rPh>
    <rPh sb="231" eb="233">
      <t>ジョウショウ</t>
    </rPh>
    <rPh sb="242" eb="244">
      <t>キュウスイ</t>
    </rPh>
    <rPh sb="244" eb="246">
      <t>ジンコウ</t>
    </rPh>
    <rPh sb="247" eb="249">
      <t>イゼン</t>
    </rPh>
    <rPh sb="249" eb="251">
      <t>ゲンショウ</t>
    </rPh>
    <rPh sb="251" eb="253">
      <t>ケイコウ</t>
    </rPh>
    <rPh sb="454" eb="456">
      <t>レイワ</t>
    </rPh>
    <rPh sb="457" eb="459">
      <t>ネンド</t>
    </rPh>
    <rPh sb="460" eb="462">
      <t>カコ</t>
    </rPh>
    <rPh sb="462" eb="464">
      <t>ゴネン</t>
    </rPh>
    <rPh sb="464" eb="465">
      <t>カン</t>
    </rPh>
    <rPh sb="466" eb="467">
      <t>ナカ</t>
    </rPh>
    <rPh sb="468" eb="469">
      <t>モット</t>
    </rPh>
    <rPh sb="470" eb="472">
      <t>ヒリツ</t>
    </rPh>
    <rPh sb="473" eb="474">
      <t>ヒク</t>
    </rPh>
    <rPh sb="478" eb="480">
      <t>コンゴ</t>
    </rPh>
    <rPh sb="480" eb="482">
      <t>チュウシ</t>
    </rPh>
    <rPh sb="486" eb="488">
      <t>ヒツヨウ</t>
    </rPh>
    <rPh sb="563" eb="565">
      <t>コウシン</t>
    </rPh>
    <rPh sb="566" eb="568">
      <t>タガク</t>
    </rPh>
    <rPh sb="569" eb="571">
      <t>ヒヨウ</t>
    </rPh>
    <rPh sb="817" eb="818">
      <t>ニチ</t>
    </rPh>
    <rPh sb="819" eb="821">
      <t>ヘイキン</t>
    </rPh>
    <rPh sb="821" eb="823">
      <t>ハイスイ</t>
    </rPh>
    <rPh sb="823" eb="825">
      <t>ノウリョク</t>
    </rPh>
    <rPh sb="829" eb="830">
      <t>ニチ</t>
    </rPh>
    <rPh sb="831" eb="833">
      <t>ヘイキン</t>
    </rPh>
    <rPh sb="833" eb="835">
      <t>ハイスイ</t>
    </rPh>
    <rPh sb="835" eb="836">
      <t>リョウ</t>
    </rPh>
    <rPh sb="837" eb="839">
      <t>ワリアイ</t>
    </rPh>
    <rPh sb="840" eb="841">
      <t>シメ</t>
    </rPh>
    <rPh sb="842" eb="844">
      <t>スウチ</t>
    </rPh>
    <rPh sb="1020" eb="1022">
      <t>ネンネン</t>
    </rPh>
    <rPh sb="1022" eb="1024">
      <t>ゲンショウ</t>
    </rPh>
    <phoneticPr fontId="4"/>
  </si>
  <si>
    <t xml:space="preserve">収益の大部分を占める給水収益について、経常収支比率は１００％を超えているが、令和５年度は新型コロナウイルス感染症による影響からの回復傾向もあり前年度に比べ増加したものの、給水人口は毎年減少していることから十分な余裕があるとはいえない。また、配水量に対する有収水量の割合（有収率）は、類似団体の平均値を上回っているが依然として漏水が多い状況にあるので、更に有収率の向上を図る必要がある。今後は、老朽施設の更新・耐震化等の事業費の増加が確実に見込まれるため、一層の合理化が必要になってくる。   
　本町は、給水原価が高い状況にあるが、これは珊瑚礁で形成された地理的要因（地下水源）による水質の改善（海水淡水化施設による硬度・不純物・塩分等の除去）を行っているためで、高度浄水処理によるコストが高くなっている。
　近年、町民からの安全でおいしい水の安定供給への要求は、ますます強くなっており、町民のニーズに応えるためにも浄水施設能力を強化し、より一層水質を向上させるために電気透析装置の更新が必要である。また、管路経年化率に表れているとおり、法定耐用年数を経過した管路を多く保有していること等、老朽化した施設の更新費用が膨大である。安定した経営を維持していくためには、老朽化施設及び管路の更新計画を策定し、順次更新するにあたって議会や町民のコンセンサスを得ながら近い将来料金改定が必要になると思われる。
</t>
    <rPh sb="0" eb="2">
      <t>シュウエキ</t>
    </rPh>
    <rPh sb="3" eb="6">
      <t>ダイブブン</t>
    </rPh>
    <rPh sb="7" eb="8">
      <t>シ</t>
    </rPh>
    <rPh sb="10" eb="12">
      <t>キュウスイ</t>
    </rPh>
    <rPh sb="12" eb="14">
      <t>シュウエキ</t>
    </rPh>
    <rPh sb="38" eb="40">
      <t>レイワ</t>
    </rPh>
    <rPh sb="41" eb="43">
      <t>ネンド</t>
    </rPh>
    <rPh sb="44" eb="46">
      <t>シンガタ</t>
    </rPh>
    <rPh sb="53" eb="56">
      <t>カンセンショウ</t>
    </rPh>
    <rPh sb="59" eb="61">
      <t>エイキョウ</t>
    </rPh>
    <rPh sb="64" eb="66">
      <t>カイフク</t>
    </rPh>
    <rPh sb="66" eb="68">
      <t>ケイコウ</t>
    </rPh>
    <rPh sb="71" eb="74">
      <t>ゼンネンド</t>
    </rPh>
    <rPh sb="75" eb="76">
      <t>クラ</t>
    </rPh>
    <rPh sb="77" eb="79">
      <t>ゾウカ</t>
    </rPh>
    <rPh sb="85" eb="87">
      <t>キュウスイ</t>
    </rPh>
    <rPh sb="87" eb="89">
      <t>ジンコウ</t>
    </rPh>
    <rPh sb="90" eb="92">
      <t>マイネン</t>
    </rPh>
    <rPh sb="92" eb="94">
      <t>ゲンショウ</t>
    </rPh>
    <phoneticPr fontId="4"/>
  </si>
  <si>
    <t xml:space="preserve">施設全体の減価償却の状況が約７０％、管路経年化率約９４％と施設及び管路の更新時期が迫っている。類似団体と比較し、管路更新率は高い値となっているが、更新投資をより一層強化する必要がある。
【①施設全体の減価償却の状況】有形固定資産減価償却率
　水源ポンプ室や電気室の殆どが建造後３０年以上経過している。また、配水池にも法定耐用年数を超えるものもある。
【②管路の経年化の状況】管路経年化率
　導水・送水・配水管路の約９４％が法定耐用年数を経過している。その為、漏水等が発生し経営状況に影響を与える要因となっている。
【③管路の更新投資の実施状況】管路更新率
　類似団体と比較し、高い値となっているが、現在の１.４７％の場合、すべての管路を更新するのに約６８年かかる更新ペースである。法定耐用年数を超える物が約９４％あるため、財源を確保し順次更新していく必要がある。
　ただし、単独での布設替工事は膨大な費用がかかるため、補助事業を利用できるものについては、積極的に補助事業を利用し更新を進める必要がある。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</si>
</sst>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
      <color theme="1"/>
      <name val="ＭＳ ゴシック"/>
      <family val="3"/>
      <charset val="128"/>
    </font>
    <font>
      <sz val="6"/>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7" fillId="0" borderId="9"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0.94</c:v>
                </c:pt>
                <c:pt idx="1">
                  <c:v>0.57999999999999996</c:v>
                </c:pt>
                <c:pt idx="2">
                  <c:v>1.03</c:v>
                </c:pt>
                <c:pt idx="3">
                  <c:v>1.21</c:v>
                </c:pt>
                <c:pt idx="4">
                  <c:v>1.47</c:v>
                </c:pt>
              </c:numCache>
            </c:numRef>
          </c:val>
          <c:extLst>
            <c:ext xmlns:c16="http://schemas.microsoft.com/office/drawing/2014/chart" uri="{C3380CC4-5D6E-409C-BE32-E72D297353CC}">
              <c16:uniqueId val="{00000000-38A8-40AC-B38B-9198ACF6421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0.4</c:v>
                </c:pt>
                <c:pt idx="2">
                  <c:v>0.36</c:v>
                </c:pt>
                <c:pt idx="3">
                  <c:v>0.56999999999999995</c:v>
                </c:pt>
                <c:pt idx="4">
                  <c:v>0.56000000000000005</c:v>
                </c:pt>
              </c:numCache>
            </c:numRef>
          </c:val>
          <c:smooth val="0"/>
          <c:extLst>
            <c:ext xmlns:c16="http://schemas.microsoft.com/office/drawing/2014/chart" uri="{C3380CC4-5D6E-409C-BE32-E72D297353CC}">
              <c16:uniqueId val="{00000001-38A8-40AC-B38B-9198ACF6421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49.99</c:v>
                </c:pt>
                <c:pt idx="1">
                  <c:v>49.2</c:v>
                </c:pt>
                <c:pt idx="2">
                  <c:v>49.55</c:v>
                </c:pt>
                <c:pt idx="3">
                  <c:v>49.89</c:v>
                </c:pt>
                <c:pt idx="4">
                  <c:v>52.17</c:v>
                </c:pt>
              </c:numCache>
            </c:numRef>
          </c:val>
          <c:extLst>
            <c:ext xmlns:c16="http://schemas.microsoft.com/office/drawing/2014/chart" uri="{C3380CC4-5D6E-409C-BE32-E72D297353CC}">
              <c16:uniqueId val="{00000000-6940-4475-926C-4822E56E798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49.64</c:v>
                </c:pt>
                <c:pt idx="1">
                  <c:v>49.38</c:v>
                </c:pt>
                <c:pt idx="2">
                  <c:v>50.09</c:v>
                </c:pt>
                <c:pt idx="3">
                  <c:v>50.1</c:v>
                </c:pt>
                <c:pt idx="4">
                  <c:v>49.76</c:v>
                </c:pt>
              </c:numCache>
            </c:numRef>
          </c:val>
          <c:smooth val="0"/>
          <c:extLst>
            <c:ext xmlns:c16="http://schemas.microsoft.com/office/drawing/2014/chart" uri="{C3380CC4-5D6E-409C-BE32-E72D297353CC}">
              <c16:uniqueId val="{00000001-6940-4475-926C-4822E56E798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87.1</c:v>
                </c:pt>
                <c:pt idx="1">
                  <c:v>85.99</c:v>
                </c:pt>
                <c:pt idx="2">
                  <c:v>85</c:v>
                </c:pt>
                <c:pt idx="3">
                  <c:v>84</c:v>
                </c:pt>
                <c:pt idx="4">
                  <c:v>83.1</c:v>
                </c:pt>
              </c:numCache>
            </c:numRef>
          </c:val>
          <c:extLst>
            <c:ext xmlns:c16="http://schemas.microsoft.com/office/drawing/2014/chart" uri="{C3380CC4-5D6E-409C-BE32-E72D297353CC}">
              <c16:uniqueId val="{00000000-9F3A-465F-932D-EBC4AA30BF4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78.09</c:v>
                </c:pt>
                <c:pt idx="1">
                  <c:v>78.010000000000005</c:v>
                </c:pt>
                <c:pt idx="2">
                  <c:v>77.599999999999994</c:v>
                </c:pt>
                <c:pt idx="3">
                  <c:v>77.3</c:v>
                </c:pt>
                <c:pt idx="4">
                  <c:v>76.64</c:v>
                </c:pt>
              </c:numCache>
            </c:numRef>
          </c:val>
          <c:smooth val="0"/>
          <c:extLst>
            <c:ext xmlns:c16="http://schemas.microsoft.com/office/drawing/2014/chart" uri="{C3380CC4-5D6E-409C-BE32-E72D297353CC}">
              <c16:uniqueId val="{00000001-9F3A-465F-932D-EBC4AA30BF4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104.52</c:v>
                </c:pt>
                <c:pt idx="1">
                  <c:v>114.97</c:v>
                </c:pt>
                <c:pt idx="2">
                  <c:v>108.26</c:v>
                </c:pt>
                <c:pt idx="3">
                  <c:v>106.22</c:v>
                </c:pt>
                <c:pt idx="4">
                  <c:v>110.47</c:v>
                </c:pt>
              </c:numCache>
            </c:numRef>
          </c:val>
          <c:extLst>
            <c:ext xmlns:c16="http://schemas.microsoft.com/office/drawing/2014/chart" uri="{C3380CC4-5D6E-409C-BE32-E72D297353CC}">
              <c16:uniqueId val="{00000000-1581-4671-92E6-F98FC9A78D2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104.35</c:v>
                </c:pt>
                <c:pt idx="1">
                  <c:v>105.34</c:v>
                </c:pt>
                <c:pt idx="2">
                  <c:v>105.77</c:v>
                </c:pt>
                <c:pt idx="3">
                  <c:v>104.82</c:v>
                </c:pt>
                <c:pt idx="4">
                  <c:v>106.46</c:v>
                </c:pt>
              </c:numCache>
            </c:numRef>
          </c:val>
          <c:smooth val="0"/>
          <c:extLst>
            <c:ext xmlns:c16="http://schemas.microsoft.com/office/drawing/2014/chart" uri="{C3380CC4-5D6E-409C-BE32-E72D297353CC}">
              <c16:uniqueId val="{00000001-1581-4671-92E6-F98FC9A78D2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69.19</c:v>
                </c:pt>
                <c:pt idx="1">
                  <c:v>69.98</c:v>
                </c:pt>
                <c:pt idx="2">
                  <c:v>70.319999999999993</c:v>
                </c:pt>
                <c:pt idx="3">
                  <c:v>69.930000000000007</c:v>
                </c:pt>
                <c:pt idx="4">
                  <c:v>69.53</c:v>
                </c:pt>
              </c:numCache>
            </c:numRef>
          </c:val>
          <c:extLst>
            <c:ext xmlns:c16="http://schemas.microsoft.com/office/drawing/2014/chart" uri="{C3380CC4-5D6E-409C-BE32-E72D297353CC}">
              <c16:uniqueId val="{00000000-84DA-431B-B341-9C5BED042E7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47.31</c:v>
                </c:pt>
                <c:pt idx="1">
                  <c:v>47.5</c:v>
                </c:pt>
                <c:pt idx="2">
                  <c:v>48.41</c:v>
                </c:pt>
                <c:pt idx="3">
                  <c:v>50.02</c:v>
                </c:pt>
                <c:pt idx="4">
                  <c:v>51.38</c:v>
                </c:pt>
              </c:numCache>
            </c:numRef>
          </c:val>
          <c:smooth val="0"/>
          <c:extLst>
            <c:ext xmlns:c16="http://schemas.microsoft.com/office/drawing/2014/chart" uri="{C3380CC4-5D6E-409C-BE32-E72D297353CC}">
              <c16:uniqueId val="{00000001-84DA-431B-B341-9C5BED042E7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91.04</c:v>
                </c:pt>
                <c:pt idx="1">
                  <c:v>92.06</c:v>
                </c:pt>
                <c:pt idx="2">
                  <c:v>93.78</c:v>
                </c:pt>
                <c:pt idx="3">
                  <c:v>93.42</c:v>
                </c:pt>
                <c:pt idx="4">
                  <c:v>93.87</c:v>
                </c:pt>
              </c:numCache>
            </c:numRef>
          </c:val>
          <c:extLst>
            <c:ext xmlns:c16="http://schemas.microsoft.com/office/drawing/2014/chart" uri="{C3380CC4-5D6E-409C-BE32-E72D297353CC}">
              <c16:uniqueId val="{00000000-F5F1-4B66-84A5-59F0EDAA409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16.77</c:v>
                </c:pt>
                <c:pt idx="1">
                  <c:v>17.399999999999999</c:v>
                </c:pt>
                <c:pt idx="2">
                  <c:v>18.64</c:v>
                </c:pt>
                <c:pt idx="3">
                  <c:v>19.510000000000002</c:v>
                </c:pt>
                <c:pt idx="4">
                  <c:v>21.6</c:v>
                </c:pt>
              </c:numCache>
            </c:numRef>
          </c:val>
          <c:smooth val="0"/>
          <c:extLst>
            <c:ext xmlns:c16="http://schemas.microsoft.com/office/drawing/2014/chart" uri="{C3380CC4-5D6E-409C-BE32-E72D297353CC}">
              <c16:uniqueId val="{00000001-F5F1-4B66-84A5-59F0EDAA409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43A-4CF9-944A-1ED5801EAB1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21.69</c:v>
                </c:pt>
                <c:pt idx="1">
                  <c:v>24.04</c:v>
                </c:pt>
                <c:pt idx="2">
                  <c:v>28.03</c:v>
                </c:pt>
                <c:pt idx="3">
                  <c:v>26.73</c:v>
                </c:pt>
                <c:pt idx="4">
                  <c:v>27.85</c:v>
                </c:pt>
              </c:numCache>
            </c:numRef>
          </c:val>
          <c:smooth val="0"/>
          <c:extLst>
            <c:ext xmlns:c16="http://schemas.microsoft.com/office/drawing/2014/chart" uri="{C3380CC4-5D6E-409C-BE32-E72D297353CC}">
              <c16:uniqueId val="{00000001-343A-4CF9-944A-1ED5801EAB1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641.36</c:v>
                </c:pt>
                <c:pt idx="1">
                  <c:v>851.65</c:v>
                </c:pt>
                <c:pt idx="2">
                  <c:v>618.72</c:v>
                </c:pt>
                <c:pt idx="3">
                  <c:v>744.28</c:v>
                </c:pt>
                <c:pt idx="4">
                  <c:v>447.75</c:v>
                </c:pt>
              </c:numCache>
            </c:numRef>
          </c:val>
          <c:extLst>
            <c:ext xmlns:c16="http://schemas.microsoft.com/office/drawing/2014/chart" uri="{C3380CC4-5D6E-409C-BE32-E72D297353CC}">
              <c16:uniqueId val="{00000000-87F7-4A93-8250-5BAD30B3B07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301.04000000000002</c:v>
                </c:pt>
                <c:pt idx="1">
                  <c:v>305.08</c:v>
                </c:pt>
                <c:pt idx="2">
                  <c:v>305.33999999999997</c:v>
                </c:pt>
                <c:pt idx="3">
                  <c:v>310.01</c:v>
                </c:pt>
                <c:pt idx="4">
                  <c:v>311.12</c:v>
                </c:pt>
              </c:numCache>
            </c:numRef>
          </c:val>
          <c:smooth val="0"/>
          <c:extLst>
            <c:ext xmlns:c16="http://schemas.microsoft.com/office/drawing/2014/chart" uri="{C3380CC4-5D6E-409C-BE32-E72D297353CC}">
              <c16:uniqueId val="{00000001-87F7-4A93-8250-5BAD30B3B07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86.09</c:v>
                </c:pt>
                <c:pt idx="1">
                  <c:v>81.290000000000006</c:v>
                </c:pt>
                <c:pt idx="2">
                  <c:v>72.59</c:v>
                </c:pt>
                <c:pt idx="3">
                  <c:v>63.44</c:v>
                </c:pt>
                <c:pt idx="4">
                  <c:v>51.53</c:v>
                </c:pt>
              </c:numCache>
            </c:numRef>
          </c:val>
          <c:extLst>
            <c:ext xmlns:c16="http://schemas.microsoft.com/office/drawing/2014/chart" uri="{C3380CC4-5D6E-409C-BE32-E72D297353CC}">
              <c16:uniqueId val="{00000000-2D55-4A54-90FD-4890FD223B5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551.62</c:v>
                </c:pt>
                <c:pt idx="1">
                  <c:v>585.59</c:v>
                </c:pt>
                <c:pt idx="2">
                  <c:v>561.34</c:v>
                </c:pt>
                <c:pt idx="3">
                  <c:v>538.33000000000004</c:v>
                </c:pt>
                <c:pt idx="4">
                  <c:v>515.14</c:v>
                </c:pt>
              </c:numCache>
            </c:numRef>
          </c:val>
          <c:smooth val="0"/>
          <c:extLst>
            <c:ext xmlns:c16="http://schemas.microsoft.com/office/drawing/2014/chart" uri="{C3380CC4-5D6E-409C-BE32-E72D297353CC}">
              <c16:uniqueId val="{00000001-2D55-4A54-90FD-4890FD223B5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103.42</c:v>
                </c:pt>
                <c:pt idx="1">
                  <c:v>112.85</c:v>
                </c:pt>
                <c:pt idx="2">
                  <c:v>106.53</c:v>
                </c:pt>
                <c:pt idx="3">
                  <c:v>102.04</c:v>
                </c:pt>
                <c:pt idx="4">
                  <c:v>106.05</c:v>
                </c:pt>
              </c:numCache>
            </c:numRef>
          </c:val>
          <c:extLst>
            <c:ext xmlns:c16="http://schemas.microsoft.com/office/drawing/2014/chart" uri="{C3380CC4-5D6E-409C-BE32-E72D297353CC}">
              <c16:uniqueId val="{00000000-A4EF-49DE-AF2F-9206F93C855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87.11</c:v>
                </c:pt>
                <c:pt idx="1">
                  <c:v>82.78</c:v>
                </c:pt>
                <c:pt idx="2">
                  <c:v>84.82</c:v>
                </c:pt>
                <c:pt idx="3">
                  <c:v>82.29</c:v>
                </c:pt>
                <c:pt idx="4">
                  <c:v>84.16</c:v>
                </c:pt>
              </c:numCache>
            </c:numRef>
          </c:val>
          <c:smooth val="0"/>
          <c:extLst>
            <c:ext xmlns:c16="http://schemas.microsoft.com/office/drawing/2014/chart" uri="{C3380CC4-5D6E-409C-BE32-E72D297353CC}">
              <c16:uniqueId val="{00000001-A4EF-49DE-AF2F-9206F93C855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259.5</c:v>
                </c:pt>
                <c:pt idx="1">
                  <c:v>234.33</c:v>
                </c:pt>
                <c:pt idx="2">
                  <c:v>248.24</c:v>
                </c:pt>
                <c:pt idx="3">
                  <c:v>260.14</c:v>
                </c:pt>
                <c:pt idx="4">
                  <c:v>253.12</c:v>
                </c:pt>
              </c:numCache>
            </c:numRef>
          </c:val>
          <c:extLst>
            <c:ext xmlns:c16="http://schemas.microsoft.com/office/drawing/2014/chart" uri="{C3380CC4-5D6E-409C-BE32-E72D297353CC}">
              <c16:uniqueId val="{00000000-474A-430A-A07F-701E28BF6D0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223.98</c:v>
                </c:pt>
                <c:pt idx="1">
                  <c:v>225.09</c:v>
                </c:pt>
                <c:pt idx="2">
                  <c:v>224.82</c:v>
                </c:pt>
                <c:pt idx="3">
                  <c:v>230.85</c:v>
                </c:pt>
                <c:pt idx="4">
                  <c:v>230.21</c:v>
                </c:pt>
              </c:numCache>
            </c:numRef>
          </c:val>
          <c:smooth val="0"/>
          <c:extLst>
            <c:ext xmlns:c16="http://schemas.microsoft.com/office/drawing/2014/chart" uri="{C3380CC4-5D6E-409C-BE32-E72D297353CC}">
              <c16:uniqueId val="{00000001-474A-430A-A07F-701E28BF6D0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52" zoomScaleNormal="52"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2">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2">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9" t="str">
        <f>データ!H6</f>
        <v>鹿児島県　与論町</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8"/>
      <c r="D7" s="48"/>
      <c r="E7" s="48"/>
      <c r="F7" s="48"/>
      <c r="G7" s="48"/>
      <c r="H7" s="48"/>
      <c r="I7" s="47" t="s">
        <v>2</v>
      </c>
      <c r="J7" s="48"/>
      <c r="K7" s="48"/>
      <c r="L7" s="48"/>
      <c r="M7" s="48"/>
      <c r="N7" s="48"/>
      <c r="O7" s="69"/>
      <c r="P7" s="49" t="s">
        <v>3</v>
      </c>
      <c r="Q7" s="49"/>
      <c r="R7" s="49"/>
      <c r="S7" s="49"/>
      <c r="T7" s="49"/>
      <c r="U7" s="49"/>
      <c r="V7" s="49"/>
      <c r="W7" s="49" t="s">
        <v>4</v>
      </c>
      <c r="X7" s="49"/>
      <c r="Y7" s="49"/>
      <c r="Z7" s="49"/>
      <c r="AA7" s="49"/>
      <c r="AB7" s="49"/>
      <c r="AC7" s="49"/>
      <c r="AD7" s="49" t="s">
        <v>5</v>
      </c>
      <c r="AE7" s="49"/>
      <c r="AF7" s="49"/>
      <c r="AG7" s="49"/>
      <c r="AH7" s="49"/>
      <c r="AI7" s="49"/>
      <c r="AJ7" s="49"/>
      <c r="AK7" s="2"/>
      <c r="AL7" s="49" t="s">
        <v>6</v>
      </c>
      <c r="AM7" s="49"/>
      <c r="AN7" s="49"/>
      <c r="AO7" s="49"/>
      <c r="AP7" s="49"/>
      <c r="AQ7" s="49"/>
      <c r="AR7" s="49"/>
      <c r="AS7" s="49"/>
      <c r="AT7" s="47" t="s">
        <v>7</v>
      </c>
      <c r="AU7" s="48"/>
      <c r="AV7" s="48"/>
      <c r="AW7" s="48"/>
      <c r="AX7" s="48"/>
      <c r="AY7" s="48"/>
      <c r="AZ7" s="48"/>
      <c r="BA7" s="48"/>
      <c r="BB7" s="49" t="s">
        <v>8</v>
      </c>
      <c r="BC7" s="49"/>
      <c r="BD7" s="49"/>
      <c r="BE7" s="49"/>
      <c r="BF7" s="49"/>
      <c r="BG7" s="49"/>
      <c r="BH7" s="49"/>
      <c r="BI7" s="49"/>
      <c r="BJ7" s="3"/>
      <c r="BK7" s="3"/>
      <c r="BL7" s="81" t="s">
        <v>9</v>
      </c>
      <c r="BM7" s="82"/>
      <c r="BN7" s="82"/>
      <c r="BO7" s="82"/>
      <c r="BP7" s="82"/>
      <c r="BQ7" s="82"/>
      <c r="BR7" s="82"/>
      <c r="BS7" s="82"/>
      <c r="BT7" s="82"/>
      <c r="BU7" s="82"/>
      <c r="BV7" s="82"/>
      <c r="BW7" s="82"/>
      <c r="BX7" s="82"/>
      <c r="BY7" s="83"/>
    </row>
    <row r="8" spans="1:78" ht="18.75" customHeight="1" x14ac:dyDescent="0.2">
      <c r="A8" s="2"/>
      <c r="B8" s="74" t="str">
        <f>データ!$I$6</f>
        <v>法適用</v>
      </c>
      <c r="C8" s="75"/>
      <c r="D8" s="75"/>
      <c r="E8" s="75"/>
      <c r="F8" s="75"/>
      <c r="G8" s="75"/>
      <c r="H8" s="75"/>
      <c r="I8" s="74" t="str">
        <f>データ!$J$6</f>
        <v>水道事業</v>
      </c>
      <c r="J8" s="75"/>
      <c r="K8" s="75"/>
      <c r="L8" s="75"/>
      <c r="M8" s="75"/>
      <c r="N8" s="75"/>
      <c r="O8" s="76"/>
      <c r="P8" s="77" t="str">
        <f>データ!$K$6</f>
        <v>末端給水事業</v>
      </c>
      <c r="Q8" s="77"/>
      <c r="R8" s="77"/>
      <c r="S8" s="77"/>
      <c r="T8" s="77"/>
      <c r="U8" s="77"/>
      <c r="V8" s="77"/>
      <c r="W8" s="77" t="str">
        <f>データ!$L$6</f>
        <v>A8</v>
      </c>
      <c r="X8" s="77"/>
      <c r="Y8" s="77"/>
      <c r="Z8" s="77"/>
      <c r="AA8" s="77"/>
      <c r="AB8" s="77"/>
      <c r="AC8" s="77"/>
      <c r="AD8" s="77" t="str">
        <f>データ!$M$6</f>
        <v>非設置</v>
      </c>
      <c r="AE8" s="77"/>
      <c r="AF8" s="77"/>
      <c r="AG8" s="77"/>
      <c r="AH8" s="77"/>
      <c r="AI8" s="77"/>
      <c r="AJ8" s="77"/>
      <c r="AK8" s="2"/>
      <c r="AL8" s="68">
        <f>データ!$R$6</f>
        <v>5076</v>
      </c>
      <c r="AM8" s="68"/>
      <c r="AN8" s="68"/>
      <c r="AO8" s="68"/>
      <c r="AP8" s="68"/>
      <c r="AQ8" s="68"/>
      <c r="AR8" s="68"/>
      <c r="AS8" s="68"/>
      <c r="AT8" s="36">
        <f>データ!$S$6</f>
        <v>20.58</v>
      </c>
      <c r="AU8" s="37"/>
      <c r="AV8" s="37"/>
      <c r="AW8" s="37"/>
      <c r="AX8" s="37"/>
      <c r="AY8" s="37"/>
      <c r="AZ8" s="37"/>
      <c r="BA8" s="37"/>
      <c r="BB8" s="57">
        <f>データ!$T$6</f>
        <v>246.65</v>
      </c>
      <c r="BC8" s="57"/>
      <c r="BD8" s="57"/>
      <c r="BE8" s="57"/>
      <c r="BF8" s="57"/>
      <c r="BG8" s="57"/>
      <c r="BH8" s="57"/>
      <c r="BI8" s="57"/>
      <c r="BJ8" s="3"/>
      <c r="BK8" s="3"/>
      <c r="BL8" s="70" t="s">
        <v>10</v>
      </c>
      <c r="BM8" s="71"/>
      <c r="BN8" s="72" t="s">
        <v>11</v>
      </c>
      <c r="BO8" s="72"/>
      <c r="BP8" s="72"/>
      <c r="BQ8" s="72"/>
      <c r="BR8" s="72"/>
      <c r="BS8" s="72"/>
      <c r="BT8" s="72"/>
      <c r="BU8" s="72"/>
      <c r="BV8" s="72"/>
      <c r="BW8" s="72"/>
      <c r="BX8" s="72"/>
      <c r="BY8" s="73"/>
    </row>
    <row r="9" spans="1:78" ht="18.75" customHeight="1" x14ac:dyDescent="0.2">
      <c r="A9" s="2"/>
      <c r="B9" s="47" t="s">
        <v>12</v>
      </c>
      <c r="C9" s="48"/>
      <c r="D9" s="48"/>
      <c r="E9" s="48"/>
      <c r="F9" s="48"/>
      <c r="G9" s="48"/>
      <c r="H9" s="48"/>
      <c r="I9" s="47" t="s">
        <v>13</v>
      </c>
      <c r="J9" s="48"/>
      <c r="K9" s="48"/>
      <c r="L9" s="48"/>
      <c r="M9" s="48"/>
      <c r="N9" s="48"/>
      <c r="O9" s="69"/>
      <c r="P9" s="49" t="s">
        <v>14</v>
      </c>
      <c r="Q9" s="49"/>
      <c r="R9" s="49"/>
      <c r="S9" s="49"/>
      <c r="T9" s="49"/>
      <c r="U9" s="49"/>
      <c r="V9" s="49"/>
      <c r="W9" s="49" t="s">
        <v>15</v>
      </c>
      <c r="X9" s="49"/>
      <c r="Y9" s="49"/>
      <c r="Z9" s="49"/>
      <c r="AA9" s="49"/>
      <c r="AB9" s="49"/>
      <c r="AC9" s="49"/>
      <c r="AD9" s="2"/>
      <c r="AE9" s="2"/>
      <c r="AF9" s="2"/>
      <c r="AG9" s="2"/>
      <c r="AH9" s="2"/>
      <c r="AI9" s="2"/>
      <c r="AJ9" s="2"/>
      <c r="AK9" s="2"/>
      <c r="AL9" s="49" t="s">
        <v>16</v>
      </c>
      <c r="AM9" s="49"/>
      <c r="AN9" s="49"/>
      <c r="AO9" s="49"/>
      <c r="AP9" s="49"/>
      <c r="AQ9" s="49"/>
      <c r="AR9" s="49"/>
      <c r="AS9" s="49"/>
      <c r="AT9" s="47" t="s">
        <v>17</v>
      </c>
      <c r="AU9" s="48"/>
      <c r="AV9" s="48"/>
      <c r="AW9" s="48"/>
      <c r="AX9" s="48"/>
      <c r="AY9" s="48"/>
      <c r="AZ9" s="48"/>
      <c r="BA9" s="48"/>
      <c r="BB9" s="49" t="s">
        <v>18</v>
      </c>
      <c r="BC9" s="49"/>
      <c r="BD9" s="49"/>
      <c r="BE9" s="49"/>
      <c r="BF9" s="49"/>
      <c r="BG9" s="49"/>
      <c r="BH9" s="49"/>
      <c r="BI9" s="49"/>
      <c r="BJ9" s="3"/>
      <c r="BK9" s="3"/>
      <c r="BL9" s="50" t="s">
        <v>19</v>
      </c>
      <c r="BM9" s="51"/>
      <c r="BN9" s="52" t="s">
        <v>20</v>
      </c>
      <c r="BO9" s="52"/>
      <c r="BP9" s="52"/>
      <c r="BQ9" s="52"/>
      <c r="BR9" s="52"/>
      <c r="BS9" s="52"/>
      <c r="BT9" s="52"/>
      <c r="BU9" s="52"/>
      <c r="BV9" s="52"/>
      <c r="BW9" s="52"/>
      <c r="BX9" s="52"/>
      <c r="BY9" s="53"/>
    </row>
    <row r="10" spans="1:78" ht="18.75" customHeight="1" x14ac:dyDescent="0.2">
      <c r="A10" s="2"/>
      <c r="B10" s="36" t="str">
        <f>データ!$N$6</f>
        <v>-</v>
      </c>
      <c r="C10" s="37"/>
      <c r="D10" s="37"/>
      <c r="E10" s="37"/>
      <c r="F10" s="37"/>
      <c r="G10" s="37"/>
      <c r="H10" s="37"/>
      <c r="I10" s="36">
        <f>データ!$O$6</f>
        <v>88.48</v>
      </c>
      <c r="J10" s="37"/>
      <c r="K10" s="37"/>
      <c r="L10" s="37"/>
      <c r="M10" s="37"/>
      <c r="N10" s="37"/>
      <c r="O10" s="67"/>
      <c r="P10" s="57">
        <f>データ!$P$6</f>
        <v>99.92</v>
      </c>
      <c r="Q10" s="57"/>
      <c r="R10" s="57"/>
      <c r="S10" s="57"/>
      <c r="T10" s="57"/>
      <c r="U10" s="57"/>
      <c r="V10" s="57"/>
      <c r="W10" s="68">
        <f>データ!$Q$6</f>
        <v>5115</v>
      </c>
      <c r="X10" s="68"/>
      <c r="Y10" s="68"/>
      <c r="Z10" s="68"/>
      <c r="AA10" s="68"/>
      <c r="AB10" s="68"/>
      <c r="AC10" s="68"/>
      <c r="AD10" s="2"/>
      <c r="AE10" s="2"/>
      <c r="AF10" s="2"/>
      <c r="AG10" s="2"/>
      <c r="AH10" s="2"/>
      <c r="AI10" s="2"/>
      <c r="AJ10" s="2"/>
      <c r="AK10" s="2"/>
      <c r="AL10" s="68">
        <f>データ!$U$6</f>
        <v>5003</v>
      </c>
      <c r="AM10" s="68"/>
      <c r="AN10" s="68"/>
      <c r="AO10" s="68"/>
      <c r="AP10" s="68"/>
      <c r="AQ10" s="68"/>
      <c r="AR10" s="68"/>
      <c r="AS10" s="68"/>
      <c r="AT10" s="36">
        <f>データ!$V$6</f>
        <v>20</v>
      </c>
      <c r="AU10" s="37"/>
      <c r="AV10" s="37"/>
      <c r="AW10" s="37"/>
      <c r="AX10" s="37"/>
      <c r="AY10" s="37"/>
      <c r="AZ10" s="37"/>
      <c r="BA10" s="37"/>
      <c r="BB10" s="57">
        <f>データ!$W$6</f>
        <v>250.15</v>
      </c>
      <c r="BC10" s="57"/>
      <c r="BD10" s="57"/>
      <c r="BE10" s="57"/>
      <c r="BF10" s="57"/>
      <c r="BG10" s="57"/>
      <c r="BH10" s="57"/>
      <c r="BI10" s="57"/>
      <c r="BJ10" s="2"/>
      <c r="BK10" s="2"/>
      <c r="BL10" s="58" t="s">
        <v>21</v>
      </c>
      <c r="BM10" s="59"/>
      <c r="BN10" s="60" t="s">
        <v>22</v>
      </c>
      <c r="BO10" s="60"/>
      <c r="BP10" s="60"/>
      <c r="BQ10" s="60"/>
      <c r="BR10" s="60"/>
      <c r="BS10" s="60"/>
      <c r="BT10" s="60"/>
      <c r="BU10" s="60"/>
      <c r="BV10" s="60"/>
      <c r="BW10" s="60"/>
      <c r="BX10" s="60"/>
      <c r="BY10" s="61"/>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2">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0" t="s">
        <v>25</v>
      </c>
      <c r="BM14" s="31"/>
      <c r="BN14" s="31"/>
      <c r="BO14" s="31"/>
      <c r="BP14" s="31"/>
      <c r="BQ14" s="31"/>
      <c r="BR14" s="31"/>
      <c r="BS14" s="31"/>
      <c r="BT14" s="31"/>
      <c r="BU14" s="31"/>
      <c r="BV14" s="31"/>
      <c r="BW14" s="31"/>
      <c r="BX14" s="31"/>
      <c r="BY14" s="31"/>
      <c r="BZ14" s="32"/>
    </row>
    <row r="15" spans="1:78" ht="13.5" customHeight="1" x14ac:dyDescent="0.2">
      <c r="A15" s="2"/>
      <c r="B15" s="44"/>
      <c r="C15" s="45"/>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6"/>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111</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1" t="s">
        <v>113</v>
      </c>
      <c r="BM47" s="42"/>
      <c r="BN47" s="42"/>
      <c r="BO47" s="42"/>
      <c r="BP47" s="42"/>
      <c r="BQ47" s="42"/>
      <c r="BR47" s="42"/>
      <c r="BS47" s="42"/>
      <c r="BT47" s="42"/>
      <c r="BU47" s="42"/>
      <c r="BV47" s="42"/>
      <c r="BW47" s="42"/>
      <c r="BX47" s="42"/>
      <c r="BY47" s="42"/>
      <c r="BZ47" s="4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1"/>
      <c r="BM48" s="42"/>
      <c r="BN48" s="42"/>
      <c r="BO48" s="42"/>
      <c r="BP48" s="42"/>
      <c r="BQ48" s="42"/>
      <c r="BR48" s="42"/>
      <c r="BS48" s="42"/>
      <c r="BT48" s="42"/>
      <c r="BU48" s="42"/>
      <c r="BV48" s="42"/>
      <c r="BW48" s="42"/>
      <c r="BX48" s="42"/>
      <c r="BY48" s="42"/>
      <c r="BZ48" s="4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1"/>
      <c r="BM49" s="42"/>
      <c r="BN49" s="42"/>
      <c r="BO49" s="42"/>
      <c r="BP49" s="42"/>
      <c r="BQ49" s="42"/>
      <c r="BR49" s="42"/>
      <c r="BS49" s="42"/>
      <c r="BT49" s="42"/>
      <c r="BU49" s="42"/>
      <c r="BV49" s="42"/>
      <c r="BW49" s="42"/>
      <c r="BX49" s="42"/>
      <c r="BY49" s="42"/>
      <c r="BZ49" s="4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1"/>
      <c r="BM50" s="42"/>
      <c r="BN50" s="42"/>
      <c r="BO50" s="42"/>
      <c r="BP50" s="42"/>
      <c r="BQ50" s="42"/>
      <c r="BR50" s="42"/>
      <c r="BS50" s="42"/>
      <c r="BT50" s="42"/>
      <c r="BU50" s="42"/>
      <c r="BV50" s="42"/>
      <c r="BW50" s="42"/>
      <c r="BX50" s="42"/>
      <c r="BY50" s="42"/>
      <c r="BZ50" s="4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1"/>
      <c r="BM51" s="42"/>
      <c r="BN51" s="42"/>
      <c r="BO51" s="42"/>
      <c r="BP51" s="42"/>
      <c r="BQ51" s="42"/>
      <c r="BR51" s="42"/>
      <c r="BS51" s="42"/>
      <c r="BT51" s="42"/>
      <c r="BU51" s="42"/>
      <c r="BV51" s="42"/>
      <c r="BW51" s="42"/>
      <c r="BX51" s="42"/>
      <c r="BY51" s="42"/>
      <c r="BZ51" s="4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1"/>
      <c r="BM52" s="42"/>
      <c r="BN52" s="42"/>
      <c r="BO52" s="42"/>
      <c r="BP52" s="42"/>
      <c r="BQ52" s="42"/>
      <c r="BR52" s="42"/>
      <c r="BS52" s="42"/>
      <c r="BT52" s="42"/>
      <c r="BU52" s="42"/>
      <c r="BV52" s="42"/>
      <c r="BW52" s="42"/>
      <c r="BX52" s="42"/>
      <c r="BY52" s="42"/>
      <c r="BZ52" s="4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1"/>
      <c r="BM53" s="42"/>
      <c r="BN53" s="42"/>
      <c r="BO53" s="42"/>
      <c r="BP53" s="42"/>
      <c r="BQ53" s="42"/>
      <c r="BR53" s="42"/>
      <c r="BS53" s="42"/>
      <c r="BT53" s="42"/>
      <c r="BU53" s="42"/>
      <c r="BV53" s="42"/>
      <c r="BW53" s="42"/>
      <c r="BX53" s="42"/>
      <c r="BY53" s="42"/>
      <c r="BZ53" s="4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1"/>
      <c r="BM54" s="42"/>
      <c r="BN54" s="42"/>
      <c r="BO54" s="42"/>
      <c r="BP54" s="42"/>
      <c r="BQ54" s="42"/>
      <c r="BR54" s="42"/>
      <c r="BS54" s="42"/>
      <c r="BT54" s="42"/>
      <c r="BU54" s="42"/>
      <c r="BV54" s="42"/>
      <c r="BW54" s="42"/>
      <c r="BX54" s="42"/>
      <c r="BY54" s="42"/>
      <c r="BZ54" s="4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1"/>
      <c r="BM55" s="42"/>
      <c r="BN55" s="42"/>
      <c r="BO55" s="42"/>
      <c r="BP55" s="42"/>
      <c r="BQ55" s="42"/>
      <c r="BR55" s="42"/>
      <c r="BS55" s="42"/>
      <c r="BT55" s="42"/>
      <c r="BU55" s="42"/>
      <c r="BV55" s="42"/>
      <c r="BW55" s="42"/>
      <c r="BX55" s="42"/>
      <c r="BY55" s="42"/>
      <c r="BZ55" s="4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1"/>
      <c r="BM56" s="42"/>
      <c r="BN56" s="42"/>
      <c r="BO56" s="42"/>
      <c r="BP56" s="42"/>
      <c r="BQ56" s="42"/>
      <c r="BR56" s="42"/>
      <c r="BS56" s="42"/>
      <c r="BT56" s="42"/>
      <c r="BU56" s="42"/>
      <c r="BV56" s="42"/>
      <c r="BW56" s="42"/>
      <c r="BX56" s="42"/>
      <c r="BY56" s="42"/>
      <c r="BZ56" s="4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1"/>
      <c r="BM57" s="42"/>
      <c r="BN57" s="42"/>
      <c r="BO57" s="42"/>
      <c r="BP57" s="42"/>
      <c r="BQ57" s="42"/>
      <c r="BR57" s="42"/>
      <c r="BS57" s="42"/>
      <c r="BT57" s="42"/>
      <c r="BU57" s="42"/>
      <c r="BV57" s="42"/>
      <c r="BW57" s="42"/>
      <c r="BX57" s="42"/>
      <c r="BY57" s="42"/>
      <c r="BZ57" s="4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1"/>
      <c r="BM58" s="42"/>
      <c r="BN58" s="42"/>
      <c r="BO58" s="42"/>
      <c r="BP58" s="42"/>
      <c r="BQ58" s="42"/>
      <c r="BR58" s="42"/>
      <c r="BS58" s="42"/>
      <c r="BT58" s="42"/>
      <c r="BU58" s="42"/>
      <c r="BV58" s="42"/>
      <c r="BW58" s="42"/>
      <c r="BX58" s="42"/>
      <c r="BY58" s="42"/>
      <c r="BZ58" s="4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1"/>
      <c r="BM59" s="42"/>
      <c r="BN59" s="42"/>
      <c r="BO59" s="42"/>
      <c r="BP59" s="42"/>
      <c r="BQ59" s="42"/>
      <c r="BR59" s="42"/>
      <c r="BS59" s="42"/>
      <c r="BT59" s="42"/>
      <c r="BU59" s="42"/>
      <c r="BV59" s="42"/>
      <c r="BW59" s="42"/>
      <c r="BX59" s="42"/>
      <c r="BY59" s="42"/>
      <c r="BZ59" s="43"/>
    </row>
    <row r="60" spans="1:78" ht="13.5" customHeight="1" x14ac:dyDescent="0.2">
      <c r="A60" s="2"/>
      <c r="B60" s="44" t="s">
        <v>27</v>
      </c>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c r="AM60" s="45"/>
      <c r="AN60" s="45"/>
      <c r="AO60" s="45"/>
      <c r="AP60" s="45"/>
      <c r="AQ60" s="45"/>
      <c r="AR60" s="45"/>
      <c r="AS60" s="45"/>
      <c r="AT60" s="45"/>
      <c r="AU60" s="45"/>
      <c r="AV60" s="45"/>
      <c r="AW60" s="45"/>
      <c r="AX60" s="45"/>
      <c r="AY60" s="45"/>
      <c r="AZ60" s="45"/>
      <c r="BA60" s="45"/>
      <c r="BB60" s="45"/>
      <c r="BC60" s="45"/>
      <c r="BD60" s="45"/>
      <c r="BE60" s="45"/>
      <c r="BF60" s="45"/>
      <c r="BG60" s="45"/>
      <c r="BH60" s="45"/>
      <c r="BI60" s="45"/>
      <c r="BJ60" s="46"/>
      <c r="BK60" s="2"/>
      <c r="BL60" s="41"/>
      <c r="BM60" s="42"/>
      <c r="BN60" s="42"/>
      <c r="BO60" s="42"/>
      <c r="BP60" s="42"/>
      <c r="BQ60" s="42"/>
      <c r="BR60" s="42"/>
      <c r="BS60" s="42"/>
      <c r="BT60" s="42"/>
      <c r="BU60" s="42"/>
      <c r="BV60" s="42"/>
      <c r="BW60" s="42"/>
      <c r="BX60" s="42"/>
      <c r="BY60" s="42"/>
      <c r="BZ60" s="43"/>
    </row>
    <row r="61" spans="1:78" ht="13.5" customHeight="1" x14ac:dyDescent="0.2">
      <c r="A61" s="2"/>
      <c r="B61" s="44"/>
      <c r="C61" s="45"/>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c r="AM61" s="45"/>
      <c r="AN61" s="45"/>
      <c r="AO61" s="45"/>
      <c r="AP61" s="45"/>
      <c r="AQ61" s="45"/>
      <c r="AR61" s="45"/>
      <c r="AS61" s="45"/>
      <c r="AT61" s="45"/>
      <c r="AU61" s="45"/>
      <c r="AV61" s="45"/>
      <c r="AW61" s="45"/>
      <c r="AX61" s="45"/>
      <c r="AY61" s="45"/>
      <c r="AZ61" s="45"/>
      <c r="BA61" s="45"/>
      <c r="BB61" s="45"/>
      <c r="BC61" s="45"/>
      <c r="BD61" s="45"/>
      <c r="BE61" s="45"/>
      <c r="BF61" s="45"/>
      <c r="BG61" s="45"/>
      <c r="BH61" s="45"/>
      <c r="BI61" s="45"/>
      <c r="BJ61" s="46"/>
      <c r="BK61" s="2"/>
      <c r="BL61" s="41"/>
      <c r="BM61" s="42"/>
      <c r="BN61" s="42"/>
      <c r="BO61" s="42"/>
      <c r="BP61" s="42"/>
      <c r="BQ61" s="42"/>
      <c r="BR61" s="42"/>
      <c r="BS61" s="42"/>
      <c r="BT61" s="42"/>
      <c r="BU61" s="42"/>
      <c r="BV61" s="42"/>
      <c r="BW61" s="42"/>
      <c r="BX61" s="42"/>
      <c r="BY61" s="42"/>
      <c r="BZ61" s="4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1"/>
      <c r="BM62" s="42"/>
      <c r="BN62" s="42"/>
      <c r="BO62" s="42"/>
      <c r="BP62" s="42"/>
      <c r="BQ62" s="42"/>
      <c r="BR62" s="42"/>
      <c r="BS62" s="42"/>
      <c r="BT62" s="42"/>
      <c r="BU62" s="42"/>
      <c r="BV62" s="42"/>
      <c r="BW62" s="42"/>
      <c r="BX62" s="42"/>
      <c r="BY62" s="42"/>
      <c r="BZ62" s="4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1"/>
      <c r="BM63" s="42"/>
      <c r="BN63" s="42"/>
      <c r="BO63" s="42"/>
      <c r="BP63" s="42"/>
      <c r="BQ63" s="42"/>
      <c r="BR63" s="42"/>
      <c r="BS63" s="42"/>
      <c r="BT63" s="42"/>
      <c r="BU63" s="42"/>
      <c r="BV63" s="42"/>
      <c r="BW63" s="42"/>
      <c r="BX63" s="42"/>
      <c r="BY63" s="42"/>
      <c r="BZ63" s="4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1" t="s">
        <v>112</v>
      </c>
      <c r="BM66" s="42"/>
      <c r="BN66" s="42"/>
      <c r="BO66" s="42"/>
      <c r="BP66" s="42"/>
      <c r="BQ66" s="42"/>
      <c r="BR66" s="42"/>
      <c r="BS66" s="42"/>
      <c r="BT66" s="42"/>
      <c r="BU66" s="42"/>
      <c r="BV66" s="42"/>
      <c r="BW66" s="42"/>
      <c r="BX66" s="42"/>
      <c r="BY66" s="42"/>
      <c r="BZ66" s="4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1"/>
      <c r="BM67" s="42"/>
      <c r="BN67" s="42"/>
      <c r="BO67" s="42"/>
      <c r="BP67" s="42"/>
      <c r="BQ67" s="42"/>
      <c r="BR67" s="42"/>
      <c r="BS67" s="42"/>
      <c r="BT67" s="42"/>
      <c r="BU67" s="42"/>
      <c r="BV67" s="42"/>
      <c r="BW67" s="42"/>
      <c r="BX67" s="42"/>
      <c r="BY67" s="42"/>
      <c r="BZ67" s="4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1"/>
      <c r="BM68" s="42"/>
      <c r="BN68" s="42"/>
      <c r="BO68" s="42"/>
      <c r="BP68" s="42"/>
      <c r="BQ68" s="42"/>
      <c r="BR68" s="42"/>
      <c r="BS68" s="42"/>
      <c r="BT68" s="42"/>
      <c r="BU68" s="42"/>
      <c r="BV68" s="42"/>
      <c r="BW68" s="42"/>
      <c r="BX68" s="42"/>
      <c r="BY68" s="42"/>
      <c r="BZ68" s="4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1"/>
      <c r="BM69" s="42"/>
      <c r="BN69" s="42"/>
      <c r="BO69" s="42"/>
      <c r="BP69" s="42"/>
      <c r="BQ69" s="42"/>
      <c r="BR69" s="42"/>
      <c r="BS69" s="42"/>
      <c r="BT69" s="42"/>
      <c r="BU69" s="42"/>
      <c r="BV69" s="42"/>
      <c r="BW69" s="42"/>
      <c r="BX69" s="42"/>
      <c r="BY69" s="42"/>
      <c r="BZ69" s="4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1"/>
      <c r="BM70" s="42"/>
      <c r="BN70" s="42"/>
      <c r="BO70" s="42"/>
      <c r="BP70" s="42"/>
      <c r="BQ70" s="42"/>
      <c r="BR70" s="42"/>
      <c r="BS70" s="42"/>
      <c r="BT70" s="42"/>
      <c r="BU70" s="42"/>
      <c r="BV70" s="42"/>
      <c r="BW70" s="42"/>
      <c r="BX70" s="42"/>
      <c r="BY70" s="42"/>
      <c r="BZ70" s="4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1"/>
      <c r="BM71" s="42"/>
      <c r="BN71" s="42"/>
      <c r="BO71" s="42"/>
      <c r="BP71" s="42"/>
      <c r="BQ71" s="42"/>
      <c r="BR71" s="42"/>
      <c r="BS71" s="42"/>
      <c r="BT71" s="42"/>
      <c r="BU71" s="42"/>
      <c r="BV71" s="42"/>
      <c r="BW71" s="42"/>
      <c r="BX71" s="42"/>
      <c r="BY71" s="42"/>
      <c r="BZ71" s="4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1"/>
      <c r="BM72" s="42"/>
      <c r="BN72" s="42"/>
      <c r="BO72" s="42"/>
      <c r="BP72" s="42"/>
      <c r="BQ72" s="42"/>
      <c r="BR72" s="42"/>
      <c r="BS72" s="42"/>
      <c r="BT72" s="42"/>
      <c r="BU72" s="42"/>
      <c r="BV72" s="42"/>
      <c r="BW72" s="42"/>
      <c r="BX72" s="42"/>
      <c r="BY72" s="42"/>
      <c r="BZ72" s="4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1"/>
      <c r="BM73" s="42"/>
      <c r="BN73" s="42"/>
      <c r="BO73" s="42"/>
      <c r="BP73" s="42"/>
      <c r="BQ73" s="42"/>
      <c r="BR73" s="42"/>
      <c r="BS73" s="42"/>
      <c r="BT73" s="42"/>
      <c r="BU73" s="42"/>
      <c r="BV73" s="42"/>
      <c r="BW73" s="42"/>
      <c r="BX73" s="42"/>
      <c r="BY73" s="42"/>
      <c r="BZ73" s="4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1"/>
      <c r="BM74" s="42"/>
      <c r="BN74" s="42"/>
      <c r="BO74" s="42"/>
      <c r="BP74" s="42"/>
      <c r="BQ74" s="42"/>
      <c r="BR74" s="42"/>
      <c r="BS74" s="42"/>
      <c r="BT74" s="42"/>
      <c r="BU74" s="42"/>
      <c r="BV74" s="42"/>
      <c r="BW74" s="42"/>
      <c r="BX74" s="42"/>
      <c r="BY74" s="42"/>
      <c r="BZ74" s="4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1"/>
      <c r="BM75" s="42"/>
      <c r="BN75" s="42"/>
      <c r="BO75" s="42"/>
      <c r="BP75" s="42"/>
      <c r="BQ75" s="42"/>
      <c r="BR75" s="42"/>
      <c r="BS75" s="42"/>
      <c r="BT75" s="42"/>
      <c r="BU75" s="42"/>
      <c r="BV75" s="42"/>
      <c r="BW75" s="42"/>
      <c r="BX75" s="42"/>
      <c r="BY75" s="42"/>
      <c r="BZ75" s="4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1"/>
      <c r="BM76" s="42"/>
      <c r="BN76" s="42"/>
      <c r="BO76" s="42"/>
      <c r="BP76" s="42"/>
      <c r="BQ76" s="42"/>
      <c r="BR76" s="42"/>
      <c r="BS76" s="42"/>
      <c r="BT76" s="42"/>
      <c r="BU76" s="42"/>
      <c r="BV76" s="42"/>
      <c r="BW76" s="42"/>
      <c r="BX76" s="42"/>
      <c r="BY76" s="42"/>
      <c r="BZ76" s="4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1"/>
      <c r="BM77" s="42"/>
      <c r="BN77" s="42"/>
      <c r="BO77" s="42"/>
      <c r="BP77" s="42"/>
      <c r="BQ77" s="42"/>
      <c r="BR77" s="42"/>
      <c r="BS77" s="42"/>
      <c r="BT77" s="42"/>
      <c r="BU77" s="42"/>
      <c r="BV77" s="42"/>
      <c r="BW77" s="42"/>
      <c r="BX77" s="42"/>
      <c r="BY77" s="42"/>
      <c r="BZ77" s="4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1"/>
      <c r="BM78" s="42"/>
      <c r="BN78" s="42"/>
      <c r="BO78" s="42"/>
      <c r="BP78" s="42"/>
      <c r="BQ78" s="42"/>
      <c r="BR78" s="42"/>
      <c r="BS78" s="42"/>
      <c r="BT78" s="42"/>
      <c r="BU78" s="42"/>
      <c r="BV78" s="42"/>
      <c r="BW78" s="42"/>
      <c r="BX78" s="42"/>
      <c r="BY78" s="42"/>
      <c r="BZ78" s="4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1"/>
      <c r="BM79" s="42"/>
      <c r="BN79" s="42"/>
      <c r="BO79" s="42"/>
      <c r="BP79" s="42"/>
      <c r="BQ79" s="42"/>
      <c r="BR79" s="42"/>
      <c r="BS79" s="42"/>
      <c r="BT79" s="42"/>
      <c r="BU79" s="42"/>
      <c r="BV79" s="42"/>
      <c r="BW79" s="42"/>
      <c r="BX79" s="42"/>
      <c r="BY79" s="42"/>
      <c r="BZ79" s="4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1"/>
      <c r="BM80" s="42"/>
      <c r="BN80" s="42"/>
      <c r="BO80" s="42"/>
      <c r="BP80" s="42"/>
      <c r="BQ80" s="42"/>
      <c r="BR80" s="42"/>
      <c r="BS80" s="42"/>
      <c r="BT80" s="42"/>
      <c r="BU80" s="42"/>
      <c r="BV80" s="42"/>
      <c r="BW80" s="42"/>
      <c r="BX80" s="42"/>
      <c r="BY80" s="42"/>
      <c r="BZ80" s="4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1"/>
      <c r="BM81" s="42"/>
      <c r="BN81" s="42"/>
      <c r="BO81" s="42"/>
      <c r="BP81" s="42"/>
      <c r="BQ81" s="42"/>
      <c r="BR81" s="42"/>
      <c r="BS81" s="42"/>
      <c r="BT81" s="42"/>
      <c r="BU81" s="42"/>
      <c r="BV81" s="42"/>
      <c r="BW81" s="42"/>
      <c r="BX81" s="42"/>
      <c r="BY81" s="42"/>
      <c r="BZ81" s="4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4"/>
      <c r="BM82" s="55"/>
      <c r="BN82" s="55"/>
      <c r="BO82" s="55"/>
      <c r="BP82" s="55"/>
      <c r="BQ82" s="55"/>
      <c r="BR82" s="55"/>
      <c r="BS82" s="55"/>
      <c r="BT82" s="55"/>
      <c r="BU82" s="55"/>
      <c r="BV82" s="55"/>
      <c r="BW82" s="55"/>
      <c r="BX82" s="55"/>
      <c r="BY82" s="55"/>
      <c r="BZ82" s="56"/>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3RPZq14aIn/1Q6RPYuu3tVwfmdOJwG0wTuHPfWyqLi60FTGcvfDoogn5oOT18GSW5MPcLpoOH6mhovA5pCMYpg==" saltValue="yPwFax/IwgrG42TC7mMix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2">
      <c r="A4" s="15" t="s">
        <v>53</v>
      </c>
      <c r="B4" s="17"/>
      <c r="C4" s="17"/>
      <c r="D4" s="17"/>
      <c r="E4" s="17"/>
      <c r="F4" s="17"/>
      <c r="G4" s="17"/>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465356</v>
      </c>
      <c r="D6" s="20">
        <f t="shared" si="3"/>
        <v>46</v>
      </c>
      <c r="E6" s="20">
        <f t="shared" si="3"/>
        <v>1</v>
      </c>
      <c r="F6" s="20">
        <f t="shared" si="3"/>
        <v>0</v>
      </c>
      <c r="G6" s="20">
        <f t="shared" si="3"/>
        <v>1</v>
      </c>
      <c r="H6" s="20" t="str">
        <f t="shared" si="3"/>
        <v>鹿児島県　与論町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88.48</v>
      </c>
      <c r="P6" s="21">
        <f t="shared" si="3"/>
        <v>99.92</v>
      </c>
      <c r="Q6" s="21">
        <f t="shared" si="3"/>
        <v>5115</v>
      </c>
      <c r="R6" s="21">
        <f t="shared" si="3"/>
        <v>5076</v>
      </c>
      <c r="S6" s="21">
        <f t="shared" si="3"/>
        <v>20.58</v>
      </c>
      <c r="T6" s="21">
        <f t="shared" si="3"/>
        <v>246.65</v>
      </c>
      <c r="U6" s="21">
        <f t="shared" si="3"/>
        <v>5003</v>
      </c>
      <c r="V6" s="21">
        <f t="shared" si="3"/>
        <v>20</v>
      </c>
      <c r="W6" s="21">
        <f t="shared" si="3"/>
        <v>250.15</v>
      </c>
      <c r="X6" s="22">
        <f>IF(X7="",NA(),X7)</f>
        <v>104.52</v>
      </c>
      <c r="Y6" s="22">
        <f t="shared" ref="Y6:AG6" si="4">IF(Y7="",NA(),Y7)</f>
        <v>114.97</v>
      </c>
      <c r="Z6" s="22">
        <f t="shared" si="4"/>
        <v>108.26</v>
      </c>
      <c r="AA6" s="22">
        <f t="shared" si="4"/>
        <v>106.22</v>
      </c>
      <c r="AB6" s="22">
        <f t="shared" si="4"/>
        <v>110.47</v>
      </c>
      <c r="AC6" s="22">
        <f t="shared" si="4"/>
        <v>104.35</v>
      </c>
      <c r="AD6" s="22">
        <f t="shared" si="4"/>
        <v>105.34</v>
      </c>
      <c r="AE6" s="22">
        <f t="shared" si="4"/>
        <v>105.77</v>
      </c>
      <c r="AF6" s="22">
        <f t="shared" si="4"/>
        <v>104.82</v>
      </c>
      <c r="AG6" s="22">
        <f t="shared" si="4"/>
        <v>106.46</v>
      </c>
      <c r="AH6" s="21" t="str">
        <f>IF(AH7="","",IF(AH7="-","【-】","【"&amp;SUBSTITUTE(TEXT(AH7,"#,##0.00"),"-","△")&amp;"】"))</f>
        <v>【108.24】</v>
      </c>
      <c r="AI6" s="21">
        <f>IF(AI7="",NA(),AI7)</f>
        <v>0</v>
      </c>
      <c r="AJ6" s="21">
        <f t="shared" ref="AJ6:AR6" si="5">IF(AJ7="",NA(),AJ7)</f>
        <v>0</v>
      </c>
      <c r="AK6" s="21">
        <f t="shared" si="5"/>
        <v>0</v>
      </c>
      <c r="AL6" s="21">
        <f t="shared" si="5"/>
        <v>0</v>
      </c>
      <c r="AM6" s="21">
        <f t="shared" si="5"/>
        <v>0</v>
      </c>
      <c r="AN6" s="22">
        <f t="shared" si="5"/>
        <v>21.69</v>
      </c>
      <c r="AO6" s="22">
        <f t="shared" si="5"/>
        <v>24.04</v>
      </c>
      <c r="AP6" s="22">
        <f t="shared" si="5"/>
        <v>28.03</v>
      </c>
      <c r="AQ6" s="22">
        <f t="shared" si="5"/>
        <v>26.73</v>
      </c>
      <c r="AR6" s="22">
        <f t="shared" si="5"/>
        <v>27.85</v>
      </c>
      <c r="AS6" s="21" t="str">
        <f>IF(AS7="","",IF(AS7="-","【-】","【"&amp;SUBSTITUTE(TEXT(AS7,"#,##0.00"),"-","△")&amp;"】"))</f>
        <v>【1.50】</v>
      </c>
      <c r="AT6" s="22">
        <f>IF(AT7="",NA(),AT7)</f>
        <v>641.36</v>
      </c>
      <c r="AU6" s="22">
        <f t="shared" ref="AU6:BC6" si="6">IF(AU7="",NA(),AU7)</f>
        <v>851.65</v>
      </c>
      <c r="AV6" s="22">
        <f t="shared" si="6"/>
        <v>618.72</v>
      </c>
      <c r="AW6" s="22">
        <f t="shared" si="6"/>
        <v>744.28</v>
      </c>
      <c r="AX6" s="22">
        <f t="shared" si="6"/>
        <v>447.75</v>
      </c>
      <c r="AY6" s="22">
        <f t="shared" si="6"/>
        <v>301.04000000000002</v>
      </c>
      <c r="AZ6" s="22">
        <f t="shared" si="6"/>
        <v>305.08</v>
      </c>
      <c r="BA6" s="22">
        <f t="shared" si="6"/>
        <v>305.33999999999997</v>
      </c>
      <c r="BB6" s="22">
        <f t="shared" si="6"/>
        <v>310.01</v>
      </c>
      <c r="BC6" s="22">
        <f t="shared" si="6"/>
        <v>311.12</v>
      </c>
      <c r="BD6" s="21" t="str">
        <f>IF(BD7="","",IF(BD7="-","【-】","【"&amp;SUBSTITUTE(TEXT(BD7,"#,##0.00"),"-","△")&amp;"】"))</f>
        <v>【243.36】</v>
      </c>
      <c r="BE6" s="22">
        <f>IF(BE7="",NA(),BE7)</f>
        <v>86.09</v>
      </c>
      <c r="BF6" s="22">
        <f t="shared" ref="BF6:BN6" si="7">IF(BF7="",NA(),BF7)</f>
        <v>81.290000000000006</v>
      </c>
      <c r="BG6" s="22">
        <f t="shared" si="7"/>
        <v>72.59</v>
      </c>
      <c r="BH6" s="22">
        <f t="shared" si="7"/>
        <v>63.44</v>
      </c>
      <c r="BI6" s="22">
        <f t="shared" si="7"/>
        <v>51.53</v>
      </c>
      <c r="BJ6" s="22">
        <f t="shared" si="7"/>
        <v>551.62</v>
      </c>
      <c r="BK6" s="22">
        <f t="shared" si="7"/>
        <v>585.59</v>
      </c>
      <c r="BL6" s="22">
        <f t="shared" si="7"/>
        <v>561.34</v>
      </c>
      <c r="BM6" s="22">
        <f t="shared" si="7"/>
        <v>538.33000000000004</v>
      </c>
      <c r="BN6" s="22">
        <f t="shared" si="7"/>
        <v>515.14</v>
      </c>
      <c r="BO6" s="21" t="str">
        <f>IF(BO7="","",IF(BO7="-","【-】","【"&amp;SUBSTITUTE(TEXT(BO7,"#,##0.00"),"-","△")&amp;"】"))</f>
        <v>【265.93】</v>
      </c>
      <c r="BP6" s="22">
        <f>IF(BP7="",NA(),BP7)</f>
        <v>103.42</v>
      </c>
      <c r="BQ6" s="22">
        <f t="shared" ref="BQ6:BY6" si="8">IF(BQ7="",NA(),BQ7)</f>
        <v>112.85</v>
      </c>
      <c r="BR6" s="22">
        <f t="shared" si="8"/>
        <v>106.53</v>
      </c>
      <c r="BS6" s="22">
        <f t="shared" si="8"/>
        <v>102.04</v>
      </c>
      <c r="BT6" s="22">
        <f t="shared" si="8"/>
        <v>106.05</v>
      </c>
      <c r="BU6" s="22">
        <f t="shared" si="8"/>
        <v>87.11</v>
      </c>
      <c r="BV6" s="22">
        <f t="shared" si="8"/>
        <v>82.78</v>
      </c>
      <c r="BW6" s="22">
        <f t="shared" si="8"/>
        <v>84.82</v>
      </c>
      <c r="BX6" s="22">
        <f t="shared" si="8"/>
        <v>82.29</v>
      </c>
      <c r="BY6" s="22">
        <f t="shared" si="8"/>
        <v>84.16</v>
      </c>
      <c r="BZ6" s="21" t="str">
        <f>IF(BZ7="","",IF(BZ7="-","【-】","【"&amp;SUBSTITUTE(TEXT(BZ7,"#,##0.00"),"-","△")&amp;"】"))</f>
        <v>【97.82】</v>
      </c>
      <c r="CA6" s="22">
        <f>IF(CA7="",NA(),CA7)</f>
        <v>259.5</v>
      </c>
      <c r="CB6" s="22">
        <f t="shared" ref="CB6:CJ6" si="9">IF(CB7="",NA(),CB7)</f>
        <v>234.33</v>
      </c>
      <c r="CC6" s="22">
        <f t="shared" si="9"/>
        <v>248.24</v>
      </c>
      <c r="CD6" s="22">
        <f t="shared" si="9"/>
        <v>260.14</v>
      </c>
      <c r="CE6" s="22">
        <f t="shared" si="9"/>
        <v>253.12</v>
      </c>
      <c r="CF6" s="22">
        <f t="shared" si="9"/>
        <v>223.98</v>
      </c>
      <c r="CG6" s="22">
        <f t="shared" si="9"/>
        <v>225.09</v>
      </c>
      <c r="CH6" s="22">
        <f t="shared" si="9"/>
        <v>224.82</v>
      </c>
      <c r="CI6" s="22">
        <f t="shared" si="9"/>
        <v>230.85</v>
      </c>
      <c r="CJ6" s="22">
        <f t="shared" si="9"/>
        <v>230.21</v>
      </c>
      <c r="CK6" s="21" t="str">
        <f>IF(CK7="","",IF(CK7="-","【-】","【"&amp;SUBSTITUTE(TEXT(CK7,"#,##0.00"),"-","△")&amp;"】"))</f>
        <v>【177.56】</v>
      </c>
      <c r="CL6" s="22">
        <f>IF(CL7="",NA(),CL7)</f>
        <v>49.99</v>
      </c>
      <c r="CM6" s="22">
        <f t="shared" ref="CM6:CU6" si="10">IF(CM7="",NA(),CM7)</f>
        <v>49.2</v>
      </c>
      <c r="CN6" s="22">
        <f t="shared" si="10"/>
        <v>49.55</v>
      </c>
      <c r="CO6" s="22">
        <f t="shared" si="10"/>
        <v>49.89</v>
      </c>
      <c r="CP6" s="22">
        <f t="shared" si="10"/>
        <v>52.17</v>
      </c>
      <c r="CQ6" s="22">
        <f t="shared" si="10"/>
        <v>49.64</v>
      </c>
      <c r="CR6" s="22">
        <f t="shared" si="10"/>
        <v>49.38</v>
      </c>
      <c r="CS6" s="22">
        <f t="shared" si="10"/>
        <v>50.09</v>
      </c>
      <c r="CT6" s="22">
        <f t="shared" si="10"/>
        <v>50.1</v>
      </c>
      <c r="CU6" s="22">
        <f t="shared" si="10"/>
        <v>49.76</v>
      </c>
      <c r="CV6" s="21" t="str">
        <f>IF(CV7="","",IF(CV7="-","【-】","【"&amp;SUBSTITUTE(TEXT(CV7,"#,##0.00"),"-","△")&amp;"】"))</f>
        <v>【59.81】</v>
      </c>
      <c r="CW6" s="22">
        <f>IF(CW7="",NA(),CW7)</f>
        <v>87.1</v>
      </c>
      <c r="CX6" s="22">
        <f t="shared" ref="CX6:DF6" si="11">IF(CX7="",NA(),CX7)</f>
        <v>85.99</v>
      </c>
      <c r="CY6" s="22">
        <f t="shared" si="11"/>
        <v>85</v>
      </c>
      <c r="CZ6" s="22">
        <f t="shared" si="11"/>
        <v>84</v>
      </c>
      <c r="DA6" s="22">
        <f t="shared" si="11"/>
        <v>83.1</v>
      </c>
      <c r="DB6" s="22">
        <f t="shared" si="11"/>
        <v>78.09</v>
      </c>
      <c r="DC6" s="22">
        <f t="shared" si="11"/>
        <v>78.010000000000005</v>
      </c>
      <c r="DD6" s="22">
        <f t="shared" si="11"/>
        <v>77.599999999999994</v>
      </c>
      <c r="DE6" s="22">
        <f t="shared" si="11"/>
        <v>77.3</v>
      </c>
      <c r="DF6" s="22">
        <f t="shared" si="11"/>
        <v>76.64</v>
      </c>
      <c r="DG6" s="21" t="str">
        <f>IF(DG7="","",IF(DG7="-","【-】","【"&amp;SUBSTITUTE(TEXT(DG7,"#,##0.00"),"-","△")&amp;"】"))</f>
        <v>【89.42】</v>
      </c>
      <c r="DH6" s="22">
        <f>IF(DH7="",NA(),DH7)</f>
        <v>69.19</v>
      </c>
      <c r="DI6" s="22">
        <f t="shared" ref="DI6:DQ6" si="12">IF(DI7="",NA(),DI7)</f>
        <v>69.98</v>
      </c>
      <c r="DJ6" s="22">
        <f t="shared" si="12"/>
        <v>70.319999999999993</v>
      </c>
      <c r="DK6" s="22">
        <f t="shared" si="12"/>
        <v>69.930000000000007</v>
      </c>
      <c r="DL6" s="22">
        <f t="shared" si="12"/>
        <v>69.53</v>
      </c>
      <c r="DM6" s="22">
        <f t="shared" si="12"/>
        <v>47.31</v>
      </c>
      <c r="DN6" s="22">
        <f t="shared" si="12"/>
        <v>47.5</v>
      </c>
      <c r="DO6" s="22">
        <f t="shared" si="12"/>
        <v>48.41</v>
      </c>
      <c r="DP6" s="22">
        <f t="shared" si="12"/>
        <v>50.02</v>
      </c>
      <c r="DQ6" s="22">
        <f t="shared" si="12"/>
        <v>51.38</v>
      </c>
      <c r="DR6" s="21" t="str">
        <f>IF(DR7="","",IF(DR7="-","【-】","【"&amp;SUBSTITUTE(TEXT(DR7,"#,##0.00"),"-","△")&amp;"】"))</f>
        <v>【52.02】</v>
      </c>
      <c r="DS6" s="22">
        <f>IF(DS7="",NA(),DS7)</f>
        <v>91.04</v>
      </c>
      <c r="DT6" s="22">
        <f t="shared" ref="DT6:EB6" si="13">IF(DT7="",NA(),DT7)</f>
        <v>92.06</v>
      </c>
      <c r="DU6" s="22">
        <f t="shared" si="13"/>
        <v>93.78</v>
      </c>
      <c r="DV6" s="22">
        <f t="shared" si="13"/>
        <v>93.42</v>
      </c>
      <c r="DW6" s="22">
        <f t="shared" si="13"/>
        <v>93.87</v>
      </c>
      <c r="DX6" s="22">
        <f t="shared" si="13"/>
        <v>16.77</v>
      </c>
      <c r="DY6" s="22">
        <f t="shared" si="13"/>
        <v>17.399999999999999</v>
      </c>
      <c r="DZ6" s="22">
        <f t="shared" si="13"/>
        <v>18.64</v>
      </c>
      <c r="EA6" s="22">
        <f t="shared" si="13"/>
        <v>19.510000000000002</v>
      </c>
      <c r="EB6" s="22">
        <f t="shared" si="13"/>
        <v>21.6</v>
      </c>
      <c r="EC6" s="21" t="str">
        <f>IF(EC7="","",IF(EC7="-","【-】","【"&amp;SUBSTITUTE(TEXT(EC7,"#,##0.00"),"-","△")&amp;"】"))</f>
        <v>【25.37】</v>
      </c>
      <c r="ED6" s="22">
        <f>IF(ED7="",NA(),ED7)</f>
        <v>0.94</v>
      </c>
      <c r="EE6" s="22">
        <f t="shared" ref="EE6:EM6" si="14">IF(EE7="",NA(),EE7)</f>
        <v>0.57999999999999996</v>
      </c>
      <c r="EF6" s="22">
        <f t="shared" si="14"/>
        <v>1.03</v>
      </c>
      <c r="EG6" s="22">
        <f t="shared" si="14"/>
        <v>1.21</v>
      </c>
      <c r="EH6" s="22">
        <f t="shared" si="14"/>
        <v>1.47</v>
      </c>
      <c r="EI6" s="22">
        <f t="shared" si="14"/>
        <v>0.47</v>
      </c>
      <c r="EJ6" s="22">
        <f t="shared" si="14"/>
        <v>0.4</v>
      </c>
      <c r="EK6" s="22">
        <f t="shared" si="14"/>
        <v>0.36</v>
      </c>
      <c r="EL6" s="22">
        <f t="shared" si="14"/>
        <v>0.56999999999999995</v>
      </c>
      <c r="EM6" s="22">
        <f t="shared" si="14"/>
        <v>0.56000000000000005</v>
      </c>
      <c r="EN6" s="21" t="str">
        <f>IF(EN7="","",IF(EN7="-","【-】","【"&amp;SUBSTITUTE(TEXT(EN7,"#,##0.00"),"-","△")&amp;"】"))</f>
        <v>【0.62】</v>
      </c>
    </row>
    <row r="7" spans="1:144" s="23" customFormat="1" x14ac:dyDescent="0.2">
      <c r="A7" s="15"/>
      <c r="B7" s="24">
        <v>2023</v>
      </c>
      <c r="C7" s="24">
        <v>465356</v>
      </c>
      <c r="D7" s="24">
        <v>46</v>
      </c>
      <c r="E7" s="24">
        <v>1</v>
      </c>
      <c r="F7" s="24">
        <v>0</v>
      </c>
      <c r="G7" s="24">
        <v>1</v>
      </c>
      <c r="H7" s="24" t="s">
        <v>93</v>
      </c>
      <c r="I7" s="24" t="s">
        <v>94</v>
      </c>
      <c r="J7" s="24" t="s">
        <v>95</v>
      </c>
      <c r="K7" s="24" t="s">
        <v>96</v>
      </c>
      <c r="L7" s="24" t="s">
        <v>97</v>
      </c>
      <c r="M7" s="24" t="s">
        <v>98</v>
      </c>
      <c r="N7" s="25" t="s">
        <v>99</v>
      </c>
      <c r="O7" s="25">
        <v>88.48</v>
      </c>
      <c r="P7" s="25">
        <v>99.92</v>
      </c>
      <c r="Q7" s="25">
        <v>5115</v>
      </c>
      <c r="R7" s="25">
        <v>5076</v>
      </c>
      <c r="S7" s="25">
        <v>20.58</v>
      </c>
      <c r="T7" s="25">
        <v>246.65</v>
      </c>
      <c r="U7" s="25">
        <v>5003</v>
      </c>
      <c r="V7" s="25">
        <v>20</v>
      </c>
      <c r="W7" s="25">
        <v>250.15</v>
      </c>
      <c r="X7" s="25">
        <v>104.52</v>
      </c>
      <c r="Y7" s="25">
        <v>114.97</v>
      </c>
      <c r="Z7" s="25">
        <v>108.26</v>
      </c>
      <c r="AA7" s="25">
        <v>106.22</v>
      </c>
      <c r="AB7" s="25">
        <v>110.47</v>
      </c>
      <c r="AC7" s="25">
        <v>104.35</v>
      </c>
      <c r="AD7" s="25">
        <v>105.34</v>
      </c>
      <c r="AE7" s="25">
        <v>105.77</v>
      </c>
      <c r="AF7" s="25">
        <v>104.82</v>
      </c>
      <c r="AG7" s="25">
        <v>106.46</v>
      </c>
      <c r="AH7" s="25">
        <v>108.24</v>
      </c>
      <c r="AI7" s="25">
        <v>0</v>
      </c>
      <c r="AJ7" s="25">
        <v>0</v>
      </c>
      <c r="AK7" s="25">
        <v>0</v>
      </c>
      <c r="AL7" s="25">
        <v>0</v>
      </c>
      <c r="AM7" s="25">
        <v>0</v>
      </c>
      <c r="AN7" s="25">
        <v>21.69</v>
      </c>
      <c r="AO7" s="25">
        <v>24.04</v>
      </c>
      <c r="AP7" s="25">
        <v>28.03</v>
      </c>
      <c r="AQ7" s="25">
        <v>26.73</v>
      </c>
      <c r="AR7" s="25">
        <v>27.85</v>
      </c>
      <c r="AS7" s="25">
        <v>1.5</v>
      </c>
      <c r="AT7" s="25">
        <v>641.36</v>
      </c>
      <c r="AU7" s="25">
        <v>851.65</v>
      </c>
      <c r="AV7" s="25">
        <v>618.72</v>
      </c>
      <c r="AW7" s="25">
        <v>744.28</v>
      </c>
      <c r="AX7" s="25">
        <v>447.75</v>
      </c>
      <c r="AY7" s="25">
        <v>301.04000000000002</v>
      </c>
      <c r="AZ7" s="25">
        <v>305.08</v>
      </c>
      <c r="BA7" s="25">
        <v>305.33999999999997</v>
      </c>
      <c r="BB7" s="25">
        <v>310.01</v>
      </c>
      <c r="BC7" s="25">
        <v>311.12</v>
      </c>
      <c r="BD7" s="25">
        <v>243.36</v>
      </c>
      <c r="BE7" s="25">
        <v>86.09</v>
      </c>
      <c r="BF7" s="25">
        <v>81.290000000000006</v>
      </c>
      <c r="BG7" s="25">
        <v>72.59</v>
      </c>
      <c r="BH7" s="25">
        <v>63.44</v>
      </c>
      <c r="BI7" s="25">
        <v>51.53</v>
      </c>
      <c r="BJ7" s="25">
        <v>551.62</v>
      </c>
      <c r="BK7" s="25">
        <v>585.59</v>
      </c>
      <c r="BL7" s="25">
        <v>561.34</v>
      </c>
      <c r="BM7" s="25">
        <v>538.33000000000004</v>
      </c>
      <c r="BN7" s="25">
        <v>515.14</v>
      </c>
      <c r="BO7" s="25">
        <v>265.93</v>
      </c>
      <c r="BP7" s="25">
        <v>103.42</v>
      </c>
      <c r="BQ7" s="25">
        <v>112.85</v>
      </c>
      <c r="BR7" s="25">
        <v>106.53</v>
      </c>
      <c r="BS7" s="25">
        <v>102.04</v>
      </c>
      <c r="BT7" s="25">
        <v>106.05</v>
      </c>
      <c r="BU7" s="25">
        <v>87.11</v>
      </c>
      <c r="BV7" s="25">
        <v>82.78</v>
      </c>
      <c r="BW7" s="25">
        <v>84.82</v>
      </c>
      <c r="BX7" s="25">
        <v>82.29</v>
      </c>
      <c r="BY7" s="25">
        <v>84.16</v>
      </c>
      <c r="BZ7" s="25">
        <v>97.82</v>
      </c>
      <c r="CA7" s="25">
        <v>259.5</v>
      </c>
      <c r="CB7" s="25">
        <v>234.33</v>
      </c>
      <c r="CC7" s="25">
        <v>248.24</v>
      </c>
      <c r="CD7" s="25">
        <v>260.14</v>
      </c>
      <c r="CE7" s="25">
        <v>253.12</v>
      </c>
      <c r="CF7" s="25">
        <v>223.98</v>
      </c>
      <c r="CG7" s="25">
        <v>225.09</v>
      </c>
      <c r="CH7" s="25">
        <v>224.82</v>
      </c>
      <c r="CI7" s="25">
        <v>230.85</v>
      </c>
      <c r="CJ7" s="25">
        <v>230.21</v>
      </c>
      <c r="CK7" s="25">
        <v>177.56</v>
      </c>
      <c r="CL7" s="25">
        <v>49.99</v>
      </c>
      <c r="CM7" s="25">
        <v>49.2</v>
      </c>
      <c r="CN7" s="25">
        <v>49.55</v>
      </c>
      <c r="CO7" s="25">
        <v>49.89</v>
      </c>
      <c r="CP7" s="25">
        <v>52.17</v>
      </c>
      <c r="CQ7" s="25">
        <v>49.64</v>
      </c>
      <c r="CR7" s="25">
        <v>49.38</v>
      </c>
      <c r="CS7" s="25">
        <v>50.09</v>
      </c>
      <c r="CT7" s="25">
        <v>50.1</v>
      </c>
      <c r="CU7" s="25">
        <v>49.76</v>
      </c>
      <c r="CV7" s="25">
        <v>59.81</v>
      </c>
      <c r="CW7" s="25">
        <v>87.1</v>
      </c>
      <c r="CX7" s="25">
        <v>85.99</v>
      </c>
      <c r="CY7" s="25">
        <v>85</v>
      </c>
      <c r="CZ7" s="25">
        <v>84</v>
      </c>
      <c r="DA7" s="25">
        <v>83.1</v>
      </c>
      <c r="DB7" s="25">
        <v>78.09</v>
      </c>
      <c r="DC7" s="25">
        <v>78.010000000000005</v>
      </c>
      <c r="DD7" s="25">
        <v>77.599999999999994</v>
      </c>
      <c r="DE7" s="25">
        <v>77.3</v>
      </c>
      <c r="DF7" s="25">
        <v>76.64</v>
      </c>
      <c r="DG7" s="25">
        <v>89.42</v>
      </c>
      <c r="DH7" s="25">
        <v>69.19</v>
      </c>
      <c r="DI7" s="25">
        <v>69.98</v>
      </c>
      <c r="DJ7" s="25">
        <v>70.319999999999993</v>
      </c>
      <c r="DK7" s="25">
        <v>69.930000000000007</v>
      </c>
      <c r="DL7" s="25">
        <v>69.53</v>
      </c>
      <c r="DM7" s="25">
        <v>47.31</v>
      </c>
      <c r="DN7" s="25">
        <v>47.5</v>
      </c>
      <c r="DO7" s="25">
        <v>48.41</v>
      </c>
      <c r="DP7" s="25">
        <v>50.02</v>
      </c>
      <c r="DQ7" s="25">
        <v>51.38</v>
      </c>
      <c r="DR7" s="25">
        <v>52.02</v>
      </c>
      <c r="DS7" s="25">
        <v>91.04</v>
      </c>
      <c r="DT7" s="25">
        <v>92.06</v>
      </c>
      <c r="DU7" s="25">
        <v>93.78</v>
      </c>
      <c r="DV7" s="25">
        <v>93.42</v>
      </c>
      <c r="DW7" s="25">
        <v>93.87</v>
      </c>
      <c r="DX7" s="25">
        <v>16.77</v>
      </c>
      <c r="DY7" s="25">
        <v>17.399999999999999</v>
      </c>
      <c r="DZ7" s="25">
        <v>18.64</v>
      </c>
      <c r="EA7" s="25">
        <v>19.510000000000002</v>
      </c>
      <c r="EB7" s="25">
        <v>21.6</v>
      </c>
      <c r="EC7" s="25">
        <v>25.37</v>
      </c>
      <c r="ED7" s="25">
        <v>0.94</v>
      </c>
      <c r="EE7" s="25">
        <v>0.57999999999999996</v>
      </c>
      <c r="EF7" s="25">
        <v>1.03</v>
      </c>
      <c r="EG7" s="25">
        <v>1.21</v>
      </c>
      <c r="EH7" s="25">
        <v>1.47</v>
      </c>
      <c r="EI7" s="25">
        <v>0.47</v>
      </c>
      <c r="EJ7" s="25">
        <v>0.4</v>
      </c>
      <c r="EK7" s="25">
        <v>0.36</v>
      </c>
      <c r="EL7" s="25">
        <v>0.56999999999999995</v>
      </c>
      <c r="EM7" s="25">
        <v>0.56000000000000005</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108</v>
      </c>
      <c r="E13" t="s">
        <v>109</v>
      </c>
      <c r="F13" t="s">
        <v>107</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2025-02-20T01:03:39Z</cp:lastPrinted>
  <dcterms:created xsi:type="dcterms:W3CDTF">2025-01-24T06:56:39Z</dcterms:created>
  <dcterms:modified xsi:type="dcterms:W3CDTF">2025-02-20T01:04:19Z</dcterms:modified>
  <cp:category/>
</cp:coreProperties>
</file>