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8190" activeTab="0"/>
  </bookViews>
  <sheets>
    <sheet name="審査表" sheetId="1" r:id="rId1"/>
    <sheet name="施設・設備　1・2" sheetId="2" r:id="rId2"/>
    <sheet name="施設・設備　3" sheetId="3" r:id="rId3"/>
    <sheet name="施設・設備 4" sheetId="4" r:id="rId4"/>
  </sheets>
  <definedNames>
    <definedName name="_xlfn.CHISQ.DIST.RT" hidden="1">#NAME?</definedName>
    <definedName name="_xlnm.Print_Area" localSheetId="1">'施設・設備　1・2'!$B$2:$V$33</definedName>
    <definedName name="_xlnm.Print_Area" localSheetId="2">'施設・設備　3'!$B$2:$J$23</definedName>
    <definedName name="_xlnm.Print_Area" localSheetId="3">'施設・設備 4'!$B$2:$K$27</definedName>
    <definedName name="_xlnm.Print_Area" localSheetId="0">'審査表'!$B$2:$F$69</definedName>
    <definedName name="_xlnm.Print_Titles" localSheetId="0">'審査表'!$2:$4</definedName>
  </definedNames>
  <calcPr fullCalcOnLoad="1"/>
</workbook>
</file>

<file path=xl/sharedStrings.xml><?xml version="1.0" encoding="utf-8"?>
<sst xmlns="http://schemas.openxmlformats.org/spreadsheetml/2006/main" count="309" uniqueCount="243">
  <si>
    <t>根拠法令</t>
  </si>
  <si>
    <t>条項</t>
  </si>
  <si>
    <t>職員配置</t>
  </si>
  <si>
    <t>条例</t>
  </si>
  <si>
    <t>別表１(1)</t>
  </si>
  <si>
    <t>保育に従事する者は適正に配置されているか。</t>
  </si>
  <si>
    <t>学級担任は適正に配置されているか。</t>
  </si>
  <si>
    <t>職員資格</t>
  </si>
  <si>
    <t>別表２(1)</t>
  </si>
  <si>
    <t>別表２(3)</t>
  </si>
  <si>
    <t>学級担任は幼稚園の教員免許状を有しているか。</t>
  </si>
  <si>
    <t>別表２(4)</t>
  </si>
  <si>
    <t>別表２(5)</t>
  </si>
  <si>
    <t>認定こども園の長は管理運営を行う能力を有する者であるか。</t>
  </si>
  <si>
    <t>施設設備</t>
  </si>
  <si>
    <t>別表３(1)</t>
  </si>
  <si>
    <t>園舎の面積は基準を満たしているか。</t>
  </si>
  <si>
    <t>別表３(3)</t>
  </si>
  <si>
    <t>保育室又は遊戯室，屋外遊技場及び調理室はあるか。</t>
  </si>
  <si>
    <t>別表３(4)</t>
  </si>
  <si>
    <t>保育室又は遊戯室の面積は基準を満たしているか。</t>
  </si>
  <si>
    <t>別表３(5)</t>
  </si>
  <si>
    <t>屋外遊技場の面積は基準を満たしているか。</t>
  </si>
  <si>
    <t>別表３(6)</t>
  </si>
  <si>
    <t>別表３(7)</t>
  </si>
  <si>
    <t>別表３(8)</t>
  </si>
  <si>
    <t>満２歳に満たない子どもの保育を行う場合，乳児室又はほふく室の面積の基準を満たしているか。</t>
  </si>
  <si>
    <t>教育及び保育の内容</t>
  </si>
  <si>
    <t>別表４</t>
  </si>
  <si>
    <t>基準を満たしたものとなっているか</t>
  </si>
  <si>
    <t>規則</t>
  </si>
  <si>
    <t>別表第１</t>
  </si>
  <si>
    <t>保育者の資質向上等</t>
  </si>
  <si>
    <t>別表５</t>
  </si>
  <si>
    <t>基準を満たしたものとなっているか。</t>
  </si>
  <si>
    <t>別表第２</t>
  </si>
  <si>
    <t>子育て支援</t>
  </si>
  <si>
    <t>別表６</t>
  </si>
  <si>
    <t>別表第３</t>
  </si>
  <si>
    <t>管理運営等</t>
  </si>
  <si>
    <t>別表７(1)</t>
  </si>
  <si>
    <t>認定こども園の長は置かれているか。</t>
  </si>
  <si>
    <t>保育時間は適切であるか。</t>
  </si>
  <si>
    <t>開所日数及び開園時間は適切であるか。</t>
  </si>
  <si>
    <t>情報開示に努めているか。</t>
  </si>
  <si>
    <t>入園する子どもの選考は公正なものとなっているか。</t>
  </si>
  <si>
    <t>耐震，防災，防犯等に配慮した体制となっているか。</t>
  </si>
  <si>
    <t>事故等が発生した場合の補償体制は整っているか。</t>
  </si>
  <si>
    <t>自己評価，外部評価等を行い，その結果の公表等を通じて教育及び保育の質の向上を図っているか。</t>
  </si>
  <si>
    <t>既存施設が申請する場合において，保護者等への説明が行われているか。</t>
  </si>
  <si>
    <t>別表7(10)</t>
  </si>
  <si>
    <t>苦情処理の受付窓口を設置するなど苦情を適切に対処するための措置が講じられているか。</t>
  </si>
  <si>
    <t>項目</t>
  </si>
  <si>
    <t>審査事項</t>
  </si>
  <si>
    <t>適否</t>
  </si>
  <si>
    <t>適・否</t>
  </si>
  <si>
    <t>別表１(2)</t>
  </si>
  <si>
    <t>別表２(2)</t>
  </si>
  <si>
    <t>別表３(2)</t>
  </si>
  <si>
    <t>別表７(2)</t>
  </si>
  <si>
    <t>別表７(3)</t>
  </si>
  <si>
    <t>別表７(4)</t>
  </si>
  <si>
    <t>別表７(5)</t>
  </si>
  <si>
    <t>別表７(6)</t>
  </si>
  <si>
    <t>別表７(7)</t>
  </si>
  <si>
    <t>別表７(8)</t>
  </si>
  <si>
    <t>別表７(9)</t>
  </si>
  <si>
    <t>認定こども園の名称</t>
  </si>
  <si>
    <t>１　施設及び施設の所在地</t>
  </si>
  <si>
    <t>施設及び設備に関する書類</t>
  </si>
  <si>
    <t>２　園舎及び保育室等の必要面積</t>
  </si>
  <si>
    <t>学級数</t>
  </si>
  <si>
    <t>園舎</t>
  </si>
  <si>
    <t>ほふく室</t>
  </si>
  <si>
    <t>年齢別</t>
  </si>
  <si>
    <t>区分別</t>
  </si>
  <si>
    <t>計</t>
  </si>
  <si>
    <t>3.3㎡/人</t>
  </si>
  <si>
    <t>1.98㎡/人</t>
  </si>
  <si>
    <t>（２歳児以上）</t>
  </si>
  <si>
    <t>０歳</t>
  </si>
  <si>
    <t>①</t>
  </si>
  <si>
    <t>１歳</t>
  </si>
  <si>
    <t>２歳</t>
  </si>
  <si>
    <t>②</t>
  </si>
  <si>
    <t>３歳</t>
  </si>
  <si>
    <t>③</t>
  </si>
  <si>
    <t>４歳</t>
  </si>
  <si>
    <t>屋外遊戯場</t>
  </si>
  <si>
    <t>　　</t>
  </si>
  <si>
    <t xml:space="preserve"> </t>
  </si>
  <si>
    <t xml:space="preserve"> 乳児室</t>
  </si>
  <si>
    <t xml:space="preserve"> 1.65㎡/人</t>
  </si>
  <si>
    <t>保育室又は
遊戯室</t>
  </si>
  <si>
    <t>基　準　面　積</t>
  </si>
  <si>
    <t>乳児室又は
ほふく室</t>
  </si>
  <si>
    <t>児童の
定員</t>
  </si>
  <si>
    <t>児童の
年齢</t>
  </si>
  <si>
    <t>５歳</t>
  </si>
  <si>
    <t xml:space="preserve"> ④　学級数に応じた面積</t>
  </si>
  <si>
    <t>㎡</t>
  </si>
  <si>
    <t xml:space="preserve"> ⑪</t>
  </si>
  <si>
    <t xml:space="preserve"> ⑤　②×1.98</t>
  </si>
  <si>
    <t xml:space="preserve"> ⑨</t>
  </si>
  <si>
    <t xml:space="preserve"> ⑩　⑧＋⑨　　</t>
  </si>
  <si>
    <t xml:space="preserve"> ⑫　　　　㎡</t>
  </si>
  <si>
    <t xml:space="preserve"> ⑬　　　　㎡</t>
  </si>
  <si>
    <t xml:space="preserve"> ⑭　　　　㎡ </t>
  </si>
  <si>
    <t xml:space="preserve"> ⑮（⑦又は⑩の大きい方）　　　</t>
  </si>
  <si>
    <t xml:space="preserve"> ⑦ </t>
  </si>
  <si>
    <t xml:space="preserve"> ⑧</t>
  </si>
  <si>
    <t xml:space="preserve"> ②×3.3</t>
  </si>
  <si>
    <t>区分別</t>
  </si>
  <si>
    <t>計</t>
  </si>
  <si>
    <t>室数</t>
  </si>
  <si>
    <t>乳児室</t>
  </si>
  <si>
    <t>保育室又は遊戯室</t>
  </si>
  <si>
    <t>屋外遊戯場</t>
  </si>
  <si>
    <t>A　保有面積の計</t>
  </si>
  <si>
    <t>適（C≧０）否（C＜０）</t>
  </si>
  <si>
    <t>条例別表３（２）</t>
  </si>
  <si>
    <t>条例別表３（４）</t>
  </si>
  <si>
    <t>条例別表３（５）</t>
  </si>
  <si>
    <t>乳児室</t>
  </si>
  <si>
    <t>ほふく室</t>
  </si>
  <si>
    <t>保育室（2歳児）</t>
  </si>
  <si>
    <t>保育室（３歳児以上）</t>
  </si>
  <si>
    <t>遊戯室</t>
  </si>
  <si>
    <t>調理室</t>
  </si>
  <si>
    <t>医務室</t>
  </si>
  <si>
    <t>便所</t>
  </si>
  <si>
    <t>その他</t>
  </si>
  <si>
    <t>３　園舎及び保育室等の保有面積</t>
  </si>
  <si>
    <t>B　必要面積</t>
  </si>
  <si>
    <t>保有面積</t>
  </si>
  <si>
    <t>区　分</t>
  </si>
  <si>
    <t>園　舎</t>
  </si>
  <si>
    <t xml:space="preserve"> ⑪　　　　　　　</t>
  </si>
  <si>
    <t xml:space="preserve"> ⑰</t>
  </si>
  <si>
    <t xml:space="preserve"> ⑫　　　　　　　</t>
  </si>
  <si>
    <t xml:space="preserve"> ⑱</t>
  </si>
  <si>
    <t xml:space="preserve"> ⑬　　　　　　　</t>
  </si>
  <si>
    <t xml:space="preserve"> ⑲</t>
  </si>
  <si>
    <t xml:space="preserve"> ⑭　　　　　　　 </t>
  </si>
  <si>
    <t xml:space="preserve"> ⑳</t>
  </si>
  <si>
    <t xml:space="preserve">単位：㎡ </t>
  </si>
  <si>
    <t>上記のほか３歳未満児の用に供する施設及び設備（　　　　　　　　　）</t>
  </si>
  <si>
    <t>C　Ａ－Ｂ（差）</t>
  </si>
  <si>
    <t xml:space="preserve"> ⑮</t>
  </si>
  <si>
    <t>保有面積から⑦を引いた面積</t>
  </si>
  <si>
    <t>類　型</t>
  </si>
  <si>
    <t>園舎</t>
  </si>
  <si>
    <t>幼稚園型</t>
  </si>
  <si>
    <t>保育所型</t>
  </si>
  <si>
    <t>地方裁量型</t>
  </si>
  <si>
    <t>（３）面積特例の適用の場合</t>
  </si>
  <si>
    <t>（１）適用事由　　　　　　□　条例施行時の既存施設</t>
  </si>
  <si>
    <t>（４）屋外遊戯場の場所の特例の適用の場合</t>
  </si>
  <si>
    <t>保有面積から⑦又は⑩の小さい方を引いた面積</t>
  </si>
  <si>
    <t>保有面積から⑦又は⑩の小さい方を引いた面積</t>
  </si>
  <si>
    <t>保有面積から⑦を引いた面積</t>
  </si>
  <si>
    <t xml:space="preserve"> ⑯－⑤</t>
  </si>
  <si>
    <t>単位：㎡　</t>
  </si>
  <si>
    <t>　適（左記のすべてが≧０）</t>
  </si>
  <si>
    <t>　否（左記の１つ以上が＜０）</t>
  </si>
  <si>
    <t xml:space="preserve"> </t>
  </si>
  <si>
    <t>保有面積から⑦又は⑩の小さい方を引いた面積</t>
  </si>
  <si>
    <t xml:space="preserve"> 安全に利用できる根拠</t>
  </si>
  <si>
    <t xml:space="preserve"> 日常的に利用できる時間帯</t>
  </si>
  <si>
    <t xml:space="preserve"> 屋外遊戯場における活動計画</t>
  </si>
  <si>
    <t xml:space="preserve"> 面積</t>
  </si>
  <si>
    <t xml:space="preserve"> 幼保連携型・地方裁量型</t>
  </si>
  <si>
    <t xml:space="preserve"> 保育所型</t>
  </si>
  <si>
    <t>適（左記が≧０）否（左記が＜０）</t>
  </si>
  <si>
    <t>※　教諭，保育士等の職種のものを計上，補助職員は含まず</t>
  </si>
  <si>
    <t>※　必要とする職員数は原則として常勤職員数を計上。常勤で満たない場合は，非常勤職員も含めて常勤換算した職員数を計上</t>
  </si>
  <si>
    <t>※　３歳以上の幼児のクラス数を確認</t>
  </si>
  <si>
    <t>※　長時間利用児の保育に従事する者を確認</t>
  </si>
  <si>
    <t>・基準に則し，作成されている</t>
  </si>
  <si>
    <t>実際に配置する職員数 ＝ １ヶ月の職員の実勤務時間／１ヶ月の開所日×８時間</t>
  </si>
  <si>
    <t>・保育の質の向上を図っている。</t>
  </si>
  <si>
    <t>乳児室（含む調乳室）</t>
  </si>
  <si>
    <t>・同一又は隣接敷地内にある。</t>
  </si>
  <si>
    <t>（２歳未満の
　ほふくする
子ども）
イ</t>
  </si>
  <si>
    <t>（２歳未満の
  ほふくしない
  子ども）
ア</t>
  </si>
  <si>
    <t>人数（ア）×1.65</t>
  </si>
  <si>
    <t>人数（イ）×3.3</t>
  </si>
  <si>
    <t>（１学級の場合）</t>
  </si>
  <si>
    <t>（２学級以上の場合）</t>
  </si>
  <si>
    <t>２歳未満の数＝①（チェック）</t>
  </si>
  <si>
    <t>４　特例の適用の有無　　　□　有　　□　無</t>
  </si>
  <si>
    <t>・外部搬入（　　　　）</t>
  </si>
  <si>
    <t>・乳児室：必要とされる面積　　　　㎡，実際の面積　　　　　㎡　ほふく室：必要とされる面積　　　　　㎡，実際の面積　　　　　㎡</t>
  </si>
  <si>
    <t>・研修計画の有無（　　）</t>
  </si>
  <si>
    <t>・週　　日以上実施</t>
  </si>
  <si>
    <t>・（　　），兼務の有無（○○園　園長）</t>
  </si>
  <si>
    <t>・必要とする職員数（　　人），実際の職員数（常勤　　人，非常勤　　人）　</t>
  </si>
  <si>
    <t>・学級数（　　クラス），学級担任従事者数（　　人）</t>
  </si>
  <si>
    <t>・保育従事者　　人（保育士資格有り　　人，保育士資格無し　　人）</t>
  </si>
  <si>
    <t>・保育従事者　　人（併有者　　人，保育士資格のみ　　人，教員免許のみ　　人，資格なし　　人）　</t>
  </si>
  <si>
    <t>・学級担任従事者　　人（教員免許有り　　人，教員免許無し　　人）</t>
  </si>
  <si>
    <t>・必要とされる面積　　　　㎡，実際の面積　　　　　　㎡</t>
  </si>
  <si>
    <t>・保育室又は遊戯室（　有　　），屋外遊技場（　有　），調理室（　有　）</t>
  </si>
  <si>
    <t>・必要とされる面積　　　　　㎡，実際の面積　　　　　　㎡</t>
  </si>
  <si>
    <t>・必要とされる面積　　　　　　　　㎡，実際の面積　　　　　　　　　㎡</t>
  </si>
  <si>
    <t>・教育及び保育時間相当利用児　日曜日，国民の祝日及び休日を除く　00:00～00:00　</t>
  </si>
  <si>
    <t>・教育時間相当利用児　土曜日，日曜日，国民の祝日及び休日，長期休業日を除く　00:00～00:00</t>
  </si>
  <si>
    <t>・選考方法の作成（済・未作成）</t>
  </si>
  <si>
    <t>・体制整備（済・未作成)</t>
  </si>
  <si>
    <t>・傷害保険加入の有無（　　　）</t>
  </si>
  <si>
    <t>・説明会開催日 　　　年　　月　　日</t>
  </si>
  <si>
    <t>・規定の整備（済・未整備)</t>
  </si>
  <si>
    <t>・教育及び保育時間相当利用児　00:00～00:00　　延長保育　00:00～00:00</t>
  </si>
  <si>
    <t>・教育時間相当利用児　0:00～00:00　0:00～0:00（早朝預かり保育）　00:00～00:00（預かり保育）</t>
  </si>
  <si>
    <t>満３歳未満の保育に従事する者は保育士の資格を有しているか。</t>
  </si>
  <si>
    <t>満３歳以上の教育及び保育に従事する者は幼稚園の教員免許状又は保育士資格を有しているか。</t>
  </si>
  <si>
    <t>満３歳以上の教育及び保育時間相当利用児の保育に従事する者は保育士の資格を有しているか。</t>
  </si>
  <si>
    <t>別表7(11)</t>
  </si>
  <si>
    <t>建物又は敷地の見やすい場所に，認定こども園である旨を表示しているか。</t>
  </si>
  <si>
    <t>・表示の有無（　　)</t>
  </si>
  <si>
    <t>屋外遊技場を園外で確保する場合要件を満たしているか。(保育所型又は地方裁量型）</t>
  </si>
  <si>
    <t>給食を外部搬入する場合は各要件を満たしているか。(幼稚園型又は地方裁量型）</t>
  </si>
  <si>
    <t>幼稚園及び保育機能施設については，建物及びその附属設備が同一の敷地内又は隣接する敷地内にあるか。</t>
  </si>
  <si>
    <t>・必要とするクラス：３歳児 　クラス（　　人）　４歳児 　クラス（　　人）　５歳児 　クラス（　　人）　計 　クラス　　人</t>
  </si>
  <si>
    <t>告示</t>
  </si>
  <si>
    <t>附則２</t>
  </si>
  <si>
    <t>旧認定こども園である施設については，従前の例によることができる。(５年間の経過措置)</t>
  </si>
  <si>
    <t>経過措置の適用(有・無)</t>
  </si>
  <si>
    <t>別表３(9)</t>
  </si>
  <si>
    <t>食事を提供する子どもの数が２０人以上の場合，調理室があるか(幼稚園型)</t>
  </si>
  <si>
    <t>・食事を提供する子どもの数　　　人</t>
  </si>
  <si>
    <t>認定審査表(幼稚園型・保育所型・地方裁量型）</t>
  </si>
  <si>
    <t>（１）建物及び附属施設　　　□　同一敷地内　　□　隣接敷地内</t>
  </si>
  <si>
    <t xml:space="preserve">（２）屋外遊戯場　　　　　　□　同一敷地内　　□　隣接敷地内　　□　その他（　　　　　　　）　　　　　 </t>
  </si>
  <si>
    <t>（２）適用基準　　　　　　□　面積特例　　　　　　　　□　屋外遊戯場の場所の特例（　□　保育所型　　□　地方裁量型）</t>
  </si>
  <si>
    <t>　　　　　  □　調理室の特例（幼稚園型）</t>
  </si>
  <si>
    <t>条例別表３（９）</t>
  </si>
  <si>
    <t xml:space="preserve"> 安全な移動(距離，方法等)</t>
  </si>
  <si>
    <t>保有面積から⑨を引いた面積</t>
  </si>
  <si>
    <t>④</t>
  </si>
  <si>
    <t>(②+③+④)×3.3</t>
  </si>
  <si>
    <t xml:space="preserve"> ⑥　(③+④)×1.98</t>
  </si>
  <si>
    <t>（認定こども園の名称：                ）</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</si>
</sst>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_ "/>
    <numFmt numFmtId="179" formatCode="#,##0.00_ "/>
    <numFmt numFmtId="180" formatCode="#,##0_ "/>
    <numFmt numFmtId="181" formatCode="#,##0_);[Red]\(#,##0\)"/>
    <numFmt numFmtId="182" formatCode="#,##0.00_);[Red]\(#,##0.00\)"/>
    <numFmt numFmtId="183" formatCode="#,##0.00;&quot;▲ &quot;#,##0.00"/>
    <numFmt numFmtId="184" formatCode="#,##0;&quot;▲ &quot;#,##0"/>
    <numFmt numFmtId="185" formatCode="0.0_ "/>
    <numFmt numFmtId="186" formatCode="#,##0.0;[Red]\-#,##0.0"/>
    <numFmt numFmtId="187" formatCode="0_ "/>
    <numFmt numFmtId="188" formatCode="#,##0.00_ ;[Red]\-#,##0.00\ "/>
  </numFmts>
  <fonts count="50">
    <font>
      <sz val="11"/>
      <name val="ＭＳ Ｐゴシック"/>
      <family val="3"/>
    </font>
    <font>
      <sz val="6"/>
      <name val="ＭＳ Ｐゴシック"/>
      <family val="3"/>
    </font>
    <font>
      <sz val="11"/>
      <name val="ＭＳ ゴシック"/>
      <family val="3"/>
    </font>
    <font>
      <sz val="12"/>
      <name val="ＭＳ ゴシック"/>
      <family val="3"/>
    </font>
    <font>
      <sz val="12"/>
      <color indexed="12"/>
      <name val="ＭＳ ゴシック"/>
      <family val="3"/>
    </font>
    <font>
      <sz val="18"/>
      <name val="ＭＳ ゴシック"/>
      <family val="3"/>
    </font>
    <font>
      <sz val="16"/>
      <name val="ＭＳ ゴシック"/>
      <family val="3"/>
    </font>
    <font>
      <sz val="10"/>
      <name val="ＭＳ 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2"/>
      <color indexed="10"/>
      <name val="ＭＳ ゴシック"/>
      <family val="3"/>
    </font>
    <font>
      <sz val="12"/>
      <color indexed="56"/>
      <name val="ＭＳ ゴシック"/>
      <family val="3"/>
    </font>
    <font>
      <b/>
      <sz val="12"/>
      <color indexed="10"/>
      <name val="ＭＳ ゴシック"/>
      <family val="3"/>
    </font>
    <font>
      <b/>
      <sz val="11"/>
      <color indexed="10"/>
      <name val="ＭＳ Ｐ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sz val="12"/>
      <color rgb="FFFF0000"/>
      <name val="ＭＳ ゴシック"/>
      <family val="3"/>
    </font>
    <font>
      <sz val="12"/>
      <color theme="3"/>
      <name val="ＭＳ ゴシック"/>
      <family val="3"/>
    </font>
    <font>
      <b/>
      <sz val="12"/>
      <color rgb="FFFF0000"/>
      <name val="ＭＳ ゴシック"/>
      <family val="3"/>
    </font>
    <font>
      <b/>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0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20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3" fillId="0" borderId="0" xfId="0" applyFont="1" applyAlignment="1">
      <alignment vertical="center"/>
    </xf>
    <xf numFmtId="0" fontId="3" fillId="0" borderId="10" xfId="0" applyFont="1" applyBorder="1" applyAlignment="1">
      <alignment horizontal="center" vertical="center" wrapText="1"/>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top"/>
    </xf>
    <xf numFmtId="0" fontId="3" fillId="0" borderId="15" xfId="0" applyFont="1"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12"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16" xfId="0" applyFont="1" applyBorder="1" applyAlignment="1">
      <alignment horizontal="center"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13"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1" xfId="0" applyFont="1" applyFill="1" applyBorder="1" applyAlignment="1">
      <alignment vertical="center"/>
    </xf>
    <xf numFmtId="0" fontId="3" fillId="33" borderId="0" xfId="0" applyFont="1" applyFill="1" applyBorder="1" applyAlignment="1">
      <alignment vertical="center"/>
    </xf>
    <xf numFmtId="0" fontId="3" fillId="33" borderId="19" xfId="0" applyFont="1" applyFill="1" applyBorder="1" applyAlignment="1">
      <alignment vertical="center"/>
    </xf>
    <xf numFmtId="0" fontId="3" fillId="33" borderId="12" xfId="0" applyFont="1" applyFill="1" applyBorder="1" applyAlignment="1">
      <alignment vertical="center"/>
    </xf>
    <xf numFmtId="0" fontId="3" fillId="33" borderId="20" xfId="0" applyFont="1" applyFill="1" applyBorder="1" applyAlignment="1">
      <alignment vertical="center"/>
    </xf>
    <xf numFmtId="0" fontId="3" fillId="33" borderId="21" xfId="0" applyFont="1" applyFill="1" applyBorder="1" applyAlignment="1">
      <alignment vertical="center"/>
    </xf>
    <xf numFmtId="180" fontId="4" fillId="0" borderId="20" xfId="0" applyNumberFormat="1"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Alignment="1">
      <alignment horizontal="center" vertical="center"/>
    </xf>
    <xf numFmtId="0" fontId="5" fillId="0" borderId="0" xfId="0" applyFont="1" applyAlignment="1">
      <alignment vertical="center"/>
    </xf>
    <xf numFmtId="0" fontId="3" fillId="0" borderId="23" xfId="0" applyFont="1" applyBorder="1" applyAlignment="1">
      <alignment vertical="center" wrapText="1"/>
    </xf>
    <xf numFmtId="0" fontId="3" fillId="0" borderId="22" xfId="0" applyFont="1" applyBorder="1" applyAlignment="1">
      <alignment horizontal="left" vertical="center" indent="1"/>
    </xf>
    <xf numFmtId="0" fontId="3" fillId="0" borderId="10" xfId="0" applyFont="1" applyBorder="1" applyAlignment="1">
      <alignment horizontal="center" vertical="center"/>
    </xf>
    <xf numFmtId="0" fontId="3" fillId="0" borderId="0" xfId="0" applyFont="1" applyAlignment="1">
      <alignment horizontal="right" vertical="center"/>
    </xf>
    <xf numFmtId="179" fontId="3" fillId="33" borderId="10" xfId="0" applyNumberFormat="1" applyFont="1" applyFill="1" applyBorder="1" applyAlignment="1">
      <alignment vertical="center"/>
    </xf>
    <xf numFmtId="179" fontId="3" fillId="33" borderId="16" xfId="0" applyNumberFormat="1" applyFont="1" applyFill="1" applyBorder="1" applyAlignment="1">
      <alignment vertical="center"/>
    </xf>
    <xf numFmtId="179" fontId="3" fillId="33" borderId="14" xfId="0" applyNumberFormat="1" applyFont="1" applyFill="1" applyBorder="1" applyAlignment="1">
      <alignment vertical="center"/>
    </xf>
    <xf numFmtId="179" fontId="3" fillId="33" borderId="15" xfId="0" applyNumberFormat="1" applyFont="1" applyFill="1" applyBorder="1" applyAlignment="1">
      <alignment vertical="center"/>
    </xf>
    <xf numFmtId="0" fontId="2" fillId="0" borderId="12" xfId="0" applyFont="1" applyBorder="1" applyAlignment="1">
      <alignment horizontal="left" vertical="center" indent="1" shrinkToFit="1"/>
    </xf>
    <xf numFmtId="0" fontId="2" fillId="0" borderId="11" xfId="0" applyFont="1" applyFill="1" applyBorder="1" applyAlignment="1">
      <alignment horizontal="left" vertical="center" indent="1"/>
    </xf>
    <xf numFmtId="0" fontId="2" fillId="0" borderId="12" xfId="0" applyFont="1" applyFill="1" applyBorder="1" applyAlignment="1">
      <alignment horizontal="left" vertical="center" indent="1"/>
    </xf>
    <xf numFmtId="0" fontId="46" fillId="0" borderId="0" xfId="0" applyFont="1" applyAlignment="1">
      <alignment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right" vertical="center"/>
    </xf>
    <xf numFmtId="0" fontId="37" fillId="0" borderId="0" xfId="0" applyFont="1" applyBorder="1" applyAlignment="1">
      <alignment vertic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13" xfId="0" applyFont="1" applyFill="1" applyBorder="1" applyAlignment="1">
      <alignment horizontal="left" vertical="center" indent="1"/>
    </xf>
    <xf numFmtId="0" fontId="2" fillId="0" borderId="12" xfId="0" applyFont="1" applyBorder="1" applyAlignment="1">
      <alignment horizontal="center" vertical="center"/>
    </xf>
    <xf numFmtId="38" fontId="3" fillId="0" borderId="0" xfId="48" applyFont="1" applyAlignment="1">
      <alignment vertical="center"/>
    </xf>
    <xf numFmtId="0" fontId="3" fillId="0" borderId="0" xfId="0" applyFont="1" applyAlignment="1">
      <alignment vertical="center"/>
    </xf>
    <xf numFmtId="0" fontId="3" fillId="34" borderId="14" xfId="0" applyFont="1" applyFill="1" applyBorder="1" applyAlignment="1">
      <alignment vertical="center"/>
    </xf>
    <xf numFmtId="0" fontId="3" fillId="34" borderId="14" xfId="0" applyFont="1" applyFill="1" applyBorder="1" applyAlignment="1">
      <alignment vertical="center"/>
    </xf>
    <xf numFmtId="0" fontId="0" fillId="0" borderId="20" xfId="0" applyBorder="1" applyAlignment="1">
      <alignment vertical="center"/>
    </xf>
    <xf numFmtId="0" fontId="3" fillId="34" borderId="13" xfId="0" applyFont="1" applyFill="1" applyBorder="1" applyAlignment="1">
      <alignment vertical="center"/>
    </xf>
    <xf numFmtId="0" fontId="3" fillId="34" borderId="17" xfId="0" applyFont="1" applyFill="1" applyBorder="1" applyAlignment="1">
      <alignment vertical="center"/>
    </xf>
    <xf numFmtId="0" fontId="3" fillId="34" borderId="18" xfId="0" applyFont="1" applyFill="1" applyBorder="1" applyAlignment="1">
      <alignment horizontal="center" vertical="center"/>
    </xf>
    <xf numFmtId="177" fontId="3" fillId="34" borderId="14" xfId="0" applyNumberFormat="1" applyFont="1" applyFill="1" applyBorder="1" applyAlignment="1">
      <alignment vertical="center"/>
    </xf>
    <xf numFmtId="0" fontId="46" fillId="34" borderId="17" xfId="0" applyFont="1" applyFill="1" applyBorder="1" applyAlignment="1">
      <alignment vertical="center"/>
    </xf>
    <xf numFmtId="0" fontId="3" fillId="34" borderId="17" xfId="0" applyFont="1" applyFill="1" applyBorder="1" applyAlignment="1">
      <alignment vertical="center"/>
    </xf>
    <xf numFmtId="0" fontId="3" fillId="34" borderId="18" xfId="0" applyFont="1" applyFill="1" applyBorder="1" applyAlignment="1">
      <alignment vertical="center"/>
    </xf>
    <xf numFmtId="0" fontId="3" fillId="34" borderId="12" xfId="0" applyFont="1" applyFill="1" applyBorder="1" applyAlignment="1">
      <alignment vertical="center"/>
    </xf>
    <xf numFmtId="0" fontId="3" fillId="34" borderId="20" xfId="0" applyFont="1" applyFill="1" applyBorder="1" applyAlignment="1">
      <alignment vertical="center"/>
    </xf>
    <xf numFmtId="0" fontId="3" fillId="34" borderId="21" xfId="0" applyFont="1" applyFill="1" applyBorder="1" applyAlignment="1">
      <alignment vertical="center"/>
    </xf>
    <xf numFmtId="179" fontId="4" fillId="34" borderId="20" xfId="0" applyNumberFormat="1" applyFont="1" applyFill="1" applyBorder="1" applyAlignment="1">
      <alignment vertical="center"/>
    </xf>
    <xf numFmtId="0" fontId="3" fillId="34" borderId="14" xfId="0" applyFont="1" applyFill="1" applyBorder="1" applyAlignment="1">
      <alignment horizontal="center" vertical="center"/>
    </xf>
    <xf numFmtId="0" fontId="3" fillId="34" borderId="19" xfId="0" applyFont="1" applyFill="1" applyBorder="1" applyAlignment="1">
      <alignment vertical="center"/>
    </xf>
    <xf numFmtId="0" fontId="3" fillId="34" borderId="15" xfId="0" applyFont="1" applyFill="1" applyBorder="1" applyAlignment="1">
      <alignment vertical="center"/>
    </xf>
    <xf numFmtId="0" fontId="3" fillId="34" borderId="16" xfId="0" applyFont="1" applyFill="1" applyBorder="1" applyAlignment="1">
      <alignment vertical="center"/>
    </xf>
    <xf numFmtId="0" fontId="3" fillId="0" borderId="10" xfId="0" applyFont="1" applyBorder="1" applyAlignment="1">
      <alignment vertical="center"/>
    </xf>
    <xf numFmtId="0" fontId="3" fillId="34" borderId="23" xfId="0" applyFont="1" applyFill="1" applyBorder="1" applyAlignment="1">
      <alignment vertical="center"/>
    </xf>
    <xf numFmtId="0" fontId="3" fillId="34" borderId="11" xfId="0" applyFont="1" applyFill="1" applyBorder="1" applyAlignment="1">
      <alignment vertical="center"/>
    </xf>
    <xf numFmtId="0" fontId="3" fillId="34" borderId="0" xfId="0" applyFont="1" applyFill="1" applyBorder="1" applyAlignment="1">
      <alignment vertical="center"/>
    </xf>
    <xf numFmtId="0" fontId="3" fillId="34" borderId="0" xfId="0" applyFont="1" applyFill="1" applyAlignment="1">
      <alignment vertical="center"/>
    </xf>
    <xf numFmtId="0" fontId="4" fillId="34" borderId="19" xfId="0" applyFont="1" applyFill="1" applyBorder="1" applyAlignment="1">
      <alignment vertical="center"/>
    </xf>
    <xf numFmtId="0" fontId="47" fillId="34" borderId="0" xfId="0" applyFont="1" applyFill="1" applyAlignment="1">
      <alignment horizontal="right" vertical="center"/>
    </xf>
    <xf numFmtId="183" fontId="4" fillId="34" borderId="16" xfId="0" applyNumberFormat="1" applyFont="1" applyFill="1" applyBorder="1" applyAlignment="1">
      <alignment vertical="center"/>
    </xf>
    <xf numFmtId="0" fontId="2" fillId="0" borderId="15" xfId="0" applyFont="1" applyBorder="1" applyAlignment="1">
      <alignment horizontal="center" vertical="center"/>
    </xf>
    <xf numFmtId="0" fontId="7" fillId="0" borderId="12" xfId="0" applyFont="1" applyBorder="1" applyAlignment="1">
      <alignment horizontal="left" vertical="center" indent="1"/>
    </xf>
    <xf numFmtId="0" fontId="7" fillId="0" borderId="11" xfId="0" applyFont="1" applyBorder="1" applyAlignment="1">
      <alignment horizontal="left" vertical="center" indent="1"/>
    </xf>
    <xf numFmtId="0" fontId="4" fillId="34" borderId="15" xfId="0" applyFont="1" applyFill="1" applyBorder="1" applyAlignment="1">
      <alignment vertical="center"/>
    </xf>
    <xf numFmtId="0" fontId="4" fillId="34" borderId="16" xfId="0" applyFont="1" applyFill="1" applyBorder="1" applyAlignment="1">
      <alignment vertical="center"/>
    </xf>
    <xf numFmtId="0" fontId="2" fillId="0" borderId="16" xfId="0" applyFont="1" applyBorder="1" applyAlignment="1">
      <alignment horizontal="center" vertical="center"/>
    </xf>
    <xf numFmtId="0" fontId="2" fillId="0" borderId="15" xfId="0" applyFont="1" applyBorder="1" applyAlignment="1">
      <alignment vertical="center"/>
    </xf>
    <xf numFmtId="0" fontId="2" fillId="0" borderId="16" xfId="0" applyFont="1" applyBorder="1" applyAlignment="1">
      <alignment vertical="center"/>
    </xf>
    <xf numFmtId="0" fontId="3" fillId="19" borderId="10" xfId="0" applyFont="1" applyFill="1" applyBorder="1" applyAlignment="1">
      <alignment horizontal="center" vertical="center"/>
    </xf>
    <xf numFmtId="0" fontId="48" fillId="34" borderId="16" xfId="0" applyFont="1" applyFill="1" applyBorder="1" applyAlignment="1">
      <alignment vertical="center"/>
    </xf>
    <xf numFmtId="0" fontId="48" fillId="34" borderId="16" xfId="0" applyFont="1" applyFill="1" applyBorder="1" applyAlignment="1">
      <alignment vertical="center"/>
    </xf>
    <xf numFmtId="0" fontId="48" fillId="34" borderId="15" xfId="0" applyFont="1" applyFill="1" applyBorder="1" applyAlignment="1">
      <alignment vertical="center"/>
    </xf>
    <xf numFmtId="187" fontId="48" fillId="34" borderId="0" xfId="0" applyNumberFormat="1" applyFont="1" applyFill="1" applyBorder="1" applyAlignment="1">
      <alignment horizontal="right" vertical="center"/>
    </xf>
    <xf numFmtId="180" fontId="48" fillId="34" borderId="0" xfId="0" applyNumberFormat="1" applyFont="1" applyFill="1" applyBorder="1" applyAlignment="1">
      <alignment horizontal="right" vertical="center"/>
    </xf>
    <xf numFmtId="180" fontId="48" fillId="34" borderId="20" xfId="0" applyNumberFormat="1" applyFont="1" applyFill="1" applyBorder="1" applyAlignment="1">
      <alignment vertical="center"/>
    </xf>
    <xf numFmtId="0" fontId="48" fillId="34" borderId="19" xfId="0" applyFont="1" applyFill="1" applyBorder="1" applyAlignment="1">
      <alignment vertical="center"/>
    </xf>
    <xf numFmtId="0" fontId="48" fillId="34" borderId="15" xfId="0" applyFont="1" applyFill="1" applyBorder="1" applyAlignment="1">
      <alignment vertical="center"/>
    </xf>
    <xf numFmtId="179" fontId="48" fillId="34" borderId="16" xfId="0" applyNumberFormat="1" applyFont="1" applyFill="1" applyBorder="1" applyAlignment="1">
      <alignment vertical="center"/>
    </xf>
    <xf numFmtId="182" fontId="48" fillId="34" borderId="16" xfId="0" applyNumberFormat="1" applyFont="1" applyFill="1" applyBorder="1" applyAlignment="1">
      <alignment vertical="center"/>
    </xf>
    <xf numFmtId="182" fontId="48" fillId="34" borderId="15" xfId="0" applyNumberFormat="1" applyFont="1" applyFill="1" applyBorder="1" applyAlignment="1">
      <alignment vertical="center"/>
    </xf>
    <xf numFmtId="179" fontId="48" fillId="34" borderId="20" xfId="0" applyNumberFormat="1" applyFont="1" applyFill="1" applyBorder="1" applyAlignment="1">
      <alignment vertical="center"/>
    </xf>
    <xf numFmtId="180" fontId="48" fillId="34" borderId="24" xfId="0" applyNumberFormat="1" applyFont="1" applyFill="1" applyBorder="1" applyAlignment="1">
      <alignment vertical="center"/>
    </xf>
    <xf numFmtId="179" fontId="48" fillId="34" borderId="0" xfId="0" applyNumberFormat="1" applyFont="1" applyFill="1" applyBorder="1" applyAlignment="1">
      <alignment vertical="center"/>
    </xf>
    <xf numFmtId="0" fontId="48" fillId="34" borderId="20" xfId="0" applyFont="1" applyFill="1" applyBorder="1" applyAlignment="1">
      <alignment vertical="center"/>
    </xf>
    <xf numFmtId="0" fontId="3" fillId="19" borderId="10" xfId="0" applyFont="1" applyFill="1" applyBorder="1" applyAlignment="1">
      <alignment vertical="center"/>
    </xf>
    <xf numFmtId="179" fontId="3" fillId="19" borderId="10" xfId="0" applyNumberFormat="1" applyFont="1" applyFill="1" applyBorder="1" applyAlignment="1">
      <alignment vertical="center"/>
    </xf>
    <xf numFmtId="179" fontId="3" fillId="19" borderId="14" xfId="0" applyNumberFormat="1" applyFont="1" applyFill="1" applyBorder="1" applyAlignment="1">
      <alignment vertical="center"/>
    </xf>
    <xf numFmtId="179" fontId="3" fillId="19" borderId="16" xfId="0" applyNumberFormat="1" applyFont="1" applyFill="1" applyBorder="1" applyAlignment="1">
      <alignment vertical="center"/>
    </xf>
    <xf numFmtId="179" fontId="48" fillId="34" borderId="10" xfId="0" applyNumberFormat="1" applyFont="1" applyFill="1" applyBorder="1" applyAlignment="1">
      <alignment vertical="center"/>
    </xf>
    <xf numFmtId="179" fontId="48" fillId="34" borderId="14" xfId="0" applyNumberFormat="1" applyFont="1" applyFill="1" applyBorder="1" applyAlignment="1">
      <alignment vertical="center"/>
    </xf>
    <xf numFmtId="0" fontId="48" fillId="34" borderId="10" xfId="0" applyFont="1" applyFill="1" applyBorder="1" applyAlignment="1">
      <alignment horizontal="center" vertical="center"/>
    </xf>
    <xf numFmtId="188" fontId="48" fillId="34" borderId="16" xfId="0" applyNumberFormat="1" applyFont="1" applyFill="1" applyBorder="1" applyAlignment="1">
      <alignment vertical="center"/>
    </xf>
    <xf numFmtId="183" fontId="3" fillId="34" borderId="14" xfId="0" applyNumberFormat="1" applyFont="1" applyFill="1" applyBorder="1" applyAlignment="1">
      <alignment vertical="center"/>
    </xf>
    <xf numFmtId="183" fontId="4" fillId="34" borderId="25" xfId="0" applyNumberFormat="1" applyFont="1" applyFill="1" applyBorder="1" applyAlignment="1">
      <alignment vertical="center"/>
    </xf>
    <xf numFmtId="0" fontId="4" fillId="34" borderId="12" xfId="0" applyFont="1" applyFill="1" applyBorder="1" applyAlignment="1">
      <alignment vertical="center"/>
    </xf>
    <xf numFmtId="183" fontId="4" fillId="34" borderId="20" xfId="0" applyNumberFormat="1" applyFont="1" applyFill="1" applyBorder="1" applyAlignment="1">
      <alignment vertical="center"/>
    </xf>
    <xf numFmtId="0" fontId="4" fillId="34" borderId="16" xfId="0" applyFont="1" applyFill="1" applyBorder="1" applyAlignment="1">
      <alignment horizontal="center" vertical="center"/>
    </xf>
    <xf numFmtId="183" fontId="3" fillId="34" borderId="0" xfId="0" applyNumberFormat="1" applyFont="1" applyFill="1" applyAlignment="1">
      <alignment vertical="center"/>
    </xf>
    <xf numFmtId="0" fontId="4" fillId="34" borderId="26" xfId="0" applyFont="1" applyFill="1" applyBorder="1" applyAlignment="1">
      <alignment vertical="center"/>
    </xf>
    <xf numFmtId="183" fontId="4" fillId="34" borderId="27" xfId="0" applyNumberFormat="1" applyFont="1" applyFill="1" applyBorder="1" applyAlignment="1">
      <alignment vertical="center"/>
    </xf>
    <xf numFmtId="0" fontId="3" fillId="34" borderId="28" xfId="0" applyFont="1" applyFill="1" applyBorder="1" applyAlignment="1">
      <alignment vertical="center"/>
    </xf>
    <xf numFmtId="183" fontId="3" fillId="34" borderId="15" xfId="0" applyNumberFormat="1" applyFont="1" applyFill="1" applyBorder="1" applyAlignment="1">
      <alignment vertical="center"/>
    </xf>
    <xf numFmtId="183" fontId="3" fillId="34" borderId="16" xfId="0" applyNumberFormat="1" applyFont="1" applyFill="1" applyBorder="1" applyAlignment="1">
      <alignment vertical="center"/>
    </xf>
    <xf numFmtId="0" fontId="4" fillId="34" borderId="21" xfId="0" applyFont="1" applyFill="1" applyBorder="1" applyAlignment="1">
      <alignment vertical="center"/>
    </xf>
    <xf numFmtId="0" fontId="4" fillId="34" borderId="20" xfId="0" applyFont="1" applyFill="1" applyBorder="1" applyAlignment="1">
      <alignment vertical="center"/>
    </xf>
    <xf numFmtId="0" fontId="3" fillId="19" borderId="14" xfId="0" applyFont="1" applyFill="1" applyBorder="1" applyAlignment="1">
      <alignment vertical="center"/>
    </xf>
    <xf numFmtId="0" fontId="4" fillId="19" borderId="16" xfId="0" applyFont="1" applyFill="1" applyBorder="1" applyAlignment="1">
      <alignment horizontal="center" vertical="center"/>
    </xf>
    <xf numFmtId="0" fontId="3" fillId="19" borderId="15" xfId="0" applyFont="1" applyFill="1" applyBorder="1" applyAlignment="1">
      <alignment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3" fillId="19" borderId="14" xfId="0" applyFont="1" applyFill="1" applyBorder="1" applyAlignment="1">
      <alignment horizontal="center" vertical="center"/>
    </xf>
    <xf numFmtId="0" fontId="3" fillId="19" borderId="16" xfId="0" applyFont="1" applyFill="1" applyBorder="1" applyAlignment="1">
      <alignment horizontal="center" vertical="center"/>
    </xf>
    <xf numFmtId="0" fontId="48" fillId="34" borderId="15" xfId="0" applyFont="1" applyFill="1" applyBorder="1" applyAlignment="1">
      <alignment horizontal="right" vertical="center"/>
    </xf>
    <xf numFmtId="0" fontId="48" fillId="34" borderId="16" xfId="0" applyFont="1" applyFill="1" applyBorder="1" applyAlignment="1">
      <alignment horizontal="righ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wrapText="1"/>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22"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wrapText="1"/>
    </xf>
    <xf numFmtId="0" fontId="4" fillId="34" borderId="11" xfId="0" applyFont="1" applyFill="1" applyBorder="1" applyAlignment="1">
      <alignment horizontal="right" vertical="center"/>
    </xf>
    <xf numFmtId="0" fontId="4" fillId="34" borderId="0" xfId="0" applyFont="1" applyFill="1" applyBorder="1" applyAlignment="1">
      <alignment horizontal="right" vertical="center"/>
    </xf>
    <xf numFmtId="0" fontId="3" fillId="0" borderId="14" xfId="0" applyFont="1" applyBorder="1" applyAlignment="1">
      <alignment horizontal="center" vertical="top" wrapText="1"/>
    </xf>
    <xf numFmtId="0" fontId="0" fillId="0" borderId="16" xfId="0" applyBorder="1" applyAlignment="1">
      <alignment horizontal="center" vertical="top"/>
    </xf>
    <xf numFmtId="0" fontId="3" fillId="0" borderId="10" xfId="0" applyFont="1" applyBorder="1" applyAlignment="1">
      <alignment horizontal="center" vertical="top" wrapText="1"/>
    </xf>
    <xf numFmtId="0" fontId="0" fillId="0" borderId="10" xfId="0" applyBorder="1" applyAlignment="1">
      <alignment vertical="top"/>
    </xf>
    <xf numFmtId="0" fontId="49" fillId="34" borderId="22" xfId="0" applyFont="1" applyFill="1" applyBorder="1" applyAlignment="1">
      <alignment horizontal="center" vertical="center"/>
    </xf>
    <xf numFmtId="0" fontId="49" fillId="34" borderId="23" xfId="0" applyFont="1" applyFill="1" applyBorder="1" applyAlignment="1">
      <alignment vertical="center"/>
    </xf>
    <xf numFmtId="0" fontId="0" fillId="0" borderId="22" xfId="0" applyBorder="1" applyAlignment="1">
      <alignment horizontal="center" vertical="top"/>
    </xf>
    <xf numFmtId="0" fontId="0" fillId="0" borderId="23" xfId="0" applyBorder="1" applyAlignment="1">
      <alignment vertical="top"/>
    </xf>
    <xf numFmtId="0" fontId="6" fillId="0" borderId="0" xfId="0" applyFont="1" applyAlignment="1">
      <alignment horizontal="center" vertical="center"/>
    </xf>
    <xf numFmtId="0" fontId="3" fillId="0" borderId="14" xfId="0" applyFont="1" applyBorder="1" applyAlignment="1">
      <alignment horizontal="center" vertical="center" wrapText="1"/>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0" xfId="0" applyFont="1" applyAlignment="1">
      <alignment vertical="center"/>
    </xf>
    <xf numFmtId="0" fontId="0" fillId="0" borderId="0" xfId="0" applyAlignment="1">
      <alignment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19" borderId="14" xfId="0" applyFont="1" applyFill="1" applyBorder="1" applyAlignment="1">
      <alignment horizontal="right" vertical="center"/>
    </xf>
    <xf numFmtId="0" fontId="3" fillId="19" borderId="16" xfId="0" applyFont="1" applyFill="1" applyBorder="1" applyAlignment="1">
      <alignment horizontal="right" vertical="center"/>
    </xf>
    <xf numFmtId="0" fontId="3" fillId="19" borderId="22" xfId="0" applyFont="1" applyFill="1" applyBorder="1" applyAlignment="1">
      <alignment horizontal="left" vertical="center"/>
    </xf>
    <xf numFmtId="0" fontId="3" fillId="19" borderId="24" xfId="0" applyFont="1" applyFill="1" applyBorder="1" applyAlignment="1">
      <alignment horizontal="left" vertical="center"/>
    </xf>
    <xf numFmtId="0" fontId="3" fillId="19" borderId="23" xfId="0" applyFont="1" applyFill="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xf>
    <xf numFmtId="0" fontId="3" fillId="0" borderId="20" xfId="0" applyFont="1" applyBorder="1" applyAlignment="1">
      <alignment horizontal="center" vertical="center"/>
    </xf>
    <xf numFmtId="0" fontId="3" fillId="0" borderId="13" xfId="0" applyFont="1" applyBorder="1" applyAlignment="1">
      <alignment horizontal="left" vertical="center"/>
    </xf>
    <xf numFmtId="0" fontId="3" fillId="0" borderId="11"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3" fillId="0" borderId="12" xfId="0" applyFont="1" applyBorder="1" applyAlignment="1">
      <alignment horizontal="left" vertical="center"/>
    </xf>
    <xf numFmtId="0" fontId="3" fillId="34" borderId="14" xfId="0" applyFont="1" applyFill="1" applyBorder="1" applyAlignment="1">
      <alignment horizontal="center" vertical="center" shrinkToFit="1"/>
    </xf>
    <xf numFmtId="0" fontId="3" fillId="34" borderId="15" xfId="0" applyFont="1" applyFill="1" applyBorder="1" applyAlignment="1">
      <alignment horizontal="center" vertical="center" shrinkToFit="1"/>
    </xf>
    <xf numFmtId="0" fontId="3" fillId="34" borderId="14" xfId="0" applyFont="1" applyFill="1" applyBorder="1" applyAlignment="1">
      <alignment vertical="center" shrinkToFit="1"/>
    </xf>
    <xf numFmtId="0" fontId="3" fillId="34" borderId="13" xfId="0" applyFont="1" applyFill="1" applyBorder="1" applyAlignment="1">
      <alignment vertical="center" shrinkToFit="1"/>
    </xf>
    <xf numFmtId="0" fontId="3" fillId="34" borderId="17" xfId="0" applyFont="1" applyFill="1" applyBorder="1" applyAlignment="1">
      <alignment vertical="center" shrinkToFit="1"/>
    </xf>
    <xf numFmtId="0" fontId="3" fillId="34" borderId="18" xfId="0" applyFont="1" applyFill="1" applyBorder="1" applyAlignment="1">
      <alignment vertical="center" shrinkToFit="1"/>
    </xf>
    <xf numFmtId="0" fontId="3" fillId="34" borderId="29" xfId="0" applyFont="1" applyFill="1" applyBorder="1" applyAlignment="1">
      <alignment vertical="center" shrinkToFit="1"/>
    </xf>
    <xf numFmtId="0" fontId="3" fillId="34" borderId="30" xfId="0" applyFont="1" applyFill="1" applyBorder="1" applyAlignment="1">
      <alignment vertical="center" shrinkToFit="1"/>
    </xf>
    <xf numFmtId="0" fontId="3" fillId="34" borderId="31" xfId="0" applyFont="1" applyFill="1" applyBorder="1" applyAlignment="1">
      <alignmen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161925</xdr:colOff>
      <xdr:row>4</xdr:row>
      <xdr:rowOff>19050</xdr:rowOff>
    </xdr:from>
    <xdr:to>
      <xdr:col>22</xdr:col>
      <xdr:colOff>95250</xdr:colOff>
      <xdr:row>6</xdr:row>
      <xdr:rowOff>200025</xdr:rowOff>
    </xdr:to>
    <xdr:pic>
      <xdr:nvPicPr>
        <xdr:cNvPr id="1" name="図 3"/>
        <xdr:cNvPicPr preferRelativeResize="1">
          <a:picLocks noChangeAspect="1"/>
        </xdr:cNvPicPr>
      </xdr:nvPicPr>
      <xdr:blipFill>
        <a:blip r:embed="rId1"/>
        <a:stretch>
          <a:fillRect/>
        </a:stretch>
      </xdr:blipFill>
      <xdr:spPr>
        <a:xfrm>
          <a:off x="7934325" y="1047750"/>
          <a:ext cx="61531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K81"/>
  <sheetViews>
    <sheetView tabSelected="1" view="pageBreakPreview" zoomScale="60" zoomScaleNormal="70" zoomScalePageLayoutView="55" workbookViewId="0" topLeftCell="A1">
      <selection activeCell="L21" sqref="L21"/>
    </sheetView>
  </sheetViews>
  <sheetFormatPr defaultColWidth="9.00390625" defaultRowHeight="13.5"/>
  <cols>
    <col min="1" max="1" width="9.00390625" style="55" customWidth="1"/>
    <col min="2" max="2" width="20.50390625" style="1" bestFit="1" customWidth="1"/>
    <col min="3" max="3" width="9.50390625" style="1" bestFit="1" customWidth="1"/>
    <col min="4" max="4" width="11.625" style="55" bestFit="1" customWidth="1"/>
    <col min="5" max="5" width="111.50390625" style="55" bestFit="1" customWidth="1"/>
    <col min="6" max="6" width="9.50390625" style="55" bestFit="1" customWidth="1"/>
    <col min="7" max="16384" width="9.00390625" style="55" customWidth="1"/>
  </cols>
  <sheetData>
    <row r="2" ht="18.75" customHeight="1">
      <c r="B2" s="64" t="s">
        <v>231</v>
      </c>
    </row>
    <row r="3" spans="2:6" ht="18.75" customHeight="1">
      <c r="B3" s="2"/>
      <c r="D3" s="56"/>
      <c r="F3" s="57" t="s">
        <v>242</v>
      </c>
    </row>
    <row r="4" spans="2:8" s="1" customFormat="1" ht="18.75" customHeight="1">
      <c r="B4" s="3" t="s">
        <v>52</v>
      </c>
      <c r="C4" s="3" t="s">
        <v>0</v>
      </c>
      <c r="D4" s="3" t="s">
        <v>1</v>
      </c>
      <c r="E4" s="3" t="s">
        <v>53</v>
      </c>
      <c r="F4" s="3" t="s">
        <v>54</v>
      </c>
      <c r="H4" s="2" t="s">
        <v>174</v>
      </c>
    </row>
    <row r="5" spans="2:6" s="1" customFormat="1" ht="18.75" customHeight="1">
      <c r="B5" s="139" t="s">
        <v>2</v>
      </c>
      <c r="C5" s="139" t="s">
        <v>3</v>
      </c>
      <c r="D5" s="139" t="s">
        <v>4</v>
      </c>
      <c r="E5" s="52" t="s">
        <v>5</v>
      </c>
      <c r="F5" s="139" t="s">
        <v>55</v>
      </c>
    </row>
    <row r="6" spans="2:11" s="1" customFormat="1" ht="18.75" customHeight="1">
      <c r="B6" s="141"/>
      <c r="C6" s="141"/>
      <c r="D6" s="140"/>
      <c r="E6" s="53" t="s">
        <v>196</v>
      </c>
      <c r="F6" s="140"/>
      <c r="G6" s="2"/>
      <c r="H6" s="1" t="s">
        <v>175</v>
      </c>
      <c r="I6" s="2"/>
      <c r="J6" s="2"/>
      <c r="K6" s="2"/>
    </row>
    <row r="7" spans="2:11" s="1" customFormat="1" ht="18.75" customHeight="1">
      <c r="B7" s="141"/>
      <c r="C7" s="141"/>
      <c r="D7" s="139" t="s">
        <v>56</v>
      </c>
      <c r="E7" s="7" t="s">
        <v>6</v>
      </c>
      <c r="F7" s="139" t="s">
        <v>55</v>
      </c>
      <c r="G7" s="4"/>
      <c r="H7" s="4" t="s">
        <v>179</v>
      </c>
      <c r="I7" s="4"/>
      <c r="J7" s="4"/>
      <c r="K7" s="4"/>
    </row>
    <row r="8" spans="2:11" s="1" customFormat="1" ht="18.75" customHeight="1">
      <c r="B8" s="141"/>
      <c r="C8" s="141"/>
      <c r="D8" s="141"/>
      <c r="E8" s="5" t="s">
        <v>197</v>
      </c>
      <c r="F8" s="141"/>
      <c r="G8" s="4"/>
      <c r="H8" s="4" t="s">
        <v>176</v>
      </c>
      <c r="I8" s="4"/>
      <c r="J8" s="4"/>
      <c r="K8" s="4"/>
    </row>
    <row r="9" spans="2:11" s="1" customFormat="1" ht="18.75" customHeight="1">
      <c r="B9" s="141"/>
      <c r="C9" s="140"/>
      <c r="D9" s="140"/>
      <c r="E9" s="92" t="s">
        <v>223</v>
      </c>
      <c r="F9" s="140"/>
      <c r="G9" s="4"/>
      <c r="H9" s="4"/>
      <c r="I9" s="4"/>
      <c r="J9" s="4"/>
      <c r="K9" s="4"/>
    </row>
    <row r="10" spans="2:11" s="1" customFormat="1" ht="18.75" customHeight="1">
      <c r="B10" s="91"/>
      <c r="C10" s="91" t="s">
        <v>224</v>
      </c>
      <c r="D10" s="91" t="s">
        <v>225</v>
      </c>
      <c r="E10" s="93" t="s">
        <v>226</v>
      </c>
      <c r="F10" s="91"/>
      <c r="G10" s="4"/>
      <c r="H10" s="4"/>
      <c r="I10" s="4"/>
      <c r="J10" s="4"/>
      <c r="K10" s="4"/>
    </row>
    <row r="11" spans="2:11" s="1" customFormat="1" ht="18.75" customHeight="1">
      <c r="B11" s="96"/>
      <c r="C11" s="91"/>
      <c r="D11" s="91"/>
      <c r="E11" s="93" t="s">
        <v>227</v>
      </c>
      <c r="F11" s="91"/>
      <c r="G11" s="4"/>
      <c r="H11" s="4"/>
      <c r="I11" s="4"/>
      <c r="J11" s="4"/>
      <c r="K11" s="4"/>
    </row>
    <row r="12" spans="2:11" s="1" customFormat="1" ht="18.75" customHeight="1">
      <c r="B12" s="139" t="s">
        <v>7</v>
      </c>
      <c r="C12" s="139" t="s">
        <v>3</v>
      </c>
      <c r="D12" s="139" t="s">
        <v>8</v>
      </c>
      <c r="E12" s="7" t="s">
        <v>214</v>
      </c>
      <c r="F12" s="139" t="s">
        <v>55</v>
      </c>
      <c r="G12" s="4"/>
      <c r="H12" s="4" t="s">
        <v>177</v>
      </c>
      <c r="I12" s="4"/>
      <c r="J12" s="4"/>
      <c r="K12" s="4"/>
    </row>
    <row r="13" spans="2:11" s="1" customFormat="1" ht="18.75" customHeight="1">
      <c r="B13" s="141"/>
      <c r="C13" s="141"/>
      <c r="D13" s="140"/>
      <c r="E13" s="5" t="s">
        <v>198</v>
      </c>
      <c r="F13" s="140"/>
      <c r="G13" s="4"/>
      <c r="H13" s="4"/>
      <c r="I13" s="4"/>
      <c r="J13" s="4"/>
      <c r="K13" s="4"/>
    </row>
    <row r="14" spans="2:11" s="1" customFormat="1" ht="18.75" customHeight="1">
      <c r="B14" s="141"/>
      <c r="C14" s="141"/>
      <c r="D14" s="139" t="s">
        <v>57</v>
      </c>
      <c r="E14" s="7" t="s">
        <v>215</v>
      </c>
      <c r="F14" s="139" t="s">
        <v>55</v>
      </c>
      <c r="G14" s="4"/>
      <c r="H14" s="4"/>
      <c r="I14" s="4"/>
      <c r="J14" s="4"/>
      <c r="K14" s="4"/>
    </row>
    <row r="15" spans="2:11" s="1" customFormat="1" ht="18.75" customHeight="1">
      <c r="B15" s="141"/>
      <c r="C15" s="141"/>
      <c r="D15" s="140"/>
      <c r="E15" s="6" t="s">
        <v>199</v>
      </c>
      <c r="F15" s="140"/>
      <c r="G15" s="4"/>
      <c r="H15" s="4"/>
      <c r="I15" s="4"/>
      <c r="J15" s="4"/>
      <c r="K15" s="4"/>
    </row>
    <row r="16" spans="2:11" s="1" customFormat="1" ht="18.75" customHeight="1">
      <c r="B16" s="141"/>
      <c r="C16" s="141"/>
      <c r="D16" s="139" t="s">
        <v>9</v>
      </c>
      <c r="E16" s="5" t="s">
        <v>10</v>
      </c>
      <c r="F16" s="139" t="s">
        <v>55</v>
      </c>
      <c r="G16" s="4"/>
      <c r="H16" s="4" t="s">
        <v>176</v>
      </c>
      <c r="I16" s="4"/>
      <c r="J16" s="4"/>
      <c r="K16" s="4"/>
    </row>
    <row r="17" spans="2:11" s="1" customFormat="1" ht="18.75" customHeight="1">
      <c r="B17" s="141"/>
      <c r="C17" s="141"/>
      <c r="D17" s="140"/>
      <c r="E17" s="5" t="s">
        <v>200</v>
      </c>
      <c r="F17" s="140"/>
      <c r="G17" s="4"/>
      <c r="H17" s="4"/>
      <c r="I17" s="4"/>
      <c r="J17" s="4"/>
      <c r="K17" s="4"/>
    </row>
    <row r="18" spans="2:11" s="1" customFormat="1" ht="18.75" customHeight="1">
      <c r="B18" s="141"/>
      <c r="C18" s="141"/>
      <c r="D18" s="139" t="s">
        <v>11</v>
      </c>
      <c r="E18" s="7" t="s">
        <v>216</v>
      </c>
      <c r="F18" s="139" t="s">
        <v>55</v>
      </c>
      <c r="G18" s="4"/>
      <c r="H18" s="4"/>
      <c r="I18" s="4"/>
      <c r="J18" s="4"/>
      <c r="K18" s="4"/>
    </row>
    <row r="19" spans="2:11" s="1" customFormat="1" ht="18.75" customHeight="1">
      <c r="B19" s="141"/>
      <c r="C19" s="141"/>
      <c r="D19" s="140"/>
      <c r="E19" s="6" t="s">
        <v>198</v>
      </c>
      <c r="F19" s="140"/>
      <c r="G19" s="4"/>
      <c r="H19" s="4"/>
      <c r="I19" s="4"/>
      <c r="J19" s="4"/>
      <c r="K19" s="4"/>
    </row>
    <row r="20" spans="2:11" s="1" customFormat="1" ht="18.75" customHeight="1">
      <c r="B20" s="141"/>
      <c r="C20" s="141"/>
      <c r="D20" s="141" t="s">
        <v>12</v>
      </c>
      <c r="E20" s="5" t="s">
        <v>13</v>
      </c>
      <c r="F20" s="139" t="s">
        <v>55</v>
      </c>
      <c r="G20" s="4"/>
      <c r="H20" s="4"/>
      <c r="I20" s="4"/>
      <c r="J20" s="4"/>
      <c r="K20" s="4"/>
    </row>
    <row r="21" spans="2:11" s="1" customFormat="1" ht="18.75" customHeight="1">
      <c r="B21" s="140"/>
      <c r="C21" s="140"/>
      <c r="D21" s="140"/>
      <c r="E21" s="5"/>
      <c r="F21" s="140"/>
      <c r="G21" s="4"/>
      <c r="H21" s="4"/>
      <c r="I21" s="4"/>
      <c r="J21" s="4"/>
      <c r="K21" s="4"/>
    </row>
    <row r="22" spans="2:11" s="1" customFormat="1" ht="18.75" customHeight="1">
      <c r="B22" s="139" t="s">
        <v>14</v>
      </c>
      <c r="C22" s="139" t="s">
        <v>3</v>
      </c>
      <c r="D22" s="139" t="s">
        <v>15</v>
      </c>
      <c r="E22" s="7" t="s">
        <v>222</v>
      </c>
      <c r="F22" s="139" t="s">
        <v>55</v>
      </c>
      <c r="G22" s="4"/>
      <c r="H22" s="4"/>
      <c r="I22" s="4"/>
      <c r="J22" s="4"/>
      <c r="K22" s="4"/>
    </row>
    <row r="23" spans="2:11" s="1" customFormat="1" ht="18.75" customHeight="1">
      <c r="B23" s="141"/>
      <c r="C23" s="141"/>
      <c r="D23" s="140"/>
      <c r="E23" s="6" t="s">
        <v>182</v>
      </c>
      <c r="F23" s="140"/>
      <c r="G23" s="4"/>
      <c r="H23" s="4"/>
      <c r="I23" s="4"/>
      <c r="J23" s="4"/>
      <c r="K23" s="4"/>
    </row>
    <row r="24" spans="2:11" s="1" customFormat="1" ht="18.75" customHeight="1">
      <c r="B24" s="141"/>
      <c r="C24" s="141"/>
      <c r="D24" s="139" t="s">
        <v>58</v>
      </c>
      <c r="E24" s="5" t="s">
        <v>16</v>
      </c>
      <c r="F24" s="139" t="s">
        <v>55</v>
      </c>
      <c r="G24" s="4"/>
      <c r="H24" s="4"/>
      <c r="I24" s="4"/>
      <c r="J24" s="4"/>
      <c r="K24" s="4"/>
    </row>
    <row r="25" spans="2:8" s="1" customFormat="1" ht="18.75" customHeight="1">
      <c r="B25" s="141"/>
      <c r="C25" s="141"/>
      <c r="D25" s="140"/>
      <c r="E25" s="5" t="s">
        <v>201</v>
      </c>
      <c r="F25" s="140"/>
      <c r="G25" s="4"/>
      <c r="H25" s="4"/>
    </row>
    <row r="26" spans="2:8" s="1" customFormat="1" ht="18.75" customHeight="1">
      <c r="B26" s="141"/>
      <c r="C26" s="141"/>
      <c r="D26" s="141" t="s">
        <v>17</v>
      </c>
      <c r="E26" s="7" t="s">
        <v>18</v>
      </c>
      <c r="F26" s="139" t="s">
        <v>55</v>
      </c>
      <c r="G26" s="4"/>
      <c r="H26" s="4"/>
    </row>
    <row r="27" spans="2:8" s="1" customFormat="1" ht="18.75" customHeight="1">
      <c r="B27" s="141"/>
      <c r="C27" s="141"/>
      <c r="D27" s="140"/>
      <c r="E27" s="6" t="s">
        <v>202</v>
      </c>
      <c r="F27" s="140"/>
      <c r="G27" s="4"/>
      <c r="H27" s="4"/>
    </row>
    <row r="28" spans="2:8" s="1" customFormat="1" ht="18.75" customHeight="1">
      <c r="B28" s="141"/>
      <c r="C28" s="141"/>
      <c r="D28" s="139" t="s">
        <v>19</v>
      </c>
      <c r="E28" s="5" t="s">
        <v>20</v>
      </c>
      <c r="F28" s="139" t="s">
        <v>55</v>
      </c>
      <c r="G28" s="4"/>
      <c r="H28" s="4"/>
    </row>
    <row r="29" spans="2:8" s="1" customFormat="1" ht="18.75" customHeight="1">
      <c r="B29" s="141"/>
      <c r="C29" s="141"/>
      <c r="D29" s="140"/>
      <c r="E29" s="5" t="s">
        <v>203</v>
      </c>
      <c r="F29" s="140"/>
      <c r="G29" s="4"/>
      <c r="H29" s="4"/>
    </row>
    <row r="30" spans="2:8" s="1" customFormat="1" ht="18.75" customHeight="1">
      <c r="B30" s="141"/>
      <c r="C30" s="141"/>
      <c r="D30" s="139" t="s">
        <v>21</v>
      </c>
      <c r="E30" s="7" t="s">
        <v>22</v>
      </c>
      <c r="F30" s="139" t="s">
        <v>55</v>
      </c>
      <c r="G30" s="4"/>
      <c r="H30" s="4"/>
    </row>
    <row r="31" spans="2:8" s="1" customFormat="1" ht="18.75" customHeight="1">
      <c r="B31" s="141"/>
      <c r="C31" s="141"/>
      <c r="D31" s="140"/>
      <c r="E31" s="6" t="s">
        <v>204</v>
      </c>
      <c r="F31" s="140"/>
      <c r="G31" s="4"/>
      <c r="H31" s="4"/>
    </row>
    <row r="32" spans="2:8" s="1" customFormat="1" ht="18.75" customHeight="1">
      <c r="B32" s="141"/>
      <c r="C32" s="141"/>
      <c r="D32" s="139" t="s">
        <v>23</v>
      </c>
      <c r="E32" s="5" t="s">
        <v>220</v>
      </c>
      <c r="F32" s="139" t="s">
        <v>55</v>
      </c>
      <c r="G32" s="4"/>
      <c r="H32" s="4"/>
    </row>
    <row r="33" spans="2:8" s="1" customFormat="1" ht="18.75" customHeight="1">
      <c r="B33" s="141"/>
      <c r="C33" s="141"/>
      <c r="D33" s="140"/>
      <c r="E33" s="5"/>
      <c r="F33" s="140"/>
      <c r="G33" s="4"/>
      <c r="H33" s="4"/>
    </row>
    <row r="34" spans="2:8" s="1" customFormat="1" ht="18.75" customHeight="1">
      <c r="B34" s="141"/>
      <c r="C34" s="141"/>
      <c r="D34" s="139" t="s">
        <v>24</v>
      </c>
      <c r="E34" s="7" t="s">
        <v>221</v>
      </c>
      <c r="F34" s="139" t="s">
        <v>55</v>
      </c>
      <c r="G34" s="4"/>
      <c r="H34" s="4"/>
    </row>
    <row r="35" spans="2:8" s="1" customFormat="1" ht="18.75" customHeight="1">
      <c r="B35" s="141"/>
      <c r="C35" s="141"/>
      <c r="D35" s="140"/>
      <c r="E35" s="6" t="s">
        <v>191</v>
      </c>
      <c r="F35" s="140"/>
      <c r="G35" s="4"/>
      <c r="H35" s="4"/>
    </row>
    <row r="36" spans="2:8" s="1" customFormat="1" ht="18.75" customHeight="1">
      <c r="B36" s="141"/>
      <c r="C36" s="141"/>
      <c r="D36" s="139" t="s">
        <v>25</v>
      </c>
      <c r="E36" s="5" t="s">
        <v>229</v>
      </c>
      <c r="F36" s="139" t="s">
        <v>55</v>
      </c>
      <c r="G36" s="4"/>
      <c r="H36" s="4"/>
    </row>
    <row r="37" spans="2:8" s="1" customFormat="1" ht="18.75" customHeight="1">
      <c r="B37" s="141"/>
      <c r="C37" s="141"/>
      <c r="D37" s="140"/>
      <c r="E37" s="51" t="s">
        <v>230</v>
      </c>
      <c r="F37" s="140"/>
      <c r="G37" s="4"/>
      <c r="H37" s="4"/>
    </row>
    <row r="38" spans="2:8" s="1" customFormat="1" ht="18.75" customHeight="1">
      <c r="B38" s="97"/>
      <c r="C38" s="97"/>
      <c r="D38" s="139" t="s">
        <v>228</v>
      </c>
      <c r="E38" s="5" t="s">
        <v>26</v>
      </c>
      <c r="F38" s="139" t="s">
        <v>55</v>
      </c>
      <c r="G38" s="4"/>
      <c r="H38" s="4"/>
    </row>
    <row r="39" spans="2:8" s="1" customFormat="1" ht="18.75" customHeight="1">
      <c r="B39" s="98"/>
      <c r="C39" s="98"/>
      <c r="D39" s="140"/>
      <c r="E39" s="51" t="s">
        <v>192</v>
      </c>
      <c r="F39" s="140"/>
      <c r="G39" s="4"/>
      <c r="H39" s="4"/>
    </row>
    <row r="40" spans="2:8" s="1" customFormat="1" ht="18.75" customHeight="1">
      <c r="B40" s="139" t="s">
        <v>27</v>
      </c>
      <c r="C40" s="59" t="s">
        <v>3</v>
      </c>
      <c r="D40" s="60" t="s">
        <v>28</v>
      </c>
      <c r="E40" s="61" t="s">
        <v>29</v>
      </c>
      <c r="F40" s="139" t="s">
        <v>55</v>
      </c>
      <c r="G40" s="4"/>
      <c r="H40" s="4"/>
    </row>
    <row r="41" spans="2:8" s="1" customFormat="1" ht="18.75" customHeight="1">
      <c r="B41" s="140"/>
      <c r="C41" s="62" t="s">
        <v>30</v>
      </c>
      <c r="D41" s="62" t="s">
        <v>31</v>
      </c>
      <c r="E41" s="53" t="s">
        <v>178</v>
      </c>
      <c r="F41" s="140"/>
      <c r="G41" s="4"/>
      <c r="H41" s="4"/>
    </row>
    <row r="42" spans="2:8" s="1" customFormat="1" ht="18.75" customHeight="1">
      <c r="B42" s="139" t="s">
        <v>32</v>
      </c>
      <c r="C42" s="59" t="s">
        <v>3</v>
      </c>
      <c r="D42" s="59" t="s">
        <v>33</v>
      </c>
      <c r="E42" s="52" t="s">
        <v>34</v>
      </c>
      <c r="F42" s="139" t="s">
        <v>55</v>
      </c>
      <c r="G42" s="4"/>
      <c r="H42" s="4"/>
    </row>
    <row r="43" spans="2:7" s="1" customFormat="1" ht="18.75" customHeight="1">
      <c r="B43" s="140"/>
      <c r="C43" s="62" t="s">
        <v>30</v>
      </c>
      <c r="D43" s="62" t="s">
        <v>35</v>
      </c>
      <c r="E43" s="53" t="s">
        <v>193</v>
      </c>
      <c r="F43" s="140"/>
      <c r="G43" s="4"/>
    </row>
    <row r="44" spans="2:7" s="1" customFormat="1" ht="18.75" customHeight="1">
      <c r="B44" s="139" t="s">
        <v>36</v>
      </c>
      <c r="C44" s="59" t="s">
        <v>3</v>
      </c>
      <c r="D44" s="59" t="s">
        <v>37</v>
      </c>
      <c r="E44" s="61" t="s">
        <v>34</v>
      </c>
      <c r="F44" s="139" t="s">
        <v>55</v>
      </c>
      <c r="G44" s="4"/>
    </row>
    <row r="45" spans="2:8" s="1" customFormat="1" ht="18.75" customHeight="1">
      <c r="B45" s="140"/>
      <c r="C45" s="62" t="s">
        <v>30</v>
      </c>
      <c r="D45" s="62" t="s">
        <v>38</v>
      </c>
      <c r="E45" s="53" t="s">
        <v>194</v>
      </c>
      <c r="F45" s="140"/>
      <c r="G45" s="4"/>
      <c r="H45" s="4"/>
    </row>
    <row r="46" spans="2:8" s="1" customFormat="1" ht="18.75" customHeight="1">
      <c r="B46" s="139" t="s">
        <v>39</v>
      </c>
      <c r="C46" s="139" t="s">
        <v>3</v>
      </c>
      <c r="D46" s="139" t="s">
        <v>40</v>
      </c>
      <c r="E46" s="7" t="s">
        <v>41</v>
      </c>
      <c r="F46" s="139" t="s">
        <v>55</v>
      </c>
      <c r="G46" s="4"/>
      <c r="H46" s="4"/>
    </row>
    <row r="47" spans="2:7" s="1" customFormat="1" ht="18.75" customHeight="1">
      <c r="B47" s="141"/>
      <c r="C47" s="141"/>
      <c r="D47" s="140"/>
      <c r="E47" s="53" t="s">
        <v>195</v>
      </c>
      <c r="F47" s="140"/>
      <c r="G47" s="4"/>
    </row>
    <row r="48" spans="2:7" s="1" customFormat="1" ht="18.75" customHeight="1">
      <c r="B48" s="141"/>
      <c r="C48" s="141"/>
      <c r="D48" s="139" t="s">
        <v>59</v>
      </c>
      <c r="E48" s="7" t="s">
        <v>42</v>
      </c>
      <c r="F48" s="139" t="s">
        <v>55</v>
      </c>
      <c r="G48" s="4"/>
    </row>
    <row r="49" spans="2:7" s="1" customFormat="1" ht="18.75" customHeight="1">
      <c r="B49" s="141"/>
      <c r="C49" s="141"/>
      <c r="D49" s="141"/>
      <c r="E49" s="5" t="s">
        <v>212</v>
      </c>
      <c r="F49" s="141"/>
      <c r="G49" s="4"/>
    </row>
    <row r="50" spans="2:7" s="1" customFormat="1" ht="18.75" customHeight="1">
      <c r="B50" s="141"/>
      <c r="C50" s="141"/>
      <c r="D50" s="140"/>
      <c r="E50" s="6" t="s">
        <v>213</v>
      </c>
      <c r="F50" s="140"/>
      <c r="G50" s="4"/>
    </row>
    <row r="51" spans="2:7" s="1" customFormat="1" ht="18.75" customHeight="1">
      <c r="B51" s="141"/>
      <c r="C51" s="141"/>
      <c r="D51" s="139" t="s">
        <v>60</v>
      </c>
      <c r="E51" s="5" t="s">
        <v>43</v>
      </c>
      <c r="F51" s="139" t="s">
        <v>55</v>
      </c>
      <c r="G51" s="4"/>
    </row>
    <row r="52" spans="2:7" s="1" customFormat="1" ht="18.75" customHeight="1">
      <c r="B52" s="141"/>
      <c r="C52" s="141"/>
      <c r="D52" s="141"/>
      <c r="E52" s="5" t="s">
        <v>205</v>
      </c>
      <c r="F52" s="141"/>
      <c r="G52" s="4"/>
    </row>
    <row r="53" spans="2:7" s="1" customFormat="1" ht="18.75" customHeight="1">
      <c r="B53" s="141"/>
      <c r="C53" s="141"/>
      <c r="D53" s="140"/>
      <c r="E53" s="5" t="s">
        <v>206</v>
      </c>
      <c r="F53" s="140"/>
      <c r="G53" s="4"/>
    </row>
    <row r="54" spans="2:7" s="1" customFormat="1" ht="18.75" customHeight="1">
      <c r="B54" s="141"/>
      <c r="C54" s="141"/>
      <c r="D54" s="139" t="s">
        <v>61</v>
      </c>
      <c r="E54" s="7" t="s">
        <v>44</v>
      </c>
      <c r="F54" s="139" t="s">
        <v>55</v>
      </c>
      <c r="G54" s="4"/>
    </row>
    <row r="55" spans="2:7" s="1" customFormat="1" ht="18.75" customHeight="1">
      <c r="B55" s="141"/>
      <c r="C55" s="141"/>
      <c r="D55" s="140"/>
      <c r="E55" s="6"/>
      <c r="F55" s="140"/>
      <c r="G55" s="4"/>
    </row>
    <row r="56" spans="2:7" s="1" customFormat="1" ht="18.75" customHeight="1">
      <c r="B56" s="141"/>
      <c r="C56" s="141"/>
      <c r="D56" s="139" t="s">
        <v>62</v>
      </c>
      <c r="E56" s="5" t="s">
        <v>45</v>
      </c>
      <c r="F56" s="139" t="s">
        <v>55</v>
      </c>
      <c r="G56" s="4"/>
    </row>
    <row r="57" spans="2:7" s="1" customFormat="1" ht="18.75" customHeight="1">
      <c r="B57" s="141"/>
      <c r="C57" s="141"/>
      <c r="D57" s="140"/>
      <c r="E57" s="5" t="s">
        <v>207</v>
      </c>
      <c r="F57" s="140"/>
      <c r="G57" s="4"/>
    </row>
    <row r="58" spans="2:7" s="1" customFormat="1" ht="18.75" customHeight="1">
      <c r="B58" s="141"/>
      <c r="C58" s="141"/>
      <c r="D58" s="139" t="s">
        <v>63</v>
      </c>
      <c r="E58" s="7" t="s">
        <v>46</v>
      </c>
      <c r="F58" s="139" t="s">
        <v>55</v>
      </c>
      <c r="G58" s="4"/>
    </row>
    <row r="59" spans="2:7" s="1" customFormat="1" ht="18.75" customHeight="1">
      <c r="B59" s="141"/>
      <c r="C59" s="141"/>
      <c r="D59" s="140"/>
      <c r="E59" s="53" t="s">
        <v>208</v>
      </c>
      <c r="F59" s="140"/>
      <c r="G59" s="4"/>
    </row>
    <row r="60" spans="2:7" s="1" customFormat="1" ht="18.75" customHeight="1">
      <c r="B60" s="141"/>
      <c r="C60" s="141"/>
      <c r="D60" s="139" t="s">
        <v>64</v>
      </c>
      <c r="E60" s="5" t="s">
        <v>47</v>
      </c>
      <c r="F60" s="139" t="s">
        <v>55</v>
      </c>
      <c r="G60" s="4"/>
    </row>
    <row r="61" spans="2:7" s="1" customFormat="1" ht="18.75" customHeight="1">
      <c r="B61" s="141"/>
      <c r="C61" s="141"/>
      <c r="D61" s="140"/>
      <c r="E61" s="5" t="s">
        <v>209</v>
      </c>
      <c r="F61" s="140"/>
      <c r="G61" s="4"/>
    </row>
    <row r="62" spans="2:7" s="1" customFormat="1" ht="18.75" customHeight="1">
      <c r="B62" s="141"/>
      <c r="C62" s="141"/>
      <c r="D62" s="139" t="s">
        <v>65</v>
      </c>
      <c r="E62" s="7" t="s">
        <v>48</v>
      </c>
      <c r="F62" s="139" t="s">
        <v>55</v>
      </c>
      <c r="G62" s="4"/>
    </row>
    <row r="63" spans="2:7" s="1" customFormat="1" ht="18.75" customHeight="1">
      <c r="B63" s="141"/>
      <c r="C63" s="141"/>
      <c r="D63" s="140"/>
      <c r="E63" s="53" t="s">
        <v>180</v>
      </c>
      <c r="F63" s="140"/>
      <c r="G63" s="4"/>
    </row>
    <row r="64" spans="2:7" s="1" customFormat="1" ht="18.75" customHeight="1">
      <c r="B64" s="141"/>
      <c r="C64" s="141"/>
      <c r="D64" s="139" t="s">
        <v>66</v>
      </c>
      <c r="E64" s="7" t="s">
        <v>49</v>
      </c>
      <c r="F64" s="139" t="s">
        <v>55</v>
      </c>
      <c r="G64" s="4"/>
    </row>
    <row r="65" spans="2:7" s="1" customFormat="1" ht="18.75" customHeight="1">
      <c r="B65" s="141"/>
      <c r="C65" s="141"/>
      <c r="D65" s="140"/>
      <c r="E65" s="5" t="s">
        <v>210</v>
      </c>
      <c r="F65" s="140"/>
      <c r="G65" s="4"/>
    </row>
    <row r="66" spans="2:7" s="1" customFormat="1" ht="18.75" customHeight="1">
      <c r="B66" s="141"/>
      <c r="C66" s="141"/>
      <c r="D66" s="139" t="s">
        <v>50</v>
      </c>
      <c r="E66" s="7" t="s">
        <v>51</v>
      </c>
      <c r="F66" s="139" t="s">
        <v>55</v>
      </c>
      <c r="G66" s="4"/>
    </row>
    <row r="67" spans="2:7" s="1" customFormat="1" ht="18.75" customHeight="1">
      <c r="B67" s="141"/>
      <c r="C67" s="141"/>
      <c r="D67" s="140"/>
      <c r="E67" s="6" t="s">
        <v>211</v>
      </c>
      <c r="F67" s="140"/>
      <c r="G67" s="4"/>
    </row>
    <row r="68" spans="2:7" s="1" customFormat="1" ht="18.75" customHeight="1">
      <c r="B68" s="141"/>
      <c r="C68" s="141"/>
      <c r="D68" s="139" t="s">
        <v>217</v>
      </c>
      <c r="E68" s="7" t="s">
        <v>218</v>
      </c>
      <c r="F68" s="139" t="s">
        <v>55</v>
      </c>
      <c r="G68" s="4"/>
    </row>
    <row r="69" spans="2:7" s="1" customFormat="1" ht="18.75" customHeight="1">
      <c r="B69" s="140"/>
      <c r="C69" s="140"/>
      <c r="D69" s="140"/>
      <c r="E69" s="6" t="s">
        <v>219</v>
      </c>
      <c r="F69" s="140"/>
      <c r="G69" s="4"/>
    </row>
    <row r="70" spans="2:7" ht="13.5">
      <c r="B70" s="4"/>
      <c r="C70" s="4"/>
      <c r="D70" s="58"/>
      <c r="E70" s="58"/>
      <c r="F70" s="58"/>
      <c r="G70" s="58"/>
    </row>
    <row r="71" spans="2:7" ht="13.5">
      <c r="B71" s="4"/>
      <c r="C71" s="4"/>
      <c r="D71" s="58"/>
      <c r="E71" s="58"/>
      <c r="F71" s="58"/>
      <c r="G71" s="58"/>
    </row>
    <row r="72" spans="6:7" ht="13.5">
      <c r="F72" s="58"/>
      <c r="G72" s="58"/>
    </row>
    <row r="73" spans="6:7" ht="13.5">
      <c r="F73" s="58"/>
      <c r="G73" s="58"/>
    </row>
    <row r="74" spans="6:7" ht="13.5">
      <c r="F74" s="58"/>
      <c r="G74" s="58"/>
    </row>
    <row r="75" spans="6:7" ht="13.5">
      <c r="F75" s="58"/>
      <c r="G75" s="58"/>
    </row>
    <row r="76" spans="6:7" ht="13.5">
      <c r="F76" s="58"/>
      <c r="G76" s="58"/>
    </row>
    <row r="77" spans="6:7" ht="13.5">
      <c r="F77" s="58"/>
      <c r="G77" s="58"/>
    </row>
    <row r="78" spans="6:7" ht="13.5">
      <c r="F78" s="58"/>
      <c r="G78" s="58"/>
    </row>
    <row r="79" spans="6:7" ht="13.5">
      <c r="F79" s="58"/>
      <c r="G79" s="58"/>
    </row>
    <row r="80" ht="13.5">
      <c r="F80" s="58"/>
    </row>
    <row r="81" ht="13.5">
      <c r="F81" s="58"/>
    </row>
  </sheetData>
  <sheetProtection/>
  <mergeCells count="68">
    <mergeCell ref="C46:C69"/>
    <mergeCell ref="B46:B69"/>
    <mergeCell ref="B22:B37"/>
    <mergeCell ref="C22:C37"/>
    <mergeCell ref="B5:B9"/>
    <mergeCell ref="B12:B21"/>
    <mergeCell ref="B40:B41"/>
    <mergeCell ref="B42:B43"/>
    <mergeCell ref="B44:B45"/>
    <mergeCell ref="F24:F25"/>
    <mergeCell ref="F26:F27"/>
    <mergeCell ref="F28:F29"/>
    <mergeCell ref="F5:F6"/>
    <mergeCell ref="F7:F9"/>
    <mergeCell ref="F12:F13"/>
    <mergeCell ref="F14:F15"/>
    <mergeCell ref="F16:F17"/>
    <mergeCell ref="F18:F19"/>
    <mergeCell ref="F54:F55"/>
    <mergeCell ref="F56:F57"/>
    <mergeCell ref="F58:F59"/>
    <mergeCell ref="F60:F61"/>
    <mergeCell ref="F20:F21"/>
    <mergeCell ref="F30:F31"/>
    <mergeCell ref="F32:F33"/>
    <mergeCell ref="F34:F35"/>
    <mergeCell ref="F38:F39"/>
    <mergeCell ref="F22:F23"/>
    <mergeCell ref="F66:F67"/>
    <mergeCell ref="D5:D6"/>
    <mergeCell ref="D7:D9"/>
    <mergeCell ref="D12:D13"/>
    <mergeCell ref="D14:D15"/>
    <mergeCell ref="D16:D17"/>
    <mergeCell ref="F62:F63"/>
    <mergeCell ref="F64:F65"/>
    <mergeCell ref="F48:F50"/>
    <mergeCell ref="F51:F53"/>
    <mergeCell ref="D34:D35"/>
    <mergeCell ref="D38:D39"/>
    <mergeCell ref="F40:F41"/>
    <mergeCell ref="F42:F43"/>
    <mergeCell ref="F44:F45"/>
    <mergeCell ref="F46:F47"/>
    <mergeCell ref="D26:D27"/>
    <mergeCell ref="D28:D29"/>
    <mergeCell ref="D30:D31"/>
    <mergeCell ref="D32:D33"/>
    <mergeCell ref="D18:D19"/>
    <mergeCell ref="D20:D21"/>
    <mergeCell ref="D22:D23"/>
    <mergeCell ref="D24:D25"/>
    <mergeCell ref="D51:D53"/>
    <mergeCell ref="D54:D55"/>
    <mergeCell ref="D56:D57"/>
    <mergeCell ref="D58:D59"/>
    <mergeCell ref="D48:D50"/>
    <mergeCell ref="D46:D47"/>
    <mergeCell ref="D68:D69"/>
    <mergeCell ref="F68:F69"/>
    <mergeCell ref="D36:D37"/>
    <mergeCell ref="F36:F37"/>
    <mergeCell ref="C5:C9"/>
    <mergeCell ref="C12:C21"/>
    <mergeCell ref="D60:D61"/>
    <mergeCell ref="D62:D63"/>
    <mergeCell ref="D64:D65"/>
    <mergeCell ref="D66:D67"/>
  </mergeCells>
  <printOptions horizontalCentered="1"/>
  <pageMargins left="0.7874015748031497" right="0.7874015748031497" top="0.984251968503937" bottom="0.5905511811023623" header="0.5118110236220472" footer="0.5118110236220472"/>
  <pageSetup fitToHeight="2" horizontalDpi="600" verticalDpi="600" orientation="landscape" paperSize="9" scale="74" r:id="rId1"/>
</worksheet>
</file>

<file path=xl/worksheets/sheet2.xml><?xml version="1.0" encoding="utf-8"?>
<worksheet xmlns="http://schemas.openxmlformats.org/spreadsheetml/2006/main" xmlns:r="http://schemas.openxmlformats.org/officeDocument/2006/relationships">
  <dimension ref="B2:V45"/>
  <sheetViews>
    <sheetView view="pageBreakPreview" zoomScale="85" zoomScaleSheetLayoutView="85" zoomScalePageLayoutView="0" workbookViewId="0" topLeftCell="A16">
      <selection activeCell="M31" sqref="M31"/>
    </sheetView>
  </sheetViews>
  <sheetFormatPr defaultColWidth="9.00390625" defaultRowHeight="13.5"/>
  <cols>
    <col min="1" max="1" width="9.00390625" style="8" customWidth="1"/>
    <col min="2" max="2" width="3.50390625" style="8" customWidth="1"/>
    <col min="3" max="3" width="12.50390625" style="8" customWidth="1"/>
    <col min="4" max="7" width="6.125" style="8" customWidth="1"/>
    <col min="8" max="8" width="11.25390625" style="8" customWidth="1"/>
    <col min="9" max="9" width="12.50390625" style="8" customWidth="1"/>
    <col min="10" max="11" width="6.25390625" style="8" customWidth="1"/>
    <col min="12" max="13" width="16.25390625" style="8" customWidth="1"/>
    <col min="14" max="14" width="19.25390625" style="8" customWidth="1"/>
    <col min="15" max="15" width="1.875" style="8" customWidth="1"/>
    <col min="16" max="16" width="7.50390625" style="8" customWidth="1"/>
    <col min="17" max="17" width="12.125" style="8" customWidth="1"/>
    <col min="18" max="18" width="5.125" style="8" customWidth="1"/>
    <col min="19" max="19" width="3.875" style="8" customWidth="1"/>
    <col min="20" max="20" width="9.75390625" style="8" customWidth="1"/>
    <col min="21" max="21" width="4.125" style="8" customWidth="1"/>
    <col min="22" max="22" width="1.75390625" style="8" customWidth="1"/>
    <col min="23" max="16384" width="9.00390625" style="8" customWidth="1"/>
  </cols>
  <sheetData>
    <row r="2" spans="2:22" ht="26.25" customHeight="1">
      <c r="B2" s="168" t="s">
        <v>69</v>
      </c>
      <c r="C2" s="168"/>
      <c r="D2" s="168"/>
      <c r="E2" s="168"/>
      <c r="F2" s="168"/>
      <c r="G2" s="168"/>
      <c r="H2" s="168"/>
      <c r="I2" s="168"/>
      <c r="J2" s="168"/>
      <c r="K2" s="168"/>
      <c r="L2" s="168"/>
      <c r="M2" s="168"/>
      <c r="N2" s="168"/>
      <c r="O2" s="168"/>
      <c r="P2" s="168"/>
      <c r="Q2" s="168"/>
      <c r="R2" s="168"/>
      <c r="S2" s="168"/>
      <c r="T2" s="168"/>
      <c r="U2" s="168"/>
      <c r="V2" s="168"/>
    </row>
    <row r="3" ht="13.5" customHeight="1"/>
    <row r="4" spans="3:11" ht="26.25" customHeight="1">
      <c r="C4" s="154" t="s">
        <v>67</v>
      </c>
      <c r="D4" s="155"/>
      <c r="E4" s="155"/>
      <c r="F4" s="156"/>
      <c r="G4" s="154"/>
      <c r="H4" s="155"/>
      <c r="I4" s="155"/>
      <c r="J4" s="155"/>
      <c r="K4" s="156"/>
    </row>
    <row r="5" spans="3:21" ht="14.25" customHeight="1">
      <c r="C5" s="42"/>
      <c r="D5" s="42"/>
      <c r="E5" s="42"/>
      <c r="F5" s="42"/>
      <c r="G5" s="42"/>
      <c r="H5" s="42"/>
      <c r="I5" s="42"/>
      <c r="J5" s="42"/>
      <c r="K5" s="42"/>
      <c r="L5" s="42"/>
      <c r="M5" s="42"/>
      <c r="N5" s="42"/>
      <c r="O5" s="42"/>
      <c r="P5" s="42"/>
      <c r="Q5" s="42"/>
      <c r="R5" s="42"/>
      <c r="S5" s="42"/>
      <c r="T5" s="42"/>
      <c r="U5" s="42"/>
    </row>
    <row r="6" ht="26.25" customHeight="1">
      <c r="B6" s="8" t="s">
        <v>68</v>
      </c>
    </row>
    <row r="7" spans="2:13" s="54" customFormat="1" ht="26.25" customHeight="1">
      <c r="B7" s="8" t="s">
        <v>232</v>
      </c>
      <c r="C7" s="8"/>
      <c r="D7" s="8"/>
      <c r="E7" s="8"/>
      <c r="F7" s="8"/>
      <c r="G7" s="8"/>
      <c r="H7" s="8"/>
      <c r="I7" s="8"/>
      <c r="J7" s="8"/>
      <c r="K7" s="8"/>
      <c r="L7" s="8"/>
      <c r="M7" s="8"/>
    </row>
    <row r="8" spans="2:13" s="54" customFormat="1" ht="26.25" customHeight="1">
      <c r="B8" s="8" t="s">
        <v>233</v>
      </c>
      <c r="C8" s="8"/>
      <c r="D8" s="8"/>
      <c r="E8" s="8"/>
      <c r="F8" s="8"/>
      <c r="G8" s="8"/>
      <c r="H8" s="8"/>
      <c r="I8" s="8"/>
      <c r="J8" s="8"/>
      <c r="K8" s="8"/>
      <c r="L8" s="8"/>
      <c r="M8" s="8"/>
    </row>
    <row r="9" ht="17.25" customHeight="1"/>
    <row r="10" ht="26.25" customHeight="1">
      <c r="B10" s="8" t="s">
        <v>70</v>
      </c>
    </row>
    <row r="11" spans="3:22" ht="22.5" customHeight="1">
      <c r="C11" s="169" t="s">
        <v>97</v>
      </c>
      <c r="D11" s="149" t="s">
        <v>96</v>
      </c>
      <c r="E11" s="150"/>
      <c r="F11" s="153" t="s">
        <v>71</v>
      </c>
      <c r="G11" s="150"/>
      <c r="H11" s="154" t="s">
        <v>94</v>
      </c>
      <c r="I11" s="155"/>
      <c r="J11" s="155"/>
      <c r="K11" s="155"/>
      <c r="L11" s="155"/>
      <c r="M11" s="155"/>
      <c r="N11" s="155"/>
      <c r="O11" s="155"/>
      <c r="P11" s="155"/>
      <c r="Q11" s="155"/>
      <c r="R11" s="155"/>
      <c r="S11" s="155"/>
      <c r="T11" s="155"/>
      <c r="U11" s="155"/>
      <c r="V11" s="156"/>
    </row>
    <row r="12" spans="3:22" ht="33.75" customHeight="1">
      <c r="C12" s="147"/>
      <c r="D12" s="151"/>
      <c r="E12" s="152"/>
      <c r="F12" s="151"/>
      <c r="G12" s="152"/>
      <c r="H12" s="154" t="s">
        <v>72</v>
      </c>
      <c r="I12" s="155"/>
      <c r="J12" s="155"/>
      <c r="K12" s="156"/>
      <c r="L12" s="157" t="s">
        <v>95</v>
      </c>
      <c r="M12" s="156"/>
      <c r="N12" s="9" t="s">
        <v>93</v>
      </c>
      <c r="O12" s="154" t="s">
        <v>88</v>
      </c>
      <c r="P12" s="155"/>
      <c r="Q12" s="155"/>
      <c r="R12" s="155"/>
      <c r="S12" s="155"/>
      <c r="T12" s="155"/>
      <c r="U12" s="155"/>
      <c r="V12" s="156"/>
    </row>
    <row r="13" spans="3:22" ht="30" customHeight="1">
      <c r="C13" s="147"/>
      <c r="D13" s="170" t="s">
        <v>74</v>
      </c>
      <c r="E13" s="170" t="s">
        <v>75</v>
      </c>
      <c r="F13" s="170" t="s">
        <v>74</v>
      </c>
      <c r="G13" s="146" t="s">
        <v>76</v>
      </c>
      <c r="H13" s="16"/>
      <c r="I13" s="17"/>
      <c r="J13" s="17"/>
      <c r="K13" s="18"/>
      <c r="L13" s="10" t="s">
        <v>91</v>
      </c>
      <c r="M13" s="10" t="s">
        <v>73</v>
      </c>
      <c r="N13" s="12"/>
      <c r="O13" s="16"/>
      <c r="P13" s="17"/>
      <c r="Q13" s="17"/>
      <c r="R13" s="17"/>
      <c r="S13" s="17"/>
      <c r="T13" s="17"/>
      <c r="U13" s="17"/>
      <c r="V13" s="18"/>
    </row>
    <row r="14" spans="3:22" ht="30" customHeight="1">
      <c r="C14" s="147"/>
      <c r="D14" s="171"/>
      <c r="E14" s="171"/>
      <c r="F14" s="171"/>
      <c r="G14" s="147"/>
      <c r="H14" s="19"/>
      <c r="I14" s="20"/>
      <c r="J14" s="20"/>
      <c r="K14" s="21"/>
      <c r="L14" s="11" t="s">
        <v>92</v>
      </c>
      <c r="M14" s="11" t="s">
        <v>77</v>
      </c>
      <c r="N14" s="11" t="s">
        <v>78</v>
      </c>
      <c r="O14" s="19"/>
      <c r="P14" s="20"/>
      <c r="Q14" s="20"/>
      <c r="R14" s="20"/>
      <c r="S14" s="20"/>
      <c r="T14" s="20"/>
      <c r="U14" s="20"/>
      <c r="V14" s="21"/>
    </row>
    <row r="15" spans="3:22" ht="30" customHeight="1">
      <c r="C15" s="147"/>
      <c r="D15" s="171"/>
      <c r="E15" s="171"/>
      <c r="F15" s="171"/>
      <c r="G15" s="147"/>
      <c r="H15" s="19"/>
      <c r="I15" s="20"/>
      <c r="J15" s="20"/>
      <c r="K15" s="21"/>
      <c r="L15" s="160" t="s">
        <v>184</v>
      </c>
      <c r="M15" s="162" t="s">
        <v>183</v>
      </c>
      <c r="N15" s="13" t="s">
        <v>79</v>
      </c>
      <c r="O15" s="19"/>
      <c r="P15" s="20"/>
      <c r="Q15" s="20"/>
      <c r="R15" s="20"/>
      <c r="S15" s="20"/>
      <c r="T15" s="20"/>
      <c r="U15" s="20"/>
      <c r="V15" s="21"/>
    </row>
    <row r="16" spans="3:22" ht="30" customHeight="1">
      <c r="C16" s="147"/>
      <c r="D16" s="171"/>
      <c r="E16" s="171"/>
      <c r="F16" s="171"/>
      <c r="G16" s="147"/>
      <c r="H16" s="19"/>
      <c r="I16" s="20"/>
      <c r="J16" s="20"/>
      <c r="K16" s="21"/>
      <c r="L16" s="161"/>
      <c r="M16" s="163"/>
      <c r="N16" s="14"/>
      <c r="O16" s="19"/>
      <c r="P16" s="20"/>
      <c r="Q16" s="20"/>
      <c r="R16" s="20"/>
      <c r="S16" s="20"/>
      <c r="T16" s="20"/>
      <c r="U16" s="20"/>
      <c r="V16" s="21"/>
    </row>
    <row r="17" spans="3:22" ht="22.5" customHeight="1">
      <c r="C17" s="147"/>
      <c r="D17" s="171"/>
      <c r="E17" s="171"/>
      <c r="F17" s="171"/>
      <c r="G17" s="147"/>
      <c r="H17" s="19"/>
      <c r="I17" s="20"/>
      <c r="J17" s="20"/>
      <c r="K17" s="21"/>
      <c r="L17" s="166" t="s">
        <v>189</v>
      </c>
      <c r="M17" s="167"/>
      <c r="N17" s="14"/>
      <c r="O17" s="19"/>
      <c r="P17" s="20"/>
      <c r="Q17" s="20"/>
      <c r="R17" s="20"/>
      <c r="S17" s="20"/>
      <c r="T17" s="20"/>
      <c r="U17" s="20"/>
      <c r="V17" s="21"/>
    </row>
    <row r="18" spans="3:22" ht="30" customHeight="1">
      <c r="C18" s="147"/>
      <c r="D18" s="171"/>
      <c r="E18" s="171"/>
      <c r="F18" s="171"/>
      <c r="G18" s="147"/>
      <c r="H18" s="19"/>
      <c r="I18" s="20"/>
      <c r="J18" s="20"/>
      <c r="K18" s="21"/>
      <c r="L18" s="164" t="str">
        <f>IF(L19+M19=E21,"OK","Not")</f>
        <v>OK</v>
      </c>
      <c r="M18" s="165"/>
      <c r="N18" s="14"/>
      <c r="O18" s="19"/>
      <c r="P18" s="20"/>
      <c r="Q18" s="20"/>
      <c r="R18" s="20"/>
      <c r="S18" s="20"/>
      <c r="T18" s="20"/>
      <c r="U18" s="20"/>
      <c r="V18" s="21"/>
    </row>
    <row r="19" spans="3:22" ht="19.5" customHeight="1">
      <c r="C19" s="148"/>
      <c r="D19" s="172"/>
      <c r="E19" s="172"/>
      <c r="F19" s="172"/>
      <c r="G19" s="148"/>
      <c r="H19" s="22"/>
      <c r="I19" s="23"/>
      <c r="J19" s="23"/>
      <c r="K19" s="24"/>
      <c r="L19" s="99"/>
      <c r="M19" s="99"/>
      <c r="N19" s="15"/>
      <c r="O19" s="22"/>
      <c r="P19" s="23"/>
      <c r="Q19" s="23"/>
      <c r="R19" s="23"/>
      <c r="S19" s="23"/>
      <c r="T19" s="23"/>
      <c r="U19" s="23"/>
      <c r="V19" s="24"/>
    </row>
    <row r="20" spans="3:22" ht="18.75" customHeight="1">
      <c r="C20" s="10" t="s">
        <v>80</v>
      </c>
      <c r="D20" s="142"/>
      <c r="E20" s="65" t="s">
        <v>81</v>
      </c>
      <c r="F20" s="26"/>
      <c r="G20" s="26"/>
      <c r="H20" s="29"/>
      <c r="I20" s="30"/>
      <c r="J20" s="30"/>
      <c r="K20" s="31"/>
      <c r="L20" s="195" t="s">
        <v>185</v>
      </c>
      <c r="M20" s="195" t="s">
        <v>186</v>
      </c>
      <c r="N20" s="29"/>
      <c r="O20" s="29"/>
      <c r="P20" s="30"/>
      <c r="Q20" s="30"/>
      <c r="R20" s="30"/>
      <c r="S20" s="30"/>
      <c r="T20" s="30"/>
      <c r="U20" s="30"/>
      <c r="V20" s="31"/>
    </row>
    <row r="21" spans="3:22" ht="18.75" customHeight="1">
      <c r="C21" s="25"/>
      <c r="D21" s="143"/>
      <c r="E21" s="144">
        <f>SUM(D20:D23)</f>
        <v>0</v>
      </c>
      <c r="F21" s="28"/>
      <c r="G21" s="28"/>
      <c r="H21" s="35"/>
      <c r="I21" s="36"/>
      <c r="J21" s="36"/>
      <c r="K21" s="37"/>
      <c r="L21" s="196"/>
      <c r="M21" s="196"/>
      <c r="N21" s="35"/>
      <c r="O21" s="35"/>
      <c r="P21" s="36"/>
      <c r="Q21" s="36"/>
      <c r="R21" s="36"/>
      <c r="S21" s="36"/>
      <c r="T21" s="36"/>
      <c r="U21" s="36"/>
      <c r="V21" s="37"/>
    </row>
    <row r="22" spans="3:22" ht="18.75" customHeight="1">
      <c r="C22" s="10" t="s">
        <v>82</v>
      </c>
      <c r="D22" s="142"/>
      <c r="E22" s="144"/>
      <c r="F22" s="26"/>
      <c r="G22" s="26"/>
      <c r="H22" s="29"/>
      <c r="I22" s="30"/>
      <c r="J22" s="30"/>
      <c r="K22" s="31"/>
      <c r="L22" s="106">
        <f>L19*1.65</f>
        <v>0</v>
      </c>
      <c r="M22" s="107">
        <f>M19*3.3</f>
        <v>0</v>
      </c>
      <c r="N22" s="26"/>
      <c r="O22" s="29"/>
      <c r="P22" s="30"/>
      <c r="Q22" s="30"/>
      <c r="R22" s="30"/>
      <c r="S22" s="30"/>
      <c r="T22" s="30"/>
      <c r="U22" s="30"/>
      <c r="V22" s="31"/>
    </row>
    <row r="23" spans="3:22" ht="18.75" customHeight="1">
      <c r="C23" s="25"/>
      <c r="D23" s="143"/>
      <c r="E23" s="145"/>
      <c r="F23" s="28"/>
      <c r="G23" s="28"/>
      <c r="H23" s="35"/>
      <c r="I23" s="36"/>
      <c r="J23" s="36"/>
      <c r="K23" s="37"/>
      <c r="L23" s="77"/>
      <c r="M23" s="82"/>
      <c r="N23" s="28"/>
      <c r="O23" s="35"/>
      <c r="P23" s="36"/>
      <c r="Q23" s="36"/>
      <c r="R23" s="36"/>
      <c r="S23" s="36"/>
      <c r="T23" s="36"/>
      <c r="U23" s="36"/>
      <c r="V23" s="37"/>
    </row>
    <row r="24" spans="3:22" ht="18.75" customHeight="1">
      <c r="C24" s="10" t="s">
        <v>83</v>
      </c>
      <c r="D24" s="142"/>
      <c r="E24" s="66" t="s">
        <v>84</v>
      </c>
      <c r="F24" s="27"/>
      <c r="G24" s="27"/>
      <c r="H24" s="32"/>
      <c r="I24" s="33"/>
      <c r="J24" s="33"/>
      <c r="K24" s="34"/>
      <c r="L24" s="29"/>
      <c r="M24" s="26"/>
      <c r="N24" s="66" t="s">
        <v>102</v>
      </c>
      <c r="O24" s="16"/>
      <c r="P24" s="17"/>
      <c r="Q24" s="17"/>
      <c r="R24" s="17"/>
      <c r="S24" s="17"/>
      <c r="T24" s="17"/>
      <c r="U24" s="17"/>
      <c r="V24" s="18"/>
    </row>
    <row r="25" spans="3:22" ht="18.75" customHeight="1">
      <c r="C25" s="25"/>
      <c r="D25" s="143"/>
      <c r="E25" s="100">
        <f>SUM(D24)</f>
        <v>0</v>
      </c>
      <c r="F25" s="28"/>
      <c r="G25" s="28"/>
      <c r="H25" s="35"/>
      <c r="I25" s="36"/>
      <c r="J25" s="36"/>
      <c r="K25" s="37"/>
      <c r="L25" s="35"/>
      <c r="M25" s="28"/>
      <c r="N25" s="109">
        <f>ROUNDDOWN(E25*1.98,2)</f>
        <v>0</v>
      </c>
      <c r="O25" s="19"/>
      <c r="P25" s="154" t="s">
        <v>112</v>
      </c>
      <c r="Q25" s="155"/>
      <c r="R25" s="156"/>
      <c r="S25" s="154" t="s">
        <v>113</v>
      </c>
      <c r="T25" s="155"/>
      <c r="U25" s="156"/>
      <c r="V25" s="21"/>
    </row>
    <row r="26" spans="3:22" ht="18.75" customHeight="1">
      <c r="C26" s="10" t="s">
        <v>85</v>
      </c>
      <c r="D26" s="142"/>
      <c r="E26" s="65" t="s">
        <v>86</v>
      </c>
      <c r="F26" s="142"/>
      <c r="G26" s="66"/>
      <c r="H26" s="68" t="s">
        <v>99</v>
      </c>
      <c r="I26" s="69"/>
      <c r="J26" s="69"/>
      <c r="K26" s="74"/>
      <c r="L26" s="29"/>
      <c r="M26" s="26"/>
      <c r="N26" s="197" t="s">
        <v>241</v>
      </c>
      <c r="O26" s="19"/>
      <c r="P26" s="12" t="s">
        <v>109</v>
      </c>
      <c r="Q26" s="69" t="s">
        <v>240</v>
      </c>
      <c r="R26" s="74"/>
      <c r="S26" s="29"/>
      <c r="T26" s="30"/>
      <c r="U26" s="31"/>
      <c r="V26" s="21"/>
    </row>
    <row r="27" spans="3:22" ht="18.75" customHeight="1">
      <c r="C27" s="25"/>
      <c r="D27" s="143"/>
      <c r="E27" s="101">
        <f>SUM(D26:D27)</f>
        <v>0</v>
      </c>
      <c r="F27" s="143"/>
      <c r="G27" s="144">
        <f>SUM(F26:F31)</f>
        <v>0</v>
      </c>
      <c r="H27" s="85" t="s">
        <v>187</v>
      </c>
      <c r="I27" s="86"/>
      <c r="J27" s="86"/>
      <c r="K27" s="80"/>
      <c r="L27" s="35"/>
      <c r="M27" s="28"/>
      <c r="N27" s="110">
        <f>ROUNDDOWN((E27+E29)*1.98,2)</f>
        <v>0</v>
      </c>
      <c r="O27" s="19"/>
      <c r="P27" s="15"/>
      <c r="Q27" s="111">
        <f>ROUNDDOWN((E25+E27+E29)*3.3,2)</f>
        <v>0</v>
      </c>
      <c r="R27" s="77" t="s">
        <v>100</v>
      </c>
      <c r="S27" s="35"/>
      <c r="T27" s="36"/>
      <c r="U27" s="37"/>
      <c r="V27" s="21"/>
    </row>
    <row r="28" spans="3:22" ht="18.75" customHeight="1">
      <c r="C28" s="10" t="s">
        <v>87</v>
      </c>
      <c r="D28" s="142"/>
      <c r="E28" s="94" t="s">
        <v>239</v>
      </c>
      <c r="F28" s="142"/>
      <c r="G28" s="144"/>
      <c r="H28" s="158">
        <f>IF(G$27=1,"１学級=180","")</f>
      </c>
      <c r="I28" s="159"/>
      <c r="J28" s="103">
        <f>IF($G$27=1,180,G27*0)</f>
        <v>0</v>
      </c>
      <c r="K28" s="80"/>
      <c r="L28" s="29"/>
      <c r="M28" s="26"/>
      <c r="N28" s="81"/>
      <c r="O28" s="19"/>
      <c r="P28" s="12" t="s">
        <v>110</v>
      </c>
      <c r="Q28" s="69" t="s">
        <v>111</v>
      </c>
      <c r="R28" s="74"/>
      <c r="S28" s="68" t="s">
        <v>104</v>
      </c>
      <c r="T28" s="69"/>
      <c r="U28" s="74"/>
      <c r="V28" s="21"/>
    </row>
    <row r="29" spans="3:22" ht="18.75" customHeight="1">
      <c r="C29" s="25"/>
      <c r="D29" s="143"/>
      <c r="E29" s="102">
        <f>SUM(D28:D31)</f>
        <v>0</v>
      </c>
      <c r="F29" s="143"/>
      <c r="G29" s="144"/>
      <c r="H29" s="87" t="s">
        <v>188</v>
      </c>
      <c r="I29" s="87"/>
      <c r="J29" s="89"/>
      <c r="K29" s="80"/>
      <c r="L29" s="35"/>
      <c r="M29" s="28"/>
      <c r="N29" s="81"/>
      <c r="O29" s="19"/>
      <c r="P29" s="15"/>
      <c r="Q29" s="111">
        <f>ROUNDDOWN(E25*3.3,2)</f>
        <v>0</v>
      </c>
      <c r="R29" s="77" t="s">
        <v>100</v>
      </c>
      <c r="S29" s="85"/>
      <c r="T29" s="113">
        <f>Q29+Q30</f>
        <v>0</v>
      </c>
      <c r="U29" s="80" t="s">
        <v>100</v>
      </c>
      <c r="V29" s="21"/>
    </row>
    <row r="30" spans="3:22" ht="18.75" customHeight="1">
      <c r="C30" s="10" t="s">
        <v>98</v>
      </c>
      <c r="D30" s="142"/>
      <c r="E30" s="94"/>
      <c r="F30" s="142"/>
      <c r="G30" s="144"/>
      <c r="H30" s="158">
        <f>IF(G$27&gt;1,"320＋100×(学級数－2)","")</f>
      </c>
      <c r="I30" s="159"/>
      <c r="J30" s="104">
        <f>IF($G$27&gt;1,I37,I35)</f>
        <v>0</v>
      </c>
      <c r="K30" s="88">
        <f>IF(G27&gt;1,"㎡","")</f>
      </c>
      <c r="L30" s="32"/>
      <c r="M30" s="27"/>
      <c r="N30" s="81"/>
      <c r="O30" s="19"/>
      <c r="P30" s="83" t="s">
        <v>103</v>
      </c>
      <c r="Q30" s="112">
        <f>IF($G$27&gt;=3,400+80*($G$27-3),IF($G$27&gt;=1,330+30*($G$27-1),$G$27*0))</f>
        <v>0</v>
      </c>
      <c r="R30" s="84" t="s">
        <v>100</v>
      </c>
      <c r="S30" s="75"/>
      <c r="T30" s="76"/>
      <c r="U30" s="77"/>
      <c r="V30" s="21"/>
    </row>
    <row r="31" spans="3:22" ht="18.75" customHeight="1">
      <c r="C31" s="25"/>
      <c r="D31" s="143"/>
      <c r="E31" s="95"/>
      <c r="F31" s="143"/>
      <c r="G31" s="145"/>
      <c r="H31" s="75"/>
      <c r="I31" s="76"/>
      <c r="J31" s="76"/>
      <c r="K31" s="77"/>
      <c r="L31" s="35"/>
      <c r="M31" s="28"/>
      <c r="N31" s="82"/>
      <c r="O31" s="22"/>
      <c r="P31" s="67"/>
      <c r="Q31" s="38"/>
      <c r="R31" s="23"/>
      <c r="S31" s="23"/>
      <c r="T31" s="23"/>
      <c r="U31" s="23"/>
      <c r="V31" s="24"/>
    </row>
    <row r="32" spans="3:22" ht="18.75" customHeight="1">
      <c r="C32" s="10" t="s">
        <v>76</v>
      </c>
      <c r="D32" s="65"/>
      <c r="E32" s="65"/>
      <c r="F32" s="65"/>
      <c r="G32" s="65"/>
      <c r="H32" s="68" t="s">
        <v>101</v>
      </c>
      <c r="I32" s="69"/>
      <c r="J32" s="69"/>
      <c r="K32" s="70" t="s">
        <v>100</v>
      </c>
      <c r="L32" s="65" t="s">
        <v>105</v>
      </c>
      <c r="M32" s="65" t="s">
        <v>106</v>
      </c>
      <c r="N32" s="71" t="s">
        <v>107</v>
      </c>
      <c r="O32" s="68"/>
      <c r="P32" s="69" t="s">
        <v>108</v>
      </c>
      <c r="Q32" s="69"/>
      <c r="R32" s="69"/>
      <c r="S32" s="69"/>
      <c r="T32" s="72"/>
      <c r="U32" s="73" t="s">
        <v>100</v>
      </c>
      <c r="V32" s="74"/>
    </row>
    <row r="33" spans="3:22" ht="18.75" customHeight="1">
      <c r="C33" s="15" t="s">
        <v>89</v>
      </c>
      <c r="D33" s="100">
        <f>SUM(D20:D31)</f>
        <v>0</v>
      </c>
      <c r="E33" s="100">
        <f>SUM(E20:E31)</f>
        <v>0</v>
      </c>
      <c r="F33" s="100">
        <f>SUM(F26:F31)</f>
        <v>0</v>
      </c>
      <c r="G33" s="100">
        <f>SUM(G26:G31)</f>
        <v>0</v>
      </c>
      <c r="H33" s="75"/>
      <c r="I33" s="76"/>
      <c r="J33" s="105">
        <f>SUM(J28+J30)</f>
        <v>0</v>
      </c>
      <c r="K33" s="77"/>
      <c r="L33" s="108">
        <f>L22</f>
        <v>0</v>
      </c>
      <c r="M33" s="108">
        <f>M22</f>
        <v>0</v>
      </c>
      <c r="N33" s="109">
        <f>N25+N27</f>
        <v>0</v>
      </c>
      <c r="O33" s="75"/>
      <c r="P33" s="76"/>
      <c r="Q33" s="76"/>
      <c r="R33" s="76"/>
      <c r="S33" s="76"/>
      <c r="T33" s="114">
        <f>IF(Q$27&gt;T$29,Q$27,T$29)</f>
        <v>0</v>
      </c>
      <c r="U33" s="78"/>
      <c r="V33" s="77"/>
    </row>
    <row r="34" ht="14.25">
      <c r="C34" s="8" t="s">
        <v>90</v>
      </c>
    </row>
    <row r="35" ht="14.25">
      <c r="H35" s="41"/>
    </row>
    <row r="36" ht="14.25">
      <c r="H36" s="41"/>
    </row>
    <row r="37" spans="8:9" ht="14.25">
      <c r="H37" s="41"/>
      <c r="I37" s="8">
        <f>320+100*(G27-2)</f>
        <v>120</v>
      </c>
    </row>
    <row r="38" ht="14.25">
      <c r="H38" s="41"/>
    </row>
    <row r="39" ht="14.25">
      <c r="H39" s="41"/>
    </row>
    <row r="40" ht="14.25">
      <c r="H40" s="41"/>
    </row>
    <row r="41" ht="14.25">
      <c r="H41" s="41"/>
    </row>
    <row r="42" ht="14.25">
      <c r="H42" s="41"/>
    </row>
    <row r="43" ht="14.25">
      <c r="H43" s="41"/>
    </row>
    <row r="44" ht="14.25">
      <c r="H44" s="41"/>
    </row>
    <row r="45" ht="14.25">
      <c r="H45" s="41"/>
    </row>
  </sheetData>
  <sheetProtection/>
  <mergeCells count="35">
    <mergeCell ref="B2:V2"/>
    <mergeCell ref="C4:F4"/>
    <mergeCell ref="G4:K4"/>
    <mergeCell ref="P25:R25"/>
    <mergeCell ref="C11:C19"/>
    <mergeCell ref="D13:D19"/>
    <mergeCell ref="E13:E19"/>
    <mergeCell ref="F13:F19"/>
    <mergeCell ref="O12:V12"/>
    <mergeCell ref="H11:V11"/>
    <mergeCell ref="L12:M12"/>
    <mergeCell ref="S25:U25"/>
    <mergeCell ref="H30:I30"/>
    <mergeCell ref="H28:I28"/>
    <mergeCell ref="L15:L16"/>
    <mergeCell ref="M15:M16"/>
    <mergeCell ref="L18:M18"/>
    <mergeCell ref="L17:M17"/>
    <mergeCell ref="M20:M21"/>
    <mergeCell ref="L20:L21"/>
    <mergeCell ref="G13:G19"/>
    <mergeCell ref="D11:E12"/>
    <mergeCell ref="F11:G12"/>
    <mergeCell ref="H12:K12"/>
    <mergeCell ref="D20:D21"/>
    <mergeCell ref="D22:D23"/>
    <mergeCell ref="D30:D31"/>
    <mergeCell ref="F26:F27"/>
    <mergeCell ref="F28:F29"/>
    <mergeCell ref="F30:F31"/>
    <mergeCell ref="E21:E23"/>
    <mergeCell ref="G27:G31"/>
    <mergeCell ref="D24:D25"/>
    <mergeCell ref="D26:D27"/>
    <mergeCell ref="D28:D29"/>
  </mergeCells>
  <printOptions/>
  <pageMargins left="0.7874015748031497" right="0.7874015748031497" top="0.984251968503937" bottom="0.984251968503937" header="0.5118110236220472" footer="0.5118110236220472"/>
  <pageSetup horizontalDpi="600" verticalDpi="600" orientation="landscape" paperSize="9" scale="70" r:id="rId3"/>
  <headerFooter alignWithMargins="0">
    <oddHeader>&amp;R&amp;"HG丸ｺﾞｼｯｸM-PRO,標準"&amp;9幼保連携型以外　Ｎｏ．１</oddHeader>
  </headerFooter>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J38"/>
  <sheetViews>
    <sheetView view="pageBreakPreview" zoomScale="55" zoomScaleNormal="75" zoomScaleSheetLayoutView="55" zoomScalePageLayoutView="0" workbookViewId="0" topLeftCell="A1">
      <selection activeCell="J17" sqref="J17"/>
    </sheetView>
  </sheetViews>
  <sheetFormatPr defaultColWidth="9.00390625" defaultRowHeight="13.5"/>
  <cols>
    <col min="1" max="1" width="9.00390625" style="8" customWidth="1"/>
    <col min="2" max="2" width="2.75390625" style="8" customWidth="1"/>
    <col min="3" max="3" width="1.25" style="8" customWidth="1"/>
    <col min="4" max="4" width="25.875" style="8" customWidth="1"/>
    <col min="5" max="5" width="10.00390625" style="8" bestFit="1" customWidth="1"/>
    <col min="6" max="10" width="30.00390625" style="8" customWidth="1"/>
    <col min="11" max="16384" width="9.00390625" style="8" customWidth="1"/>
  </cols>
  <sheetData>
    <row r="2" ht="22.5" customHeight="1">
      <c r="B2" s="8" t="s">
        <v>132</v>
      </c>
    </row>
    <row r="3" ht="18.75" customHeight="1">
      <c r="J3" s="46" t="s">
        <v>145</v>
      </c>
    </row>
    <row r="4" spans="3:10" ht="26.25" customHeight="1">
      <c r="C4" s="153" t="s">
        <v>135</v>
      </c>
      <c r="D4" s="150"/>
      <c r="E4" s="146" t="s">
        <v>114</v>
      </c>
      <c r="F4" s="154" t="s">
        <v>134</v>
      </c>
      <c r="G4" s="155"/>
      <c r="H4" s="155"/>
      <c r="I4" s="155"/>
      <c r="J4" s="156"/>
    </row>
    <row r="5" spans="3:10" ht="26.25" customHeight="1">
      <c r="C5" s="151"/>
      <c r="D5" s="152"/>
      <c r="E5" s="148"/>
      <c r="F5" s="45" t="s">
        <v>136</v>
      </c>
      <c r="G5" s="45" t="s">
        <v>115</v>
      </c>
      <c r="H5" s="45" t="s">
        <v>73</v>
      </c>
      <c r="I5" s="45" t="s">
        <v>116</v>
      </c>
      <c r="J5" s="45" t="s">
        <v>117</v>
      </c>
    </row>
    <row r="6" spans="3:10" ht="40.5" customHeight="1">
      <c r="C6" s="39"/>
      <c r="D6" s="40" t="s">
        <v>181</v>
      </c>
      <c r="E6" s="115"/>
      <c r="F6" s="47"/>
      <c r="G6" s="116"/>
      <c r="H6" s="47"/>
      <c r="I6" s="47"/>
      <c r="J6" s="47"/>
    </row>
    <row r="7" spans="3:10" ht="39.75" customHeight="1">
      <c r="C7" s="39"/>
      <c r="D7" s="40" t="s">
        <v>124</v>
      </c>
      <c r="E7" s="115"/>
      <c r="F7" s="47"/>
      <c r="G7" s="47"/>
      <c r="H7" s="116"/>
      <c r="I7" s="47"/>
      <c r="J7" s="47"/>
    </row>
    <row r="8" spans="3:10" ht="18.75" customHeight="1">
      <c r="C8" s="16"/>
      <c r="D8" s="178" t="s">
        <v>125</v>
      </c>
      <c r="E8" s="181"/>
      <c r="F8" s="49"/>
      <c r="G8" s="49"/>
      <c r="H8" s="49"/>
      <c r="I8" s="117"/>
      <c r="J8" s="49"/>
    </row>
    <row r="9" spans="3:10" ht="22.5" customHeight="1">
      <c r="C9" s="22"/>
      <c r="D9" s="180"/>
      <c r="E9" s="182"/>
      <c r="F9" s="48"/>
      <c r="G9" s="50"/>
      <c r="H9" s="48"/>
      <c r="I9" s="118"/>
      <c r="J9" s="48"/>
    </row>
    <row r="10" spans="3:10" ht="59.25" customHeight="1">
      <c r="C10" s="39"/>
      <c r="D10" s="43" t="s">
        <v>146</v>
      </c>
      <c r="E10" s="115"/>
      <c r="F10" s="47"/>
      <c r="G10" s="47"/>
      <c r="H10" s="47"/>
      <c r="I10" s="47"/>
      <c r="J10" s="47"/>
    </row>
    <row r="11" spans="3:10" ht="40.5" customHeight="1">
      <c r="C11" s="39"/>
      <c r="D11" s="40" t="s">
        <v>126</v>
      </c>
      <c r="E11" s="115"/>
      <c r="F11" s="116"/>
      <c r="G11" s="47"/>
      <c r="H11" s="47"/>
      <c r="I11" s="119">
        <f>F11</f>
        <v>0</v>
      </c>
      <c r="J11" s="47"/>
    </row>
    <row r="12" spans="3:10" ht="40.5" customHeight="1">
      <c r="C12" s="39"/>
      <c r="D12" s="40" t="s">
        <v>127</v>
      </c>
      <c r="E12" s="115"/>
      <c r="F12" s="116"/>
      <c r="G12" s="47"/>
      <c r="H12" s="47"/>
      <c r="I12" s="119">
        <f>F12</f>
        <v>0</v>
      </c>
      <c r="J12" s="47"/>
    </row>
    <row r="13" spans="3:10" ht="40.5" customHeight="1">
      <c r="C13" s="39"/>
      <c r="D13" s="40" t="s">
        <v>128</v>
      </c>
      <c r="E13" s="115"/>
      <c r="F13" s="116"/>
      <c r="G13" s="47"/>
      <c r="H13" s="47"/>
      <c r="I13" s="47"/>
      <c r="J13" s="47"/>
    </row>
    <row r="14" spans="3:10" ht="40.5" customHeight="1">
      <c r="C14" s="39"/>
      <c r="D14" s="40" t="s">
        <v>129</v>
      </c>
      <c r="E14" s="115"/>
      <c r="F14" s="116"/>
      <c r="G14" s="47"/>
      <c r="H14" s="47"/>
      <c r="I14" s="47"/>
      <c r="J14" s="47"/>
    </row>
    <row r="15" spans="3:10" ht="40.5" customHeight="1">
      <c r="C15" s="39"/>
      <c r="D15" s="40" t="s">
        <v>130</v>
      </c>
      <c r="E15" s="115"/>
      <c r="F15" s="116"/>
      <c r="G15" s="47"/>
      <c r="H15" s="47"/>
      <c r="I15" s="47"/>
      <c r="J15" s="47"/>
    </row>
    <row r="16" spans="3:10" ht="40.5" customHeight="1">
      <c r="C16" s="16"/>
      <c r="D16" s="18" t="s">
        <v>131</v>
      </c>
      <c r="E16" s="99"/>
      <c r="F16" s="116"/>
      <c r="G16" s="47"/>
      <c r="H16" s="47"/>
      <c r="I16" s="47"/>
      <c r="J16" s="47"/>
    </row>
    <row r="17" spans="3:10" ht="40.5" customHeight="1">
      <c r="C17" s="39"/>
      <c r="D17" s="175" t="s">
        <v>118</v>
      </c>
      <c r="E17" s="176"/>
      <c r="F17" s="119">
        <f>SUM(F11:F16)</f>
        <v>0</v>
      </c>
      <c r="G17" s="119">
        <f>SUM(G6:G16)</f>
        <v>0</v>
      </c>
      <c r="H17" s="119">
        <f>SUM(H6:H16)</f>
        <v>0</v>
      </c>
      <c r="I17" s="119">
        <f>SUM(I6:I16)</f>
        <v>0</v>
      </c>
      <c r="J17" s="116"/>
    </row>
    <row r="18" spans="3:10" ht="18.75" customHeight="1">
      <c r="C18" s="16"/>
      <c r="D18" s="177" t="s">
        <v>133</v>
      </c>
      <c r="E18" s="178"/>
      <c r="F18" s="120" t="s">
        <v>137</v>
      </c>
      <c r="G18" s="120" t="s">
        <v>139</v>
      </c>
      <c r="H18" s="120" t="s">
        <v>141</v>
      </c>
      <c r="I18" s="120" t="s">
        <v>143</v>
      </c>
      <c r="J18" s="120" t="s">
        <v>148</v>
      </c>
    </row>
    <row r="19" spans="3:10" ht="22.5" customHeight="1">
      <c r="C19" s="22"/>
      <c r="D19" s="179"/>
      <c r="E19" s="180"/>
      <c r="F19" s="108">
        <f>'施設・設備　1・2'!J33</f>
        <v>0</v>
      </c>
      <c r="G19" s="108">
        <f>'施設・設備　1・2'!L33</f>
        <v>0</v>
      </c>
      <c r="H19" s="108">
        <f>'施設・設備　1・2'!M33</f>
        <v>0</v>
      </c>
      <c r="I19" s="108">
        <f>'施設・設備　1・2'!N33</f>
        <v>0</v>
      </c>
      <c r="J19" s="108">
        <f>'施設・設備　1・2'!T33</f>
        <v>0</v>
      </c>
    </row>
    <row r="20" spans="3:10" ht="18.75" customHeight="1">
      <c r="C20" s="16"/>
      <c r="D20" s="177" t="s">
        <v>147</v>
      </c>
      <c r="E20" s="178"/>
      <c r="F20" s="120" t="s">
        <v>138</v>
      </c>
      <c r="G20" s="120" t="s">
        <v>140</v>
      </c>
      <c r="H20" s="120" t="s">
        <v>142</v>
      </c>
      <c r="I20" s="120" t="s">
        <v>144</v>
      </c>
      <c r="J20" s="120" t="s">
        <v>165</v>
      </c>
    </row>
    <row r="21" spans="3:10" ht="22.5" customHeight="1">
      <c r="C21" s="22"/>
      <c r="D21" s="179"/>
      <c r="E21" s="180"/>
      <c r="F21" s="122">
        <f>F17-F19</f>
        <v>0</v>
      </c>
      <c r="G21" s="122">
        <f>G17-G19</f>
        <v>0</v>
      </c>
      <c r="H21" s="122">
        <f>H17-H19</f>
        <v>0</v>
      </c>
      <c r="I21" s="122">
        <f>I17-I19</f>
        <v>0</v>
      </c>
      <c r="J21" s="122">
        <f>J17-J19</f>
        <v>0</v>
      </c>
    </row>
    <row r="22" spans="3:10" ht="40.5" customHeight="1">
      <c r="C22" s="44"/>
      <c r="D22" s="175" t="s">
        <v>119</v>
      </c>
      <c r="E22" s="176"/>
      <c r="F22" s="121" t="str">
        <f>IF(F21&gt;=0,"適","否")</f>
        <v>適</v>
      </c>
      <c r="G22" s="121" t="str">
        <f>IF(G21&gt;=0,"適","否")</f>
        <v>適</v>
      </c>
      <c r="H22" s="121" t="str">
        <f>IF(H21&gt;=0,"適","否")</f>
        <v>適</v>
      </c>
      <c r="I22" s="121" t="str">
        <f>IF(I21&gt;=0,"適","否")</f>
        <v>適</v>
      </c>
      <c r="J22" s="121" t="str">
        <f>IF(J21&gt;=0,"適","否")</f>
        <v>適</v>
      </c>
    </row>
    <row r="23" spans="6:10" ht="37.5" customHeight="1">
      <c r="F23" s="41" t="s">
        <v>120</v>
      </c>
      <c r="G23" s="41" t="s">
        <v>236</v>
      </c>
      <c r="H23" s="41" t="s">
        <v>236</v>
      </c>
      <c r="I23" s="41" t="s">
        <v>121</v>
      </c>
      <c r="J23" s="41" t="s">
        <v>122</v>
      </c>
    </row>
    <row r="24" spans="4:6" ht="17.25" customHeight="1">
      <c r="D24" s="173"/>
      <c r="E24" s="174"/>
      <c r="F24" s="63"/>
    </row>
    <row r="25" spans="4:6" ht="17.25" customHeight="1">
      <c r="D25" s="173"/>
      <c r="E25" s="174"/>
      <c r="F25" s="63"/>
    </row>
    <row r="26" spans="4:6" ht="17.25" customHeight="1">
      <c r="D26" s="173"/>
      <c r="E26" s="174"/>
      <c r="F26" s="63"/>
    </row>
    <row r="38" ht="14.25">
      <c r="E38" s="54"/>
    </row>
  </sheetData>
  <sheetProtection/>
  <mergeCells count="12">
    <mergeCell ref="C4:D5"/>
    <mergeCell ref="E4:E5"/>
    <mergeCell ref="D24:E24"/>
    <mergeCell ref="D25:E25"/>
    <mergeCell ref="D26:E26"/>
    <mergeCell ref="D22:E22"/>
    <mergeCell ref="F4:J4"/>
    <mergeCell ref="D17:E17"/>
    <mergeCell ref="D18:E19"/>
    <mergeCell ref="D20:E21"/>
    <mergeCell ref="D8:D9"/>
    <mergeCell ref="E8:E9"/>
  </mergeCells>
  <printOptions horizontalCentered="1"/>
  <pageMargins left="0.7874015748031497" right="0.7874015748031497" top="0.984251968503937" bottom="0.984251968503937" header="0.5118110236220472" footer="0.5118110236220472"/>
  <pageSetup fitToHeight="0" fitToWidth="1" horizontalDpi="600" verticalDpi="600" orientation="landscape" paperSize="9" scale="69" r:id="rId1"/>
  <headerFooter alignWithMargins="0">
    <oddHeader>&amp;R&amp;"HG丸ｺﾞｼｯｸM-PRO,標準"&amp;9幼保連携型以外Ｎｏ．２&amp;"ＭＳ Ｐゴシック,標準"&amp;11
</oddHeader>
  </headerFooter>
</worksheet>
</file>

<file path=xl/worksheets/sheet4.xml><?xml version="1.0" encoding="utf-8"?>
<worksheet xmlns="http://schemas.openxmlformats.org/spreadsheetml/2006/main" xmlns:r="http://schemas.openxmlformats.org/officeDocument/2006/relationships">
  <dimension ref="B2:K27"/>
  <sheetViews>
    <sheetView view="pageBreakPreview" zoomScale="60" zoomScaleNormal="70" zoomScalePageLayoutView="0" workbookViewId="0" topLeftCell="A1">
      <selection activeCell="H24" sqref="H24:J24"/>
    </sheetView>
  </sheetViews>
  <sheetFormatPr defaultColWidth="9.00390625" defaultRowHeight="13.5"/>
  <cols>
    <col min="1" max="1" width="9.00390625" style="8" customWidth="1"/>
    <col min="2" max="2" width="3.50390625" style="8" customWidth="1"/>
    <col min="3" max="3" width="11.625" style="8" bestFit="1" customWidth="1"/>
    <col min="4" max="7" width="17.50390625" style="8" customWidth="1"/>
    <col min="8" max="8" width="33.375" style="8" customWidth="1"/>
    <col min="9" max="9" width="11.00390625" style="8" customWidth="1"/>
    <col min="10" max="10" width="2.00390625" style="8" customWidth="1"/>
    <col min="11" max="11" width="36.125" style="8" bestFit="1" customWidth="1"/>
    <col min="12" max="16384" width="9.00390625" style="8" customWidth="1"/>
  </cols>
  <sheetData>
    <row r="2" ht="21.75" customHeight="1">
      <c r="B2" s="8" t="s">
        <v>190</v>
      </c>
    </row>
    <row r="3" ht="21.75" customHeight="1">
      <c r="B3" s="8" t="s">
        <v>156</v>
      </c>
    </row>
    <row r="4" ht="21.75" customHeight="1">
      <c r="B4" s="8" t="s">
        <v>234</v>
      </c>
    </row>
    <row r="5" ht="21.75" customHeight="1">
      <c r="D5" s="8" t="s">
        <v>235</v>
      </c>
    </row>
    <row r="6" ht="21.75" customHeight="1">
      <c r="B6" s="8" t="s">
        <v>155</v>
      </c>
    </row>
    <row r="7" ht="21.75" customHeight="1">
      <c r="K7" s="46" t="s">
        <v>162</v>
      </c>
    </row>
    <row r="8" spans="3:11" ht="21.75" customHeight="1">
      <c r="C8" s="146" t="s">
        <v>150</v>
      </c>
      <c r="D8" s="146" t="s">
        <v>151</v>
      </c>
      <c r="E8" s="146" t="s">
        <v>123</v>
      </c>
      <c r="F8" s="146" t="s">
        <v>124</v>
      </c>
      <c r="G8" s="169" t="s">
        <v>93</v>
      </c>
      <c r="H8" s="153" t="s">
        <v>88</v>
      </c>
      <c r="I8" s="188"/>
      <c r="J8" s="150"/>
      <c r="K8" s="12" t="s">
        <v>163</v>
      </c>
    </row>
    <row r="9" spans="3:11" ht="21.75" customHeight="1">
      <c r="C9" s="148"/>
      <c r="D9" s="148"/>
      <c r="E9" s="148"/>
      <c r="F9" s="148"/>
      <c r="G9" s="187"/>
      <c r="H9" s="151"/>
      <c r="I9" s="189"/>
      <c r="J9" s="152"/>
      <c r="K9" s="15" t="s">
        <v>164</v>
      </c>
    </row>
    <row r="10" spans="3:11" ht="21.75" customHeight="1">
      <c r="C10" s="146" t="s">
        <v>152</v>
      </c>
      <c r="D10" s="123" t="s">
        <v>138</v>
      </c>
      <c r="E10" s="123" t="s">
        <v>140</v>
      </c>
      <c r="F10" s="123" t="s">
        <v>142</v>
      </c>
      <c r="G10" s="123" t="s">
        <v>161</v>
      </c>
      <c r="H10" s="68" t="s">
        <v>238</v>
      </c>
      <c r="I10" s="69"/>
      <c r="J10" s="74"/>
      <c r="K10" s="136"/>
    </row>
    <row r="11" spans="3:11" ht="21.75" customHeight="1">
      <c r="C11" s="148"/>
      <c r="D11" s="90">
        <f>'施設・設備　3'!$F$21</f>
        <v>0</v>
      </c>
      <c r="E11" s="90">
        <f>'施設・設備　3'!$G$21</f>
        <v>0</v>
      </c>
      <c r="F11" s="90">
        <f>'施設・設備　3'!$H$21</f>
        <v>0</v>
      </c>
      <c r="G11" s="124">
        <f>'施設・設備　3'!$I$9-'施設・設備　1・2'!$N$25</f>
        <v>0</v>
      </c>
      <c r="H11" s="125" t="str">
        <f>"　保有面積 "&amp;'施設・設備　3'!$J$17&amp;" － "&amp;"⑨ "&amp;'施設・設備　1・2'!$T$29&amp;" ＝"</f>
        <v>　保有面積  － ⑨ 0 ＝</v>
      </c>
      <c r="I11" s="126">
        <f>'施設・設備　3'!$J$17-'施設・設備　1・2'!$T$29</f>
        <v>0</v>
      </c>
      <c r="J11" s="77"/>
      <c r="K11" s="137"/>
    </row>
    <row r="12" spans="3:11" ht="21.75" customHeight="1">
      <c r="C12" s="146" t="s">
        <v>153</v>
      </c>
      <c r="D12" s="128"/>
      <c r="E12" s="123" t="s">
        <v>140</v>
      </c>
      <c r="F12" s="123" t="s">
        <v>142</v>
      </c>
      <c r="G12" s="123" t="s">
        <v>144</v>
      </c>
      <c r="H12" s="68" t="s">
        <v>160</v>
      </c>
      <c r="I12" s="69"/>
      <c r="J12" s="74"/>
      <c r="K12" s="136"/>
    </row>
    <row r="13" spans="3:11" ht="21.75" customHeight="1">
      <c r="C13" s="148"/>
      <c r="D13" s="128"/>
      <c r="E13" s="90">
        <f>'施設・設備　3'!$G$21</f>
        <v>0</v>
      </c>
      <c r="F13" s="90">
        <f>'施設・設備　3'!$H$21</f>
        <v>0</v>
      </c>
      <c r="G13" s="90">
        <f>'施設・設備　3'!$I$21</f>
        <v>0</v>
      </c>
      <c r="H13" s="125" t="str">
        <f>"　保有面積 "&amp;'施設・設備　3'!$J$17&amp;" － "&amp;"⑦ "&amp;'施設・設備　1・2'!$Q$27&amp;" ＝"</f>
        <v>　保有面積  － ⑦ 0 ＝</v>
      </c>
      <c r="I13" s="126">
        <f>'施設・設備　3'!$J$17-'施設・設備　1・2'!$Q$27</f>
        <v>0</v>
      </c>
      <c r="J13" s="77"/>
      <c r="K13" s="137"/>
    </row>
    <row r="14" spans="3:11" ht="21.75" customHeight="1">
      <c r="C14" s="146" t="s">
        <v>154</v>
      </c>
      <c r="D14" s="123" t="s">
        <v>138</v>
      </c>
      <c r="E14" s="123" t="s">
        <v>140</v>
      </c>
      <c r="F14" s="123" t="s">
        <v>142</v>
      </c>
      <c r="G14" s="123" t="s">
        <v>161</v>
      </c>
      <c r="H14" s="198" t="s">
        <v>159</v>
      </c>
      <c r="I14" s="199"/>
      <c r="J14" s="200"/>
      <c r="K14" s="136"/>
    </row>
    <row r="15" spans="3:11" ht="21.75" customHeight="1">
      <c r="C15" s="147"/>
      <c r="D15" s="124">
        <f>'施設・設備　3'!$F$21</f>
        <v>0</v>
      </c>
      <c r="E15" s="124">
        <f>'施設・設備　3'!$G$21</f>
        <v>0</v>
      </c>
      <c r="F15" s="124">
        <f>'施設・設備　3'!$H$21</f>
        <v>0</v>
      </c>
      <c r="G15" s="124">
        <f>'施設・設備　3'!$I$9-'施設・設備　1・2'!$N$25</f>
        <v>0</v>
      </c>
      <c r="H15" s="129" t="str">
        <f>IF('施設・設備　1・2'!$Q$27&lt;'施設・設備　1・2'!$T$29,"　保有面積 "&amp;'施設・設備　3'!$J$17&amp;" － "&amp;"⑦ "&amp;'施設・設備　1・2'!$Q$27&amp;" ＝","　保有面積 "&amp;'施設・設備　3'!$J$17&amp;" － "&amp;"⑩ "&amp;'施設・設備　1・2'!$T$29&amp;" ＝")</f>
        <v>　保有面積  － ⑩ 0 ＝</v>
      </c>
      <c r="I15" s="130">
        <f>IF('施設・設備　1・2'!$Q$27&lt;'施設・設備　1・2'!$T$29,'施設・設備　3'!$J$17-'施設・設備　1・2'!$Q$27,'施設・設備　3'!$J$17-'施設・設備　1・2'!$T$29)</f>
        <v>0</v>
      </c>
      <c r="J15" s="131"/>
      <c r="K15" s="137"/>
    </row>
    <row r="16" spans="3:11" ht="21.75" customHeight="1">
      <c r="C16" s="147"/>
      <c r="D16" s="132"/>
      <c r="E16" s="132" t="s">
        <v>140</v>
      </c>
      <c r="F16" s="132" t="s">
        <v>142</v>
      </c>
      <c r="G16" s="132" t="s">
        <v>144</v>
      </c>
      <c r="H16" s="201" t="s">
        <v>166</v>
      </c>
      <c r="I16" s="202"/>
      <c r="J16" s="203"/>
      <c r="K16" s="138"/>
    </row>
    <row r="17" spans="3:11" ht="21.75" customHeight="1">
      <c r="C17" s="148"/>
      <c r="D17" s="133"/>
      <c r="E17" s="90">
        <f>'施設・設備　3'!$G$21</f>
        <v>0</v>
      </c>
      <c r="F17" s="90">
        <f>'施設・設備　3'!$H$21</f>
        <v>0</v>
      </c>
      <c r="G17" s="90">
        <f>'施設・設備　3'!$I$21</f>
        <v>0</v>
      </c>
      <c r="H17" s="125" t="str">
        <f>IF('施設・設備　1・2'!$Q$27&lt;'施設・設備　1・2'!$T$29,"　保有面積 "&amp;'施設・設備　3'!$J$17&amp;" － "&amp;"⑦ "&amp;'施設・設備　1・2'!$Q$27&amp;" ＝","　保有面積 "&amp;'施設・設備　3'!$J$17&amp;" － "&amp;"⑩ "&amp;'施設・設備　1・2'!$T$29&amp;" ＝")</f>
        <v>　保有面積  － ⑩ 0 ＝</v>
      </c>
      <c r="I17" s="126">
        <f>IF('施設・設備　1・2'!$Q$27&lt;'施設・設備　1・2'!$T$29,'施設・設備　3'!$J$17-'施設・設備　1・2'!$Q$27,'施設・設備　3'!$J$17-'施設・設備　1・2'!$T$29)</f>
        <v>0</v>
      </c>
      <c r="J17" s="134"/>
      <c r="K17" s="137"/>
    </row>
    <row r="18" ht="21.75" customHeight="1"/>
    <row r="19" ht="21.75" customHeight="1">
      <c r="B19" s="8" t="s">
        <v>157</v>
      </c>
    </row>
    <row r="20" spans="3:11" ht="21.75" customHeight="1">
      <c r="C20" s="186" t="s">
        <v>237</v>
      </c>
      <c r="D20" s="175"/>
      <c r="E20" s="40"/>
      <c r="F20" s="183"/>
      <c r="G20" s="184"/>
      <c r="H20" s="184"/>
      <c r="I20" s="184"/>
      <c r="J20" s="184"/>
      <c r="K20" s="185"/>
    </row>
    <row r="21" spans="3:11" ht="21.75" customHeight="1">
      <c r="C21" s="186" t="s">
        <v>167</v>
      </c>
      <c r="D21" s="175"/>
      <c r="E21" s="40"/>
      <c r="F21" s="183"/>
      <c r="G21" s="184"/>
      <c r="H21" s="184"/>
      <c r="I21" s="184"/>
      <c r="J21" s="184"/>
      <c r="K21" s="185"/>
    </row>
    <row r="22" spans="3:11" ht="21.75" customHeight="1">
      <c r="C22" s="186" t="s">
        <v>168</v>
      </c>
      <c r="D22" s="175"/>
      <c r="E22" s="40"/>
      <c r="F22" s="183"/>
      <c r="G22" s="184"/>
      <c r="H22" s="184"/>
      <c r="I22" s="184"/>
      <c r="J22" s="184"/>
      <c r="K22" s="185"/>
    </row>
    <row r="23" spans="3:11" ht="21.75" customHeight="1">
      <c r="C23" s="186" t="s">
        <v>169</v>
      </c>
      <c r="D23" s="175"/>
      <c r="E23" s="40"/>
      <c r="F23" s="183"/>
      <c r="G23" s="184"/>
      <c r="H23" s="184"/>
      <c r="I23" s="184"/>
      <c r="J23" s="184"/>
      <c r="K23" s="185"/>
    </row>
    <row r="24" spans="3:11" ht="21.75" customHeight="1">
      <c r="C24" s="190" t="s">
        <v>170</v>
      </c>
      <c r="D24" s="177"/>
      <c r="E24" s="178"/>
      <c r="F24" s="69" t="s">
        <v>171</v>
      </c>
      <c r="G24" s="69"/>
      <c r="H24" s="199" t="s">
        <v>158</v>
      </c>
      <c r="I24" s="199"/>
      <c r="J24" s="200"/>
      <c r="K24" s="79" t="s">
        <v>173</v>
      </c>
    </row>
    <row r="25" spans="3:11" ht="21.75" customHeight="1">
      <c r="C25" s="191"/>
      <c r="D25" s="192"/>
      <c r="E25" s="193"/>
      <c r="F25" s="76"/>
      <c r="G25" s="76"/>
      <c r="H25" s="135" t="str">
        <f>IF('施設・設備　1・2'!$Q$27&lt;'施設・設備　1・2'!$T$29,"　保有面積 "&amp;'施設・設備　3'!$J$17&amp;" － "&amp;"⑦ "&amp;'施設・設備　1・2'!$Q$27&amp;" ＝","　保有面積 "&amp;'施設・設備　3'!$J$17&amp;" － "&amp;"⑩ "&amp;'施設・設備　1・2'!$T$29&amp;" ＝")</f>
        <v>　保有面積  － ⑩ 0 ＝</v>
      </c>
      <c r="I25" s="126">
        <f>IF('施設・設備　1・2'!$Q$27&lt;'施設・設備　1・2'!$T$29,'施設・設備　3'!$J$17-'施設・設備　1・2'!$Q$27,'施設・設備　3'!$J$17-'施設・設備　1・2'!$T$29)</f>
        <v>0</v>
      </c>
      <c r="J25" s="77"/>
      <c r="K25" s="127" t="str">
        <f>IF(I25&gt;=0,"適","否")</f>
        <v>適</v>
      </c>
    </row>
    <row r="26" spans="3:11" ht="21.75" customHeight="1">
      <c r="C26" s="191"/>
      <c r="D26" s="192"/>
      <c r="E26" s="193"/>
      <c r="F26" s="69" t="s">
        <v>172</v>
      </c>
      <c r="G26" s="69"/>
      <c r="H26" s="69" t="s">
        <v>149</v>
      </c>
      <c r="I26" s="69"/>
      <c r="J26" s="74"/>
      <c r="K26" s="79" t="s">
        <v>173</v>
      </c>
    </row>
    <row r="27" spans="3:11" ht="21.75" customHeight="1">
      <c r="C27" s="194"/>
      <c r="D27" s="179"/>
      <c r="E27" s="180"/>
      <c r="F27" s="76"/>
      <c r="G27" s="76"/>
      <c r="H27" s="135" t="str">
        <f>"　保有面積 "&amp;'施設・設備　3'!$J$17&amp;" － "&amp;"⑦ "&amp;'施設・設備　1・2'!$Q$27&amp;" ＝"</f>
        <v>　保有面積  － ⑦ 0 ＝</v>
      </c>
      <c r="I27" s="126">
        <f>'施設・設備　3'!$J$17-'施設・設備　1・2'!$Q$27</f>
        <v>0</v>
      </c>
      <c r="J27" s="77"/>
      <c r="K27" s="127" t="str">
        <f>IF(I27&gt;=0,"適","否")</f>
        <v>適</v>
      </c>
    </row>
  </sheetData>
  <sheetProtection/>
  <mergeCells count="21">
    <mergeCell ref="H16:J16"/>
    <mergeCell ref="H14:J14"/>
    <mergeCell ref="H24:J24"/>
    <mergeCell ref="F8:F9"/>
    <mergeCell ref="E8:E9"/>
    <mergeCell ref="C24:E27"/>
    <mergeCell ref="C12:C13"/>
    <mergeCell ref="C14:C17"/>
    <mergeCell ref="C20:D20"/>
    <mergeCell ref="C21:D21"/>
    <mergeCell ref="D8:D9"/>
    <mergeCell ref="C8:C9"/>
    <mergeCell ref="C10:C11"/>
    <mergeCell ref="F20:K20"/>
    <mergeCell ref="F21:K21"/>
    <mergeCell ref="F22:K22"/>
    <mergeCell ref="F23:K23"/>
    <mergeCell ref="C22:D22"/>
    <mergeCell ref="C23:D23"/>
    <mergeCell ref="G8:G9"/>
    <mergeCell ref="H8:J9"/>
  </mergeCells>
  <printOptions horizontalCentered="1"/>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&amp;R&amp;"HG丸ｺﾞｼｯｸM-PRO,標準"&amp;9幼保連携型以外Ｎｏ．３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2018-08-02T00:19:56Z</cp:lastPrinted>
  <dcterms:created xsi:type="dcterms:W3CDTF">2010-09-10T01:33:39Z</dcterms:created>
  <dcterms:modified xsi:type="dcterms:W3CDTF">2021-04-14T07:40:25Z</dcterms:modified>
  <cp:category/>
  <cp:version/>
  <cp:contentType/>
  <cp:contentStatus/>
</cp:coreProperties>
</file>