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S移行データ\A-陸上交通係\110 自家用有償旅客運送\★☆県HP材料（様式）R7.9更新\R07\"/>
    </mc:Choice>
  </mc:AlternateContent>
  <xr:revisionPtr revIDLastSave="0" documentId="13_ncr:1_{7B17B353-FBCC-4ED1-9778-338D85F1E10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(登録ベース)'!$A$3:$U$44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(登録ベース)'!$A$1:$U$85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0" l="1"/>
  <c r="D79" i="10"/>
  <c r="D78" i="10"/>
  <c r="D81" i="10" s="1"/>
  <c r="Q56" i="10"/>
  <c r="O56" i="10"/>
  <c r="A31" i="10"/>
  <c r="D45" i="10" l="1"/>
  <c r="D44" i="10"/>
  <c r="D43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Q62" i="10"/>
  <c r="O62" i="10"/>
  <c r="Q61" i="10"/>
  <c r="O61" i="10"/>
  <c r="Q60" i="10"/>
  <c r="O60" i="10"/>
  <c r="Q59" i="10"/>
  <c r="O59" i="10"/>
  <c r="Q58" i="10"/>
  <c r="O58" i="10"/>
  <c r="Q57" i="10"/>
  <c r="O57" i="10"/>
  <c r="Q55" i="10"/>
  <c r="O55" i="10"/>
  <c r="Q54" i="10"/>
  <c r="O54" i="10"/>
  <c r="Q53" i="10"/>
  <c r="O53" i="10"/>
  <c r="A53" i="10"/>
  <c r="A54" i="10" s="1"/>
  <c r="A55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9" i="10" s="1"/>
  <c r="A70" i="10" s="1"/>
  <c r="A71" i="10" s="1"/>
  <c r="Q52" i="10"/>
  <c r="O52" i="10"/>
  <c r="R41" i="10"/>
  <c r="Q41" i="10"/>
  <c r="P41" i="10"/>
  <c r="O41" i="10"/>
  <c r="N41" i="10"/>
  <c r="M41" i="10"/>
  <c r="L41" i="10"/>
  <c r="K41" i="10"/>
  <c r="J41" i="10"/>
  <c r="I41" i="10"/>
  <c r="T40" i="10"/>
  <c r="S40" i="10"/>
  <c r="A40" i="10"/>
  <c r="T39" i="10"/>
  <c r="S39" i="10"/>
  <c r="A39" i="10"/>
  <c r="T38" i="10"/>
  <c r="S38" i="10"/>
  <c r="A38" i="10"/>
  <c r="T37" i="10"/>
  <c r="S37" i="10"/>
  <c r="A37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T30" i="10"/>
  <c r="S30" i="10"/>
  <c r="A30" i="10"/>
  <c r="T29" i="10"/>
  <c r="S29" i="10"/>
  <c r="A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47" i="10" l="1"/>
  <c r="T41" i="10"/>
  <c r="S41" i="10"/>
</calcChain>
</file>

<file path=xl/sharedStrings.xml><?xml version="1.0" encoding="utf-8"?>
<sst xmlns="http://schemas.openxmlformats.org/spreadsheetml/2006/main" count="1499" uniqueCount="745">
  <si>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</si>
  <si>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</si>
  <si>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</si>
  <si>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</si>
  <si>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</si>
  <si>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</si>
  <si>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</si>
  <si>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</si>
  <si>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</si>
  <si>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</si>
  <si>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</si>
  <si>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</si>
  <si>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</si>
  <si>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</si>
  <si>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</si>
  <si>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</si>
  <si>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</si>
  <si>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</si>
  <si>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</si>
  <si>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</si>
  <si>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</si>
  <si>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</si>
  <si>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</si>
  <si>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</si>
  <si>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</si>
  <si>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</si>
  <si>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</si>
  <si>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</si>
  <si>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</si>
  <si>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</si>
  <si>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</si>
  <si>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</si>
  <si>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</si>
  <si>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</si>
  <si>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</si>
  <si>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</si>
  <si>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</si>
  <si>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</si>
  <si>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</si>
  <si>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</si>
  <si>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</si>
  <si>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</si>
  <si>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</si>
  <si>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</si>
  <si>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</si>
  <si>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</si>
  <si>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</si>
  <si>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</si>
  <si>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</si>
  <si>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</si>
  <si>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</si>
  <si>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</si>
  <si>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</si>
  <si>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</si>
  <si>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</si>
  <si>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</si>
  <si>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</si>
  <si>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</si>
  <si>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</si>
  <si>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</si>
  <si>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</si>
  <si>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</si>
  <si>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</si>
  <si>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</si>
  <si>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</si>
  <si>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</si>
  <si>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</si>
  <si>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</si>
  <si>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</si>
  <si>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</si>
  <si>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</si>
  <si>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</si>
  <si>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</si>
  <si>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</si>
  <si>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</si>
  <si>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</si>
  <si>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</si>
  <si>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</si>
  <si>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</si>
  <si>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</si>
  <si>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</si>
  <si>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</si>
  <si>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</si>
  <si>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</si>
  <si>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</si>
  <si>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</si>
  <si>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</si>
  <si>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</si>
  <si>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</si>
  <si>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</si>
  <si>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</si>
  <si>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</si>
  <si>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</si>
  <si>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</si>
  <si>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</si>
  <si>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</si>
  <si>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</si>
  <si>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</si>
  <si>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</si>
  <si>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</si>
  <si>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</si>
  <si>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</si>
  <si>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</si>
  <si>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</si>
  <si>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</si>
  <si>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</si>
  <si>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</si>
  <si>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</si>
  <si>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</si>
  <si>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</si>
  <si>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</si>
  <si>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</si>
  <si>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</si>
  <si>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</si>
  <si>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</si>
  <si>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</si>
  <si>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</si>
  <si>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</si>
  <si>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</si>
  <si>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</si>
  <si>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</si>
  <si>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</si>
  <si>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</si>
  <si>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</si>
  <si>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</si>
  <si>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</si>
  <si>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</si>
  <si>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</si>
  <si>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</si>
  <si>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</si>
  <si>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</si>
  <si>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</si>
  <si>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</si>
  <si>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</si>
  <si>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</si>
  <si>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</si>
  <si>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</si>
  <si>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</si>
  <si>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</si>
  <si>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</si>
  <si>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</si>
  <si>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</si>
  <si>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</si>
  <si>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</si>
  <si>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</si>
  <si>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</si>
  <si>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</si>
  <si>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</si>
  <si>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</si>
  <si>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</si>
  <si>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</si>
  <si>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</si>
  <si>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</si>
  <si>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</si>
  <si>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</si>
  <si>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</si>
  <si>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</si>
  <si>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</si>
  <si>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</si>
  <si>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</si>
  <si>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</si>
  <si>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</si>
  <si>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</si>
  <si>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</si>
  <si>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</si>
  <si>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</si>
  <si>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</si>
  <si>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</si>
  <si>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</si>
  <si>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</si>
  <si>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</si>
  <si>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</si>
  <si>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</si>
  <si>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</si>
  <si>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</si>
  <si>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</si>
  <si>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</si>
  <si>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</si>
  <si>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</si>
  <si>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</si>
  <si>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</si>
  <si>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</si>
  <si>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</si>
  <si>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</si>
  <si>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</si>
  <si>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</si>
  <si>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</si>
  <si>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</si>
  <si>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</si>
  <si>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</si>
  <si>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</si>
  <si>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</si>
  <si>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</si>
  <si>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</si>
  <si>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</si>
  <si>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</si>
  <si>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</si>
  <si>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</si>
  <si>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</si>
  <si>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</si>
  <si>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</si>
  <si>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</si>
  <si>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</si>
  <si>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</si>
  <si>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</si>
  <si>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</si>
  <si>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</si>
  <si>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</si>
  <si>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</si>
  <si>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</si>
  <si>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</si>
  <si>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</si>
  <si>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</si>
  <si>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</si>
  <si>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</si>
  <si>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</si>
  <si>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</si>
  <si>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</si>
  <si>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</si>
  <si>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</si>
  <si>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</si>
  <si>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</si>
  <si>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</si>
  <si>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</si>
  <si>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</si>
  <si>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</si>
  <si>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</si>
  <si>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</si>
  <si>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</si>
  <si>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</si>
  <si>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</si>
  <si>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</si>
  <si>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</si>
  <si>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</si>
  <si>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</si>
  <si>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</si>
  <si>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</si>
  <si>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</si>
  <si>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</si>
  <si>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</si>
  <si>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</si>
  <si>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</si>
  <si>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</si>
  <si>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</si>
  <si>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</si>
  <si>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</si>
  <si>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</si>
  <si>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</si>
  <si>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</si>
  <si>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</si>
  <si>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</si>
  <si>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</si>
  <si>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</si>
  <si>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</si>
  <si>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</si>
  <si>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</si>
  <si>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</si>
  <si>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</si>
  <si>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</si>
  <si>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</si>
  <si>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</si>
  <si>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</si>
  <si>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</si>
  <si>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</si>
  <si>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</si>
  <si>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</si>
  <si>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</si>
  <si>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</si>
  <si>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</si>
  <si>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</si>
  <si>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</si>
  <si>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</si>
  <si>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</si>
  <si>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</si>
  <si>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</si>
  <si>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</si>
  <si>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</si>
  <si>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</si>
  <si>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</si>
  <si>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</si>
  <si>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</si>
  <si>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</si>
  <si>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</si>
  <si>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</si>
  <si>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</si>
  <si>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</si>
  <si>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</si>
  <si>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</si>
  <si>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</si>
  <si>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</si>
  <si>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</si>
  <si>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</si>
  <si>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</si>
  <si>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</si>
  <si>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</si>
  <si>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</si>
  <si>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</si>
  <si>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</si>
  <si>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</si>
  <si>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</si>
  <si>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</si>
  <si>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</si>
  <si>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</si>
  <si>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</si>
  <si>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</si>
  <si>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</si>
  <si>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</si>
  <si>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</si>
  <si>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</si>
  <si>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</si>
  <si>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</si>
  <si>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</si>
  <si>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</si>
  <si>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</si>
  <si>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</si>
  <si>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</si>
  <si>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</si>
  <si>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</si>
  <si>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</si>
  <si>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</si>
  <si>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</si>
  <si>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</si>
  <si>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</si>
  <si>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</si>
  <si>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</si>
  <si>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</si>
  <si>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</si>
  <si>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</si>
  <si>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</si>
  <si>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</si>
  <si>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</si>
  <si>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</si>
  <si>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</si>
  <si>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</si>
  <si>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</si>
  <si>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</si>
  <si>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</si>
  <si>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</si>
  <si>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</si>
  <si>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</si>
  <si>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</si>
  <si>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</si>
  <si>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</si>
  <si>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</si>
  <si>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</si>
  <si>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</si>
  <si>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</si>
  <si>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</si>
  <si>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</si>
  <si>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</si>
  <si>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</si>
  <si>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</si>
  <si>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</si>
  <si>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</si>
  <si>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</si>
  <si>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</si>
  <si>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</si>
  <si>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</si>
  <si>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</si>
  <si>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</si>
  <si>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</si>
  <si>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</si>
  <si>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</si>
  <si>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</si>
  <si>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</si>
  <si>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</si>
  <si>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</si>
  <si>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</si>
  <si>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</si>
  <si>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</si>
  <si>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</si>
  <si>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</si>
  <si>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</si>
  <si>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</si>
  <si>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</si>
  <si>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</si>
  <si>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</si>
  <si>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</si>
  <si>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</si>
  <si>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</si>
  <si>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</si>
  <si>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</si>
  <si>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</si>
  <si>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</si>
  <si>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</si>
  <si>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</si>
  <si>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</si>
  <si>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</si>
  <si>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</si>
  <si>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</si>
  <si>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</si>
  <si>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</si>
  <si>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</si>
  <si>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</si>
  <si>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</si>
  <si>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</si>
  <si>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</si>
  <si>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</si>
  <si>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</si>
  <si>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</si>
  <si>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</si>
  <si>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</si>
  <si>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</si>
  <si>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</si>
  <si>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</si>
  <si>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</si>
  <si>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</si>
  <si>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</si>
  <si>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</si>
  <si>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</si>
  <si>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</si>
  <si>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</si>
  <si>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</si>
  <si>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</si>
  <si>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</si>
  <si>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</si>
  <si>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</si>
  <si>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</si>
  <si>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</si>
  <si>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</si>
  <si>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</si>
  <si>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</si>
  <si>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</si>
  <si>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</si>
  <si>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</si>
  <si>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</si>
  <si>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</si>
  <si>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</si>
  <si>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</si>
  <si>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</si>
  <si>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</si>
  <si>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</si>
  <si>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</si>
  <si>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</si>
  <si>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</si>
  <si>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</si>
  <si>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</si>
  <si>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</si>
  <si>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</si>
  <si>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</si>
  <si>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</si>
  <si>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</si>
  <si>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</si>
  <si>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</si>
  <si>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</si>
  <si>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</si>
  <si>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</si>
  <si>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</si>
  <si>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</si>
  <si>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</si>
  <si>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</si>
  <si>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</si>
  <si>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</si>
  <si>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</si>
  <si>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</si>
  <si>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</si>
  <si>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</si>
  <si>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</si>
  <si>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</si>
  <si>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</si>
  <si>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</si>
  <si>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</si>
  <si>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</si>
  <si>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</si>
  <si>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</si>
  <si>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</si>
  <si>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</si>
  <si>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</si>
  <si>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</si>
  <si>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</si>
  <si>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</si>
  <si>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</si>
  <si>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</si>
  <si>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</si>
  <si>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</si>
  <si>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</si>
  <si>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</si>
  <si>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</si>
  <si>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</si>
  <si>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</si>
  <si>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</si>
  <si>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</si>
  <si>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</si>
  <si>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</si>
  <si>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</si>
  <si>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</si>
  <si>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</si>
  <si>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</si>
  <si>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</si>
  <si>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</si>
  <si>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</si>
  <si>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</si>
  <si>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</si>
  <si>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</si>
  <si>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</si>
  <si>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</si>
  <si>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</si>
  <si>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</si>
  <si>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</si>
  <si>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</si>
  <si>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</si>
  <si>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</si>
  <si>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</si>
  <si>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</si>
  <si>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</si>
  <si>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</si>
  <si>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</si>
  <si>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</si>
  <si>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</si>
  <si>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</si>
  <si>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</si>
  <si>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</si>
  <si>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</si>
  <si>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</si>
  <si>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</si>
  <si>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</si>
  <si>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</si>
  <si>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</si>
  <si>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</si>
  <si>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</si>
  <si>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</si>
  <si>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</si>
  <si>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</si>
  <si>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</si>
  <si>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</si>
  <si>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</si>
  <si>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</si>
  <si>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</si>
  <si>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</si>
  <si>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</si>
  <si>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あさひ</t>
    <phoneticPr fontId="1"/>
  </si>
  <si>
    <t>一般社団法人 あさひ</t>
    <rPh sb="0" eb="2">
      <t>イッパン</t>
    </rPh>
    <rPh sb="2" eb="4">
      <t>シャダン</t>
    </rPh>
    <rPh sb="4" eb="6">
      <t>ホウジン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</si>
  <si>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</si>
  <si>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</si>
  <si>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</si>
  <si>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</si>
  <si>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</si>
  <si>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</si>
  <si>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青瀬地区コミュニティ協議会</t>
    <rPh sb="0" eb="2">
      <t>アオセ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</si>
  <si>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</si>
  <si>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</si>
  <si>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</si>
  <si>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</si>
  <si>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</si>
  <si>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</si>
  <si>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</si>
  <si>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</si>
  <si>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</si>
  <si>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</si>
  <si>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九鹿福第32号</t>
    <phoneticPr fontId="1"/>
  </si>
  <si>
    <t>九鹿福第37号</t>
    <phoneticPr fontId="1"/>
  </si>
  <si>
    <t>九鹿福第44号</t>
    <phoneticPr fontId="1"/>
  </si>
  <si>
    <t>九鹿福第24号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</si>
  <si>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</si>
  <si>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</si>
  <si>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</si>
  <si>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</si>
  <si>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</si>
  <si>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</si>
  <si>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</si>
  <si>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</si>
  <si>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</si>
  <si>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</si>
  <si>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</si>
  <si>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</si>
  <si>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</si>
  <si>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</si>
  <si>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</si>
  <si>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</si>
  <si>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</si>
  <si>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鹿児島県福第10号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</si>
  <si>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</si>
  <si>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</si>
  <si>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</si>
  <si>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</si>
  <si>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</si>
  <si>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</si>
  <si>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</si>
  <si>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</si>
  <si>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</si>
  <si>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</si>
  <si>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</si>
  <si>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</si>
  <si>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</si>
  <si>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</si>
  <si>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</si>
  <si>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</si>
  <si>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</si>
  <si>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</si>
  <si>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</si>
  <si>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</si>
  <si>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</si>
  <si>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</si>
  <si>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</si>
  <si>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</si>
  <si>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</si>
  <si>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</si>
  <si>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</si>
  <si>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</si>
  <si>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</si>
  <si>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</si>
  <si>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</si>
  <si>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</si>
  <si>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</si>
  <si>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</si>
  <si>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</si>
  <si>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</si>
  <si>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</si>
  <si>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</si>
  <si>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宮崎県都城市志比田町４７１７番地１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</si>
  <si>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</si>
  <si>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</si>
  <si>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</si>
  <si>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</si>
  <si>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</si>
  <si>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</si>
  <si>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</si>
  <si>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コミュニティ喜界協議会</t>
  </si>
  <si>
    <t>コミュニティ喜界協議会</t>
    <phoneticPr fontId="1"/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</si>
  <si>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</si>
  <si>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</si>
  <si>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</si>
  <si>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</si>
  <si>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</si>
  <si>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</si>
  <si>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</si>
  <si>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</si>
  <si>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</si>
  <si>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</si>
  <si>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</si>
  <si>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</si>
  <si>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</si>
  <si>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</si>
  <si>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</si>
  <si>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</si>
  <si>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</si>
  <si>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</si>
  <si>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</si>
  <si>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</si>
  <si>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</si>
  <si>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</si>
  <si>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</si>
  <si>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</si>
  <si>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</si>
  <si>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</si>
  <si>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</si>
  <si>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</si>
  <si>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</si>
  <si>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</si>
  <si>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</si>
  <si>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</si>
  <si>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</si>
  <si>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</si>
  <si>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</si>
  <si>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</si>
  <si>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</si>
  <si>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</si>
  <si>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</si>
  <si>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</si>
  <si>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</si>
  <si>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</si>
  <si>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</si>
  <si>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</si>
  <si>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</si>
  <si>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</si>
  <si>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鹿児島市意識５丁目４番17号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</si>
  <si>
    <t>曽於市
都城市</t>
    <rPh sb="0" eb="3">
      <t>ソオシ</t>
    </rPh>
    <rPh sb="4" eb="6">
      <t>ミヤコノジョウ</t>
    </rPh>
    <rPh sb="6" eb="7">
      <t>シ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</si>
  <si>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</si>
  <si>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</si>
  <si>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</si>
  <si>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</si>
  <si>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</si>
  <si>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</si>
  <si>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</si>
  <si>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</si>
  <si>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</si>
  <si>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</si>
  <si>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</si>
  <si>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</si>
  <si>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</si>
  <si>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</si>
  <si>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</si>
  <si>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</si>
  <si>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</si>
  <si>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</si>
  <si>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</si>
  <si>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</si>
  <si>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</si>
  <si>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</si>
  <si>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</si>
  <si>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</si>
  <si>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</si>
  <si>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</si>
  <si>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</si>
  <si>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</si>
  <si>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赤木名～屋仁・笠利～赤木名
赤木名～辺留・宇宿～赤木名
赤木名～赤尾木～赤木名</t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</si>
  <si>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</si>
  <si>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</si>
  <si>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</si>
  <si>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</si>
  <si>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長屋地区（武田上，内布下，内布北，内布中，内布南，鮎川）～サザウィン・JA南さつま～加世田市街地</t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</si>
  <si>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</si>
  <si>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</si>
  <si>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</si>
  <si>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</si>
  <si>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</si>
  <si>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</si>
  <si>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</si>
  <si>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</si>
  <si>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</si>
  <si>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</si>
  <si>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</si>
  <si>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</si>
  <si>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</si>
  <si>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</si>
  <si>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</si>
  <si>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</si>
  <si>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</si>
  <si>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</si>
  <si>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</si>
  <si>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</si>
  <si>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</si>
  <si>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</si>
  <si>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</si>
  <si>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</si>
  <si>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</si>
  <si>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</si>
  <si>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</si>
  <si>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</si>
  <si>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</si>
  <si>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</si>
  <si>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</si>
  <si>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</si>
  <si>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</si>
  <si>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瀬戸内町（加計呂麻島を除く）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</si>
  <si>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</si>
  <si>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</si>
  <si>
    <t>伊佐市大口里2962番地７</t>
    <rPh sb="0" eb="3">
      <t>イサシ</t>
    </rPh>
    <rPh sb="3" eb="5">
      <t>オオクチ</t>
    </rPh>
    <rPh sb="5" eb="6">
      <t>サト</t>
    </rPh>
    <rPh sb="10" eb="12">
      <t>バンチ</t>
    </rPh>
    <phoneticPr fontId="1"/>
  </si>
  <si>
    <t>大島郡宇検村湯湾９１５番地</t>
    <phoneticPr fontId="1"/>
  </si>
  <si>
    <t>鹿児島県交第19号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</si>
  <si>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喜界町</t>
    <rPh sb="0" eb="3">
      <t>キカイチョウ</t>
    </rPh>
    <phoneticPr fontId="1"/>
  </si>
  <si>
    <t>鹿児島県大島郡喜界町湾1746番地</t>
    <rPh sb="0" eb="4">
      <t>カゴシマケン</t>
    </rPh>
    <rPh sb="4" eb="7">
      <t>オオシマグン</t>
    </rPh>
    <rPh sb="7" eb="9">
      <t>キカイ</t>
    </rPh>
    <rPh sb="9" eb="10">
      <t>チョウ</t>
    </rPh>
    <rPh sb="10" eb="11">
      <t>ワン</t>
    </rPh>
    <rPh sb="15" eb="17">
      <t>バンチ</t>
    </rPh>
    <phoneticPr fontId="1"/>
  </si>
  <si>
    <t>喜界町地域公共交通活性化協議会</t>
    <rPh sb="0" eb="3">
      <t>キカイチョウ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</si>
  <si>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鹿児島県大島郡喜界町湾62番地１</t>
    <rPh sb="0" eb="4">
      <t>カゴシマケン</t>
    </rPh>
    <rPh sb="4" eb="7">
      <t>オオシマグン</t>
    </rPh>
    <rPh sb="7" eb="10">
      <t>キカイチョウ</t>
    </rPh>
    <rPh sb="10" eb="11">
      <t>ワン</t>
    </rPh>
    <rPh sb="13" eb="15">
      <t>バンチ</t>
    </rPh>
    <phoneticPr fontId="1"/>
  </si>
  <si>
    <t>喜界町湾を起点とする南本線，南中央線，北本線，北中央線</t>
    <rPh sb="0" eb="3">
      <t>キカイチョウ</t>
    </rPh>
    <rPh sb="3" eb="4">
      <t>ワン</t>
    </rPh>
    <rPh sb="5" eb="7">
      <t>キテン</t>
    </rPh>
    <rPh sb="10" eb="13">
      <t>ミナミホンセン</t>
    </rPh>
    <rPh sb="14" eb="15">
      <t>ミナミ</t>
    </rPh>
    <rPh sb="15" eb="18">
      <t>チュウオウセン</t>
    </rPh>
    <rPh sb="19" eb="20">
      <t>キタ</t>
    </rPh>
    <rPh sb="20" eb="22">
      <t>ホンセン</t>
    </rPh>
    <rPh sb="23" eb="24">
      <t>キタ</t>
    </rPh>
    <rPh sb="24" eb="27">
      <t>チュウオウセン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</si>
</sst>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6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0" fillId="6" borderId="27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2"/>
  <sheetViews>
    <sheetView tabSelected="1" view="pageBreakPreview" zoomScale="70" zoomScaleNormal="70" zoomScaleSheetLayoutView="70" workbookViewId="0">
      <pane xSplit="4" ySplit="3" topLeftCell="E4" activePane="bottomRight" state="frozen"/>
      <selection pane="topRight" activeCell="F1" sqref="F1"/>
      <selection pane="bottomLeft" activeCell="A5" sqref="A5"/>
      <selection pane="bottomRight" activeCell="G79" sqref="G79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217" t="s">
        <v>575</v>
      </c>
      <c r="B1" s="217"/>
      <c r="C1" s="217"/>
      <c r="D1" s="21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211" t="s">
        <v>18</v>
      </c>
      <c r="B2" s="213" t="s">
        <v>611</v>
      </c>
      <c r="C2" s="185" t="s">
        <v>25</v>
      </c>
      <c r="D2" s="185"/>
      <c r="E2" s="213" t="s">
        <v>0</v>
      </c>
      <c r="F2" s="185" t="s">
        <v>26</v>
      </c>
      <c r="G2" s="185" t="s">
        <v>24</v>
      </c>
      <c r="H2" s="185" t="s">
        <v>27</v>
      </c>
      <c r="I2" s="214" t="s">
        <v>220</v>
      </c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185" t="s">
        <v>31</v>
      </c>
    </row>
    <row r="3" spans="1:21" ht="30" customHeight="1" x14ac:dyDescent="0.15">
      <c r="A3" s="212"/>
      <c r="B3" s="213"/>
      <c r="C3" s="48" t="s">
        <v>74</v>
      </c>
      <c r="D3" s="48" t="s">
        <v>75</v>
      </c>
      <c r="E3" s="213"/>
      <c r="F3" s="185"/>
      <c r="G3" s="185"/>
      <c r="H3" s="185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85"/>
    </row>
    <row r="4" spans="1:21" ht="30" customHeight="1" x14ac:dyDescent="0.15">
      <c r="A4" s="48">
        <f>ROW()-3</f>
        <v>1</v>
      </c>
      <c r="B4" s="7" t="s">
        <v>542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40" si="0">I4+K4+M4+O4+Q4</f>
        <v>7</v>
      </c>
      <c r="T4" s="142">
        <f t="shared" ref="T4:T40" si="1">J4+L4+N4+P4+R4</f>
        <v>6</v>
      </c>
      <c r="U4" s="48" t="s">
        <v>12</v>
      </c>
    </row>
    <row r="5" spans="1:21" ht="30" customHeight="1" x14ac:dyDescent="0.15">
      <c r="A5" s="48">
        <f t="shared" ref="A5:A40" si="2">ROW()-3</f>
        <v>2</v>
      </c>
      <c r="B5" s="7" t="s">
        <v>557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230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554</v>
      </c>
      <c r="C6" s="146" t="s">
        <v>597</v>
      </c>
      <c r="D6" s="147" t="s">
        <v>596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553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595</v>
      </c>
      <c r="H7" s="4" t="s">
        <v>657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150</v>
      </c>
    </row>
    <row r="8" spans="1:21" ht="30" customHeight="1" x14ac:dyDescent="0.15">
      <c r="A8" s="48">
        <f t="shared" si="2"/>
        <v>5</v>
      </c>
      <c r="B8" s="7" t="s">
        <v>543</v>
      </c>
      <c r="C8" s="4" t="s">
        <v>23</v>
      </c>
      <c r="D8" s="4" t="s">
        <v>261</v>
      </c>
      <c r="E8" s="20" t="s">
        <v>273</v>
      </c>
      <c r="F8" s="4" t="s">
        <v>598</v>
      </c>
      <c r="G8" s="6" t="s">
        <v>599</v>
      </c>
      <c r="H8" s="4" t="s">
        <v>598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544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559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560</v>
      </c>
      <c r="C11" s="4" t="s">
        <v>23</v>
      </c>
      <c r="D11" s="4" t="s">
        <v>53</v>
      </c>
      <c r="E11" s="48" t="s">
        <v>6</v>
      </c>
      <c r="F11" s="4" t="s">
        <v>643</v>
      </c>
      <c r="G11" s="6" t="s">
        <v>234</v>
      </c>
      <c r="H11" s="4" t="s">
        <v>643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545</v>
      </c>
      <c r="C12" s="4" t="s">
        <v>23</v>
      </c>
      <c r="D12" s="4" t="s">
        <v>43</v>
      </c>
      <c r="E12" s="48" t="s">
        <v>12</v>
      </c>
      <c r="F12" s="4" t="s">
        <v>658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546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547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548</v>
      </c>
      <c r="C15" s="4" t="s">
        <v>22</v>
      </c>
      <c r="D15" s="4" t="s">
        <v>46</v>
      </c>
      <c r="E15" s="48" t="s">
        <v>12</v>
      </c>
      <c r="F15" s="4" t="s">
        <v>88</v>
      </c>
      <c r="G15" s="4" t="s">
        <v>46</v>
      </c>
      <c r="H15" s="4" t="s">
        <v>88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552</v>
      </c>
      <c r="C16" s="4" t="s">
        <v>23</v>
      </c>
      <c r="D16" s="4" t="s">
        <v>42</v>
      </c>
      <c r="E16" s="48" t="s">
        <v>8</v>
      </c>
      <c r="F16" s="4" t="s">
        <v>96</v>
      </c>
      <c r="G16" s="6" t="s">
        <v>226</v>
      </c>
      <c r="H16" s="4" t="s">
        <v>118</v>
      </c>
      <c r="I16" s="48">
        <v>0</v>
      </c>
      <c r="J16" s="48">
        <v>0</v>
      </c>
      <c r="K16" s="48">
        <v>2</v>
      </c>
      <c r="L16" s="48">
        <v>2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8" si="4">I16+K16+M16+O16+Q16</f>
        <v>3</v>
      </c>
      <c r="T16" s="142">
        <f t="shared" si="4"/>
        <v>3</v>
      </c>
      <c r="U16" s="48" t="s">
        <v>8</v>
      </c>
    </row>
    <row r="17" spans="1:21" ht="30" customHeight="1" x14ac:dyDescent="0.15">
      <c r="A17" s="48">
        <f t="shared" si="2"/>
        <v>14</v>
      </c>
      <c r="B17" s="7" t="s">
        <v>558</v>
      </c>
      <c r="C17" s="4" t="s">
        <v>23</v>
      </c>
      <c r="D17" s="4" t="s">
        <v>47</v>
      </c>
      <c r="E17" s="48" t="s">
        <v>29</v>
      </c>
      <c r="F17" s="4" t="s">
        <v>103</v>
      </c>
      <c r="G17" s="6" t="s">
        <v>231</v>
      </c>
      <c r="H17" s="4" t="s">
        <v>659</v>
      </c>
      <c r="I17" s="48">
        <v>0</v>
      </c>
      <c r="J17" s="48">
        <v>0</v>
      </c>
      <c r="K17" s="48">
        <v>3</v>
      </c>
      <c r="L17" s="48">
        <v>3</v>
      </c>
      <c r="M17" s="48">
        <v>0</v>
      </c>
      <c r="N17" s="48">
        <v>0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4</v>
      </c>
      <c r="U17" s="48" t="s">
        <v>29</v>
      </c>
    </row>
    <row r="18" spans="1:21" ht="30" customHeight="1" x14ac:dyDescent="0.15">
      <c r="A18" s="48">
        <f t="shared" si="2"/>
        <v>15</v>
      </c>
      <c r="B18" s="7" t="s">
        <v>561</v>
      </c>
      <c r="C18" s="4" t="s">
        <v>22</v>
      </c>
      <c r="D18" s="4" t="s">
        <v>49</v>
      </c>
      <c r="E18" s="20" t="s">
        <v>493</v>
      </c>
      <c r="F18" s="4" t="s">
        <v>107</v>
      </c>
      <c r="G18" s="4" t="s">
        <v>660</v>
      </c>
      <c r="H18" s="4" t="s">
        <v>661</v>
      </c>
      <c r="I18" s="48">
        <v>0</v>
      </c>
      <c r="J18" s="48">
        <v>0</v>
      </c>
      <c r="K18" s="48">
        <v>2</v>
      </c>
      <c r="L18" s="48">
        <v>1</v>
      </c>
      <c r="M18" s="48">
        <v>1</v>
      </c>
      <c r="N18" s="48">
        <v>1</v>
      </c>
      <c r="O18" s="48">
        <v>0</v>
      </c>
      <c r="P18" s="48">
        <v>0</v>
      </c>
      <c r="Q18" s="48">
        <v>1</v>
      </c>
      <c r="R18" s="48">
        <v>1</v>
      </c>
      <c r="S18" s="48">
        <f t="shared" si="4"/>
        <v>4</v>
      </c>
      <c r="T18" s="142">
        <f t="shared" si="4"/>
        <v>3</v>
      </c>
      <c r="U18" s="20" t="s">
        <v>493</v>
      </c>
    </row>
    <row r="19" spans="1:21" ht="30" customHeight="1" x14ac:dyDescent="0.15">
      <c r="A19" s="48">
        <f t="shared" si="2"/>
        <v>16</v>
      </c>
      <c r="B19" s="7" t="s">
        <v>549</v>
      </c>
      <c r="C19" s="4" t="s">
        <v>23</v>
      </c>
      <c r="D19" s="4" t="s">
        <v>48</v>
      </c>
      <c r="E19" s="48" t="s">
        <v>12</v>
      </c>
      <c r="F19" s="4" t="s">
        <v>89</v>
      </c>
      <c r="G19" s="6" t="s">
        <v>225</v>
      </c>
      <c r="H19" s="4" t="s">
        <v>89</v>
      </c>
      <c r="I19" s="48">
        <v>0</v>
      </c>
      <c r="J19" s="48">
        <v>0</v>
      </c>
      <c r="K19" s="48">
        <v>1</v>
      </c>
      <c r="L19" s="48">
        <v>1</v>
      </c>
      <c r="M19" s="48">
        <v>0</v>
      </c>
      <c r="N19" s="48">
        <v>0</v>
      </c>
      <c r="O19" s="48">
        <v>3</v>
      </c>
      <c r="P19" s="48">
        <v>3</v>
      </c>
      <c r="Q19" s="48">
        <v>1</v>
      </c>
      <c r="R19" s="48">
        <v>0</v>
      </c>
      <c r="S19" s="48">
        <f t="shared" si="0"/>
        <v>5</v>
      </c>
      <c r="T19" s="142">
        <f t="shared" si="1"/>
        <v>4</v>
      </c>
      <c r="U19" s="48" t="s">
        <v>12</v>
      </c>
    </row>
    <row r="20" spans="1:21" s="140" customFormat="1" ht="30" customHeight="1" x14ac:dyDescent="0.15">
      <c r="A20" s="48">
        <f t="shared" si="2"/>
        <v>17</v>
      </c>
      <c r="B20" s="138" t="s">
        <v>563</v>
      </c>
      <c r="C20" s="16" t="s">
        <v>23</v>
      </c>
      <c r="D20" s="16" t="s">
        <v>58</v>
      </c>
      <c r="E20" s="15" t="s">
        <v>14</v>
      </c>
      <c r="F20" s="16" t="s">
        <v>110</v>
      </c>
      <c r="G20" s="139" t="s">
        <v>59</v>
      </c>
      <c r="H20" s="16" t="s">
        <v>126</v>
      </c>
      <c r="I20" s="15">
        <v>0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f>I20+K20+M20+O20+Q20</f>
        <v>2</v>
      </c>
      <c r="T20" s="148">
        <f>J20+L20+N20+P20+R20</f>
        <v>0</v>
      </c>
      <c r="U20" s="15" t="s">
        <v>14</v>
      </c>
    </row>
    <row r="21" spans="1:21" ht="30" customHeight="1" x14ac:dyDescent="0.15">
      <c r="A21" s="48">
        <f t="shared" si="2"/>
        <v>18</v>
      </c>
      <c r="B21" s="7" t="s">
        <v>550</v>
      </c>
      <c r="C21" s="4" t="s">
        <v>23</v>
      </c>
      <c r="D21" s="4" t="s">
        <v>60</v>
      </c>
      <c r="E21" s="48" t="s">
        <v>12</v>
      </c>
      <c r="F21" s="4" t="s">
        <v>91</v>
      </c>
      <c r="G21" s="4" t="s">
        <v>61</v>
      </c>
      <c r="H21" s="4" t="s">
        <v>116</v>
      </c>
      <c r="I21" s="48">
        <v>0</v>
      </c>
      <c r="J21" s="48">
        <v>0</v>
      </c>
      <c r="K21" s="48">
        <v>1</v>
      </c>
      <c r="L21" s="48">
        <v>1</v>
      </c>
      <c r="M21" s="48">
        <v>0</v>
      </c>
      <c r="N21" s="48">
        <v>0</v>
      </c>
      <c r="O21" s="48">
        <v>0</v>
      </c>
      <c r="P21" s="48">
        <v>0</v>
      </c>
      <c r="Q21" s="48">
        <v>1</v>
      </c>
      <c r="R21" s="48">
        <v>1</v>
      </c>
      <c r="S21" s="48">
        <f t="shared" si="0"/>
        <v>2</v>
      </c>
      <c r="T21" s="142">
        <f t="shared" si="1"/>
        <v>2</v>
      </c>
      <c r="U21" s="48" t="s">
        <v>12</v>
      </c>
    </row>
    <row r="22" spans="1:21" ht="30" customHeight="1" x14ac:dyDescent="0.15">
      <c r="A22" s="48">
        <f t="shared" si="2"/>
        <v>19</v>
      </c>
      <c r="B22" s="7" t="s">
        <v>556</v>
      </c>
      <c r="C22" s="4" t="s">
        <v>22</v>
      </c>
      <c r="D22" s="4" t="s">
        <v>64</v>
      </c>
      <c r="E22" s="48" t="s">
        <v>9</v>
      </c>
      <c r="F22" s="4" t="s">
        <v>100</v>
      </c>
      <c r="G22" s="6" t="s">
        <v>64</v>
      </c>
      <c r="H22" s="4" t="s">
        <v>100</v>
      </c>
      <c r="I22" s="48">
        <v>0</v>
      </c>
      <c r="J22" s="48">
        <v>0</v>
      </c>
      <c r="K22" s="48">
        <v>1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>I22+K22+M22+O22+Q22</f>
        <v>1</v>
      </c>
      <c r="T22" s="142">
        <f>J22+L22+N22+P22+R22</f>
        <v>0</v>
      </c>
      <c r="U22" s="48" t="s">
        <v>9</v>
      </c>
    </row>
    <row r="23" spans="1:21" ht="30" customHeight="1" x14ac:dyDescent="0.15">
      <c r="A23" s="48">
        <f t="shared" si="2"/>
        <v>20</v>
      </c>
      <c r="B23" s="7" t="s">
        <v>551</v>
      </c>
      <c r="C23" s="4" t="s">
        <v>23</v>
      </c>
      <c r="D23" s="4" t="s">
        <v>67</v>
      </c>
      <c r="E23" s="48" t="s">
        <v>12</v>
      </c>
      <c r="F23" s="4" t="s">
        <v>93</v>
      </c>
      <c r="G23" s="4" t="s">
        <v>68</v>
      </c>
      <c r="H23" s="4" t="s">
        <v>117</v>
      </c>
      <c r="I23" s="48">
        <v>0</v>
      </c>
      <c r="J23" s="48">
        <v>0</v>
      </c>
      <c r="K23" s="48">
        <v>2</v>
      </c>
      <c r="L23" s="48">
        <v>1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 t="shared" si="0"/>
        <v>2</v>
      </c>
      <c r="T23" s="142">
        <f t="shared" si="1"/>
        <v>1</v>
      </c>
      <c r="U23" s="48" t="s">
        <v>12</v>
      </c>
    </row>
    <row r="24" spans="1:21" ht="30" customHeight="1" x14ac:dyDescent="0.15">
      <c r="A24" s="48">
        <f t="shared" si="2"/>
        <v>21</v>
      </c>
      <c r="B24" s="7" t="s">
        <v>562</v>
      </c>
      <c r="C24" s="4" t="s">
        <v>23</v>
      </c>
      <c r="D24" s="4" t="s">
        <v>69</v>
      </c>
      <c r="E24" s="48" t="s">
        <v>2</v>
      </c>
      <c r="F24" s="4" t="s">
        <v>384</v>
      </c>
      <c r="G24" s="6" t="s">
        <v>236</v>
      </c>
      <c r="H24" s="4" t="s">
        <v>124</v>
      </c>
      <c r="I24" s="48">
        <v>0</v>
      </c>
      <c r="J24" s="48">
        <v>0</v>
      </c>
      <c r="K24" s="48">
        <v>0</v>
      </c>
      <c r="L24" s="48">
        <v>0</v>
      </c>
      <c r="M24" s="48">
        <v>1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f>I24+K24+M24+O24+Q24</f>
        <v>1</v>
      </c>
      <c r="T24" s="142">
        <f>J24+L24+N24+P24+R24</f>
        <v>0</v>
      </c>
      <c r="U24" s="48" t="s">
        <v>2</v>
      </c>
    </row>
    <row r="25" spans="1:21" ht="30" customHeight="1" x14ac:dyDescent="0.15">
      <c r="A25" s="48">
        <f t="shared" si="2"/>
        <v>22</v>
      </c>
      <c r="B25" s="7" t="s">
        <v>555</v>
      </c>
      <c r="C25" s="4" t="s">
        <v>23</v>
      </c>
      <c r="D25" s="4" t="s">
        <v>190</v>
      </c>
      <c r="E25" s="48" t="s">
        <v>9</v>
      </c>
      <c r="F25" s="4" t="s">
        <v>147</v>
      </c>
      <c r="G25" s="6" t="s">
        <v>259</v>
      </c>
      <c r="H25" s="141" t="s">
        <v>99</v>
      </c>
      <c r="I25" s="48">
        <v>0</v>
      </c>
      <c r="J25" s="48">
        <v>0</v>
      </c>
      <c r="K25" s="48">
        <v>1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f t="shared" si="0"/>
        <v>1</v>
      </c>
      <c r="T25" s="142">
        <f t="shared" si="1"/>
        <v>1</v>
      </c>
      <c r="U25" s="48" t="s">
        <v>9</v>
      </c>
    </row>
    <row r="26" spans="1:21" ht="30" customHeight="1" x14ac:dyDescent="0.15">
      <c r="A26" s="48">
        <f t="shared" si="2"/>
        <v>23</v>
      </c>
      <c r="B26" s="7" t="s">
        <v>564</v>
      </c>
      <c r="C26" s="4" t="s">
        <v>22</v>
      </c>
      <c r="D26" s="4" t="s">
        <v>572</v>
      </c>
      <c r="E26" s="7" t="s">
        <v>13</v>
      </c>
      <c r="F26" s="149" t="s">
        <v>662</v>
      </c>
      <c r="G26" s="4" t="s">
        <v>146</v>
      </c>
      <c r="H26" s="4" t="s">
        <v>535</v>
      </c>
      <c r="I26" s="48">
        <v>0</v>
      </c>
      <c r="J26" s="48">
        <v>0</v>
      </c>
      <c r="K26" s="48">
        <v>2</v>
      </c>
      <c r="L26" s="48">
        <v>1</v>
      </c>
      <c r="M26" s="48">
        <v>1</v>
      </c>
      <c r="N26" s="48">
        <v>1</v>
      </c>
      <c r="O26" s="48">
        <v>0</v>
      </c>
      <c r="P26" s="48">
        <v>0</v>
      </c>
      <c r="Q26" s="48">
        <v>4</v>
      </c>
      <c r="R26" s="48">
        <v>3</v>
      </c>
      <c r="S26" s="48">
        <f t="shared" si="0"/>
        <v>7</v>
      </c>
      <c r="T26" s="142">
        <f t="shared" si="1"/>
        <v>5</v>
      </c>
      <c r="U26" s="48" t="s">
        <v>13</v>
      </c>
    </row>
    <row r="27" spans="1:21" ht="30" customHeight="1" x14ac:dyDescent="0.15">
      <c r="A27" s="48">
        <f t="shared" si="2"/>
        <v>24</v>
      </c>
      <c r="B27" s="7" t="s">
        <v>592</v>
      </c>
      <c r="C27" s="4" t="s">
        <v>498</v>
      </c>
      <c r="D27" s="4" t="s">
        <v>589</v>
      </c>
      <c r="E27" s="7" t="s">
        <v>13</v>
      </c>
      <c r="F27" s="4" t="s">
        <v>590</v>
      </c>
      <c r="G27" s="4" t="s">
        <v>591</v>
      </c>
      <c r="H27" s="4" t="s">
        <v>590</v>
      </c>
      <c r="I27" s="48">
        <v>0</v>
      </c>
      <c r="J27" s="48">
        <v>0</v>
      </c>
      <c r="K27" s="48">
        <v>2</v>
      </c>
      <c r="L27" s="48">
        <v>2</v>
      </c>
      <c r="M27" s="48">
        <v>0</v>
      </c>
      <c r="N27" s="48">
        <v>0</v>
      </c>
      <c r="O27" s="48">
        <v>0</v>
      </c>
      <c r="P27" s="48">
        <v>0</v>
      </c>
      <c r="Q27" s="48">
        <v>7</v>
      </c>
      <c r="R27" s="48">
        <v>3</v>
      </c>
      <c r="S27" s="48">
        <f t="shared" si="0"/>
        <v>9</v>
      </c>
      <c r="T27" s="142">
        <f t="shared" si="1"/>
        <v>5</v>
      </c>
      <c r="U27" s="20" t="s">
        <v>666</v>
      </c>
    </row>
    <row r="28" spans="1:21" ht="30" customHeight="1" x14ac:dyDescent="0.15">
      <c r="A28" s="48">
        <f t="shared" si="2"/>
        <v>25</v>
      </c>
      <c r="B28" s="48" t="s">
        <v>565</v>
      </c>
      <c r="C28" s="4" t="s">
        <v>23</v>
      </c>
      <c r="D28" s="4" t="s">
        <v>505</v>
      </c>
      <c r="E28" s="7" t="s">
        <v>30</v>
      </c>
      <c r="F28" s="4" t="s">
        <v>506</v>
      </c>
      <c r="G28" s="4" t="s">
        <v>507</v>
      </c>
      <c r="H28" s="4" t="s">
        <v>506</v>
      </c>
      <c r="I28" s="48">
        <v>0</v>
      </c>
      <c r="J28" s="48">
        <v>0</v>
      </c>
      <c r="K28" s="48">
        <v>3</v>
      </c>
      <c r="L28" s="142">
        <v>3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0</v>
      </c>
      <c r="S28" s="48">
        <f t="shared" si="0"/>
        <v>4</v>
      </c>
      <c r="T28" s="48">
        <f t="shared" si="1"/>
        <v>3</v>
      </c>
      <c r="U28" s="48" t="s">
        <v>30</v>
      </c>
    </row>
    <row r="29" spans="1:21" ht="30" customHeight="1" x14ac:dyDescent="0.15">
      <c r="A29" s="48">
        <f t="shared" si="2"/>
        <v>26</v>
      </c>
      <c r="B29" s="48" t="s">
        <v>566</v>
      </c>
      <c r="C29" s="4" t="s">
        <v>23</v>
      </c>
      <c r="D29" s="4" t="s">
        <v>513</v>
      </c>
      <c r="E29" s="7" t="s">
        <v>5</v>
      </c>
      <c r="F29" s="4" t="s">
        <v>515</v>
      </c>
      <c r="G29" s="6" t="s">
        <v>514</v>
      </c>
      <c r="H29" s="4" t="s">
        <v>515</v>
      </c>
      <c r="I29" s="48">
        <v>0</v>
      </c>
      <c r="J29" s="48">
        <v>0</v>
      </c>
      <c r="K29" s="48">
        <v>3</v>
      </c>
      <c r="L29" s="142">
        <v>2</v>
      </c>
      <c r="M29" s="48">
        <v>0</v>
      </c>
      <c r="N29" s="48">
        <v>0</v>
      </c>
      <c r="O29" s="48">
        <v>0</v>
      </c>
      <c r="P29" s="48">
        <v>0</v>
      </c>
      <c r="Q29" s="48">
        <v>1</v>
      </c>
      <c r="R29" s="48">
        <v>1</v>
      </c>
      <c r="S29" s="48">
        <f t="shared" si="0"/>
        <v>4</v>
      </c>
      <c r="T29" s="48">
        <f t="shared" si="1"/>
        <v>3</v>
      </c>
      <c r="U29" s="48" t="s">
        <v>5</v>
      </c>
    </row>
    <row r="30" spans="1:21" ht="30" customHeight="1" x14ac:dyDescent="0.15">
      <c r="A30" s="48">
        <f t="shared" si="2"/>
        <v>27</v>
      </c>
      <c r="B30" s="48" t="s">
        <v>567</v>
      </c>
      <c r="C30" s="4" t="s">
        <v>23</v>
      </c>
      <c r="D30" s="4" t="s">
        <v>517</v>
      </c>
      <c r="E30" s="7" t="s">
        <v>213</v>
      </c>
      <c r="F30" s="4" t="s">
        <v>518</v>
      </c>
      <c r="G30" s="6" t="s">
        <v>663</v>
      </c>
      <c r="H30" s="4" t="s">
        <v>518</v>
      </c>
      <c r="I30" s="48">
        <v>0</v>
      </c>
      <c r="J30" s="48">
        <v>0</v>
      </c>
      <c r="K30" s="48">
        <v>1</v>
      </c>
      <c r="L30" s="142">
        <v>1</v>
      </c>
      <c r="M30" s="48">
        <v>2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3</v>
      </c>
      <c r="T30" s="48">
        <f t="shared" si="1"/>
        <v>1</v>
      </c>
      <c r="U30" s="48" t="s">
        <v>213</v>
      </c>
    </row>
    <row r="31" spans="1:21" ht="30" customHeight="1" x14ac:dyDescent="0.15">
      <c r="A31" s="48">
        <f t="shared" si="2"/>
        <v>28</v>
      </c>
      <c r="B31" s="7" t="s">
        <v>568</v>
      </c>
      <c r="C31" s="4" t="s">
        <v>22</v>
      </c>
      <c r="D31" s="4" t="s">
        <v>526</v>
      </c>
      <c r="E31" s="128" t="s">
        <v>11</v>
      </c>
      <c r="F31" s="4" t="s">
        <v>737</v>
      </c>
      <c r="G31" s="4" t="s">
        <v>526</v>
      </c>
      <c r="H31" s="4" t="s">
        <v>737</v>
      </c>
      <c r="I31" s="48">
        <v>0</v>
      </c>
      <c r="J31" s="48">
        <v>0</v>
      </c>
      <c r="K31" s="48">
        <v>0</v>
      </c>
      <c r="L31" s="48">
        <v>0</v>
      </c>
      <c r="M31" s="48">
        <v>1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f t="shared" si="0"/>
        <v>1</v>
      </c>
      <c r="T31" s="142">
        <f t="shared" si="1"/>
        <v>0</v>
      </c>
      <c r="U31" s="20" t="s">
        <v>11</v>
      </c>
    </row>
    <row r="32" spans="1:21" ht="30" customHeight="1" x14ac:dyDescent="0.15">
      <c r="A32" s="48">
        <f t="shared" si="2"/>
        <v>29</v>
      </c>
      <c r="B32" s="7" t="s">
        <v>569</v>
      </c>
      <c r="C32" s="4" t="s">
        <v>23</v>
      </c>
      <c r="D32" s="4" t="s">
        <v>527</v>
      </c>
      <c r="E32" s="48" t="s">
        <v>10</v>
      </c>
      <c r="F32" s="4" t="s">
        <v>528</v>
      </c>
      <c r="G32" s="4" t="s">
        <v>664</v>
      </c>
      <c r="H32" s="4" t="s">
        <v>529</v>
      </c>
      <c r="I32" s="48">
        <v>0</v>
      </c>
      <c r="J32" s="48">
        <v>0</v>
      </c>
      <c r="K32" s="126">
        <v>2</v>
      </c>
      <c r="L32" s="48">
        <v>1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f t="shared" si="0"/>
        <v>2</v>
      </c>
      <c r="T32" s="142">
        <f t="shared" si="1"/>
        <v>1</v>
      </c>
      <c r="U32" s="20" t="s">
        <v>10</v>
      </c>
    </row>
    <row r="33" spans="1:21" ht="30" customHeight="1" x14ac:dyDescent="0.15">
      <c r="A33" s="48">
        <f t="shared" si="2"/>
        <v>30</v>
      </c>
      <c r="B33" s="7" t="s">
        <v>570</v>
      </c>
      <c r="C33" s="4" t="s">
        <v>498</v>
      </c>
      <c r="D33" s="4" t="s">
        <v>530</v>
      </c>
      <c r="E33" s="7" t="s">
        <v>13</v>
      </c>
      <c r="F33" s="4" t="s">
        <v>609</v>
      </c>
      <c r="G33" s="4" t="s">
        <v>531</v>
      </c>
      <c r="H33" s="4" t="s">
        <v>609</v>
      </c>
      <c r="I33" s="48">
        <v>0</v>
      </c>
      <c r="J33" s="48">
        <v>0</v>
      </c>
      <c r="K33" s="48">
        <v>2</v>
      </c>
      <c r="L33" s="48">
        <v>2</v>
      </c>
      <c r="M33" s="48">
        <v>0</v>
      </c>
      <c r="N33" s="48">
        <v>0</v>
      </c>
      <c r="O33" s="48">
        <v>0</v>
      </c>
      <c r="P33" s="48">
        <v>0</v>
      </c>
      <c r="Q33" s="48">
        <v>1</v>
      </c>
      <c r="R33" s="48">
        <v>0</v>
      </c>
      <c r="S33" s="48">
        <f t="shared" si="0"/>
        <v>3</v>
      </c>
      <c r="T33" s="142">
        <f t="shared" si="1"/>
        <v>2</v>
      </c>
      <c r="U33" s="48" t="s">
        <v>13</v>
      </c>
    </row>
    <row r="34" spans="1:21" ht="30" customHeight="1" x14ac:dyDescent="0.15">
      <c r="A34" s="48">
        <f t="shared" si="2"/>
        <v>31</v>
      </c>
      <c r="B34" s="7" t="s">
        <v>571</v>
      </c>
      <c r="C34" s="4" t="s">
        <v>23</v>
      </c>
      <c r="D34" s="4" t="s">
        <v>532</v>
      </c>
      <c r="E34" s="7" t="s">
        <v>533</v>
      </c>
      <c r="F34" s="4" t="s">
        <v>541</v>
      </c>
      <c r="G34" s="4" t="s">
        <v>534</v>
      </c>
      <c r="H34" s="4" t="s">
        <v>665</v>
      </c>
      <c r="I34" s="48">
        <v>0</v>
      </c>
      <c r="J34" s="48">
        <v>0</v>
      </c>
      <c r="K34" s="48">
        <v>1</v>
      </c>
      <c r="L34" s="48">
        <v>1</v>
      </c>
      <c r="M34" s="48">
        <v>0</v>
      </c>
      <c r="N34" s="48">
        <v>0</v>
      </c>
      <c r="O34" s="48">
        <v>0</v>
      </c>
      <c r="P34" s="48">
        <v>0</v>
      </c>
      <c r="Q34" s="48">
        <v>3</v>
      </c>
      <c r="R34" s="48">
        <v>2</v>
      </c>
      <c r="S34" s="48">
        <f t="shared" si="0"/>
        <v>4</v>
      </c>
      <c r="T34" s="142">
        <f t="shared" si="1"/>
        <v>3</v>
      </c>
      <c r="U34" s="48" t="s">
        <v>12</v>
      </c>
    </row>
    <row r="35" spans="1:21" ht="30" customHeight="1" x14ac:dyDescent="0.15">
      <c r="A35" s="48">
        <f t="shared" si="2"/>
        <v>32</v>
      </c>
      <c r="B35" s="7" t="s">
        <v>584</v>
      </c>
      <c r="C35" s="4" t="s">
        <v>578</v>
      </c>
      <c r="D35" s="4" t="s">
        <v>579</v>
      </c>
      <c r="E35" s="7" t="s">
        <v>6</v>
      </c>
      <c r="F35" s="4" t="s">
        <v>580</v>
      </c>
      <c r="G35" s="4" t="s">
        <v>581</v>
      </c>
      <c r="H35" s="4" t="s">
        <v>582</v>
      </c>
      <c r="I35" s="48">
        <v>0</v>
      </c>
      <c r="J35" s="48">
        <v>0</v>
      </c>
      <c r="K35" s="48">
        <v>3</v>
      </c>
      <c r="L35" s="48">
        <v>3</v>
      </c>
      <c r="M35" s="48">
        <v>0</v>
      </c>
      <c r="N35" s="48">
        <v>0</v>
      </c>
      <c r="O35" s="48">
        <v>0</v>
      </c>
      <c r="P35" s="48">
        <v>0</v>
      </c>
      <c r="Q35" s="48">
        <v>3</v>
      </c>
      <c r="R35" s="48">
        <v>3</v>
      </c>
      <c r="S35" s="48">
        <f t="shared" si="0"/>
        <v>6</v>
      </c>
      <c r="T35" s="142">
        <f t="shared" si="1"/>
        <v>6</v>
      </c>
      <c r="U35" s="48" t="s">
        <v>583</v>
      </c>
    </row>
    <row r="36" spans="1:21" ht="30" customHeight="1" x14ac:dyDescent="0.15">
      <c r="A36" s="48">
        <f t="shared" si="2"/>
        <v>33</v>
      </c>
      <c r="B36" s="7" t="s">
        <v>586</v>
      </c>
      <c r="C36" s="4" t="s">
        <v>498</v>
      </c>
      <c r="D36" s="4" t="s">
        <v>499</v>
      </c>
      <c r="E36" s="7" t="s">
        <v>12</v>
      </c>
      <c r="F36" s="4" t="s">
        <v>587</v>
      </c>
      <c r="G36" s="4" t="s">
        <v>588</v>
      </c>
      <c r="H36" s="4" t="s">
        <v>587</v>
      </c>
      <c r="I36" s="48">
        <v>0</v>
      </c>
      <c r="J36" s="48">
        <v>0</v>
      </c>
      <c r="K36" s="48">
        <v>4</v>
      </c>
      <c r="L36" s="48">
        <v>3</v>
      </c>
      <c r="M36" s="48">
        <v>0</v>
      </c>
      <c r="N36" s="48">
        <v>0</v>
      </c>
      <c r="O36" s="48">
        <v>0</v>
      </c>
      <c r="P36" s="48">
        <v>0</v>
      </c>
      <c r="Q36" s="48">
        <v>4</v>
      </c>
      <c r="R36" s="48">
        <v>3</v>
      </c>
      <c r="S36" s="48">
        <f t="shared" si="0"/>
        <v>8</v>
      </c>
      <c r="T36" s="142">
        <f t="shared" si="1"/>
        <v>6</v>
      </c>
      <c r="U36" s="48" t="s">
        <v>12</v>
      </c>
    </row>
    <row r="37" spans="1:21" ht="30" customHeight="1" x14ac:dyDescent="0.15">
      <c r="A37" s="48">
        <f t="shared" si="2"/>
        <v>34</v>
      </c>
      <c r="B37" s="7" t="s">
        <v>603</v>
      </c>
      <c r="C37" s="4" t="s">
        <v>23</v>
      </c>
      <c r="D37" s="4" t="s">
        <v>604</v>
      </c>
      <c r="E37" s="7" t="s">
        <v>209</v>
      </c>
      <c r="F37" s="4" t="s">
        <v>606</v>
      </c>
      <c r="G37" s="4" t="s">
        <v>607</v>
      </c>
      <c r="H37" s="4" t="s">
        <v>608</v>
      </c>
      <c r="I37" s="48">
        <v>0</v>
      </c>
      <c r="J37" s="48">
        <v>0</v>
      </c>
      <c r="K37" s="48">
        <v>1</v>
      </c>
      <c r="L37" s="48">
        <v>1</v>
      </c>
      <c r="M37" s="48">
        <v>0</v>
      </c>
      <c r="N37" s="48">
        <v>0</v>
      </c>
      <c r="O37" s="48">
        <v>1</v>
      </c>
      <c r="P37" s="48">
        <v>1</v>
      </c>
      <c r="Q37" s="48">
        <v>0</v>
      </c>
      <c r="R37" s="48">
        <v>0</v>
      </c>
      <c r="S37" s="48">
        <f t="shared" si="0"/>
        <v>2</v>
      </c>
      <c r="T37" s="142">
        <f t="shared" si="1"/>
        <v>2</v>
      </c>
      <c r="U37" s="48" t="s">
        <v>605</v>
      </c>
    </row>
    <row r="38" spans="1:21" s="140" customFormat="1" ht="30" customHeight="1" x14ac:dyDescent="0.15">
      <c r="A38" s="48">
        <f t="shared" si="2"/>
        <v>35</v>
      </c>
      <c r="B38" s="138" t="s">
        <v>636</v>
      </c>
      <c r="C38" s="16" t="s">
        <v>637</v>
      </c>
      <c r="D38" s="16" t="s">
        <v>638</v>
      </c>
      <c r="E38" s="138" t="s">
        <v>7</v>
      </c>
      <c r="F38" s="16" t="s">
        <v>639</v>
      </c>
      <c r="G38" s="16" t="s">
        <v>640</v>
      </c>
      <c r="H38" s="16" t="s">
        <v>639</v>
      </c>
      <c r="I38" s="48">
        <v>3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f t="shared" si="0"/>
        <v>3</v>
      </c>
      <c r="T38" s="142">
        <f t="shared" si="1"/>
        <v>0</v>
      </c>
      <c r="U38" s="15" t="s">
        <v>7</v>
      </c>
    </row>
    <row r="39" spans="1:21" s="140" customFormat="1" ht="30" customHeight="1" x14ac:dyDescent="0.15">
      <c r="A39" s="48">
        <f t="shared" si="2"/>
        <v>36</v>
      </c>
      <c r="B39" s="138" t="s">
        <v>645</v>
      </c>
      <c r="C39" s="16" t="s">
        <v>22</v>
      </c>
      <c r="D39" s="16" t="s">
        <v>653</v>
      </c>
      <c r="E39" s="138" t="s">
        <v>656</v>
      </c>
      <c r="F39" s="16" t="s">
        <v>654</v>
      </c>
      <c r="G39" s="16" t="s">
        <v>655</v>
      </c>
      <c r="H39" s="16" t="s">
        <v>654</v>
      </c>
      <c r="I39" s="48">
        <v>0</v>
      </c>
      <c r="J39" s="48">
        <v>0</v>
      </c>
      <c r="K39" s="48">
        <v>1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f>I39+K39+M39+O39+Q39</f>
        <v>1</v>
      </c>
      <c r="T39" s="142">
        <f>J39+L39+N39+P39+R39</f>
        <v>1</v>
      </c>
      <c r="U39" s="15" t="s">
        <v>656</v>
      </c>
    </row>
    <row r="40" spans="1:21" s="140" customFormat="1" ht="30" customHeight="1" x14ac:dyDescent="0.15">
      <c r="A40" s="48">
        <f t="shared" si="2"/>
        <v>37</v>
      </c>
      <c r="B40" s="138" t="s">
        <v>650</v>
      </c>
      <c r="C40" s="16" t="s">
        <v>22</v>
      </c>
      <c r="D40" s="16" t="s">
        <v>651</v>
      </c>
      <c r="E40" s="138" t="s">
        <v>12</v>
      </c>
      <c r="F40" s="16" t="s">
        <v>652</v>
      </c>
      <c r="G40" s="139" t="s">
        <v>667</v>
      </c>
      <c r="H40" s="16" t="s">
        <v>652</v>
      </c>
      <c r="I40" s="48">
        <v>0</v>
      </c>
      <c r="J40" s="48">
        <v>0</v>
      </c>
      <c r="K40" s="48">
        <v>3</v>
      </c>
      <c r="L40" s="48">
        <v>1</v>
      </c>
      <c r="M40" s="48">
        <v>0</v>
      </c>
      <c r="N40" s="48">
        <v>0</v>
      </c>
      <c r="O40" s="48">
        <v>0</v>
      </c>
      <c r="P40" s="48">
        <v>0</v>
      </c>
      <c r="Q40" s="48">
        <v>1</v>
      </c>
      <c r="R40" s="48">
        <v>1</v>
      </c>
      <c r="S40" s="48">
        <f t="shared" si="0"/>
        <v>4</v>
      </c>
      <c r="T40" s="142">
        <f t="shared" si="1"/>
        <v>2</v>
      </c>
      <c r="U40" s="15" t="s">
        <v>12</v>
      </c>
    </row>
    <row r="41" spans="1:21" ht="30" hidden="1" customHeight="1" x14ac:dyDescent="0.15">
      <c r="A41" s="12"/>
      <c r="B41" s="129"/>
      <c r="C41" s="137"/>
      <c r="D41" s="127"/>
      <c r="E41" s="130"/>
      <c r="F41" s="1"/>
      <c r="G41" s="1"/>
      <c r="H41" s="1"/>
      <c r="I41" s="134">
        <f t="shared" ref="I41:T41" si="5">SUM(I4:I37)</f>
        <v>0</v>
      </c>
      <c r="J41" s="31">
        <f t="shared" si="5"/>
        <v>0</v>
      </c>
      <c r="K41" s="134">
        <f t="shared" si="5"/>
        <v>55</v>
      </c>
      <c r="L41" s="31">
        <f t="shared" si="5"/>
        <v>43</v>
      </c>
      <c r="M41" s="134">
        <f t="shared" si="5"/>
        <v>7</v>
      </c>
      <c r="N41" s="31">
        <f t="shared" si="5"/>
        <v>2</v>
      </c>
      <c r="O41" s="134">
        <f t="shared" si="5"/>
        <v>6</v>
      </c>
      <c r="P41" s="31">
        <f t="shared" si="5"/>
        <v>5</v>
      </c>
      <c r="Q41" s="134">
        <f t="shared" si="5"/>
        <v>49</v>
      </c>
      <c r="R41" s="31">
        <f t="shared" si="5"/>
        <v>34</v>
      </c>
      <c r="S41" s="134">
        <f t="shared" si="5"/>
        <v>117</v>
      </c>
      <c r="T41" s="31">
        <f t="shared" si="5"/>
        <v>84</v>
      </c>
      <c r="U41" s="131"/>
    </row>
    <row r="42" spans="1:21" ht="30" hidden="1" customHeight="1" x14ac:dyDescent="0.15">
      <c r="A42" s="12"/>
      <c r="B42" s="215" t="s">
        <v>625</v>
      </c>
      <c r="C42" s="216"/>
      <c r="D42" s="136" t="s">
        <v>626</v>
      </c>
      <c r="E42" s="135"/>
      <c r="F42" s="1"/>
      <c r="G42" s="1"/>
      <c r="H42" s="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31"/>
    </row>
    <row r="43" spans="1:21" ht="30" hidden="1" customHeight="1" x14ac:dyDescent="0.15">
      <c r="A43" s="12"/>
      <c r="B43" s="194" t="s">
        <v>458</v>
      </c>
      <c r="C43" s="195"/>
      <c r="D43" s="48">
        <f>COUNTIF(C4:C40,"特定非営利活動法人")</f>
        <v>9</v>
      </c>
      <c r="E43" s="1"/>
      <c r="F43" s="58"/>
      <c r="G43" s="1"/>
      <c r="H43" s="1"/>
      <c r="I43" s="12"/>
      <c r="J43" s="12"/>
      <c r="K43" s="12"/>
      <c r="L43" s="12"/>
      <c r="M43" s="12"/>
      <c r="N43" s="12"/>
      <c r="O43" s="12"/>
      <c r="Q43" s="12"/>
      <c r="R43" s="12"/>
      <c r="S43" s="12"/>
      <c r="T43" s="12"/>
      <c r="U43" s="12"/>
    </row>
    <row r="44" spans="1:21" ht="30" hidden="1" customHeight="1" x14ac:dyDescent="0.15">
      <c r="B44" s="201" t="s">
        <v>459</v>
      </c>
      <c r="C44" s="202"/>
      <c r="D44" s="48">
        <f>COUNTIF(C4:C40,"社会福祉法人")</f>
        <v>22</v>
      </c>
      <c r="E44" s="132"/>
      <c r="F44" s="89"/>
    </row>
    <row r="45" spans="1:21" ht="30" hidden="1" customHeight="1" x14ac:dyDescent="0.15">
      <c r="B45" s="194" t="s">
        <v>498</v>
      </c>
      <c r="C45" s="195"/>
      <c r="D45" s="48">
        <f>COUNTIF(C4:C40,"一般社団法人")</f>
        <v>4</v>
      </c>
    </row>
    <row r="46" spans="1:21" ht="30" hidden="1" customHeight="1" x14ac:dyDescent="0.15">
      <c r="B46" s="208" t="s">
        <v>627</v>
      </c>
      <c r="C46" s="209"/>
      <c r="D46" s="48">
        <v>2</v>
      </c>
      <c r="E46" s="44" t="s">
        <v>624</v>
      </c>
    </row>
    <row r="47" spans="1:21" ht="30" hidden="1" customHeight="1" x14ac:dyDescent="0.15">
      <c r="B47" s="196" t="s">
        <v>34</v>
      </c>
      <c r="C47" s="197"/>
      <c r="D47" s="48">
        <f>SUM(D43:D46)</f>
        <v>37</v>
      </c>
    </row>
    <row r="48" spans="1:21" ht="30" customHeight="1" x14ac:dyDescent="0.15">
      <c r="C48" s="12"/>
    </row>
    <row r="49" spans="1:41" ht="30" customHeight="1" x14ac:dyDescent="0.15">
      <c r="A49" s="210" t="s">
        <v>576</v>
      </c>
      <c r="B49" s="210"/>
      <c r="C49" s="210"/>
      <c r="D49" s="210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133"/>
    </row>
    <row r="50" spans="1:41" ht="20.100000000000001" customHeight="1" x14ac:dyDescent="0.15">
      <c r="A50" s="211" t="s">
        <v>18</v>
      </c>
      <c r="B50" s="211" t="s">
        <v>612</v>
      </c>
      <c r="C50" s="185" t="s">
        <v>25</v>
      </c>
      <c r="D50" s="185"/>
      <c r="E50" s="213" t="s">
        <v>0</v>
      </c>
      <c r="F50" s="185" t="s">
        <v>26</v>
      </c>
      <c r="G50" s="185" t="s">
        <v>24</v>
      </c>
      <c r="H50" s="185" t="s">
        <v>27</v>
      </c>
      <c r="I50" s="214" t="s">
        <v>220</v>
      </c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185" t="s">
        <v>31</v>
      </c>
    </row>
    <row r="51" spans="1:41" ht="30" customHeight="1" x14ac:dyDescent="0.15">
      <c r="A51" s="212"/>
      <c r="B51" s="211"/>
      <c r="C51" s="48" t="s">
        <v>74</v>
      </c>
      <c r="D51" s="48" t="s">
        <v>75</v>
      </c>
      <c r="E51" s="213"/>
      <c r="F51" s="185"/>
      <c r="G51" s="185"/>
      <c r="H51" s="185"/>
      <c r="I51" s="207" t="s">
        <v>573</v>
      </c>
      <c r="J51" s="207"/>
      <c r="K51" s="207" t="s">
        <v>574</v>
      </c>
      <c r="L51" s="207"/>
      <c r="M51" s="207" t="s">
        <v>540</v>
      </c>
      <c r="N51" s="207"/>
      <c r="O51" s="207" t="s">
        <v>610</v>
      </c>
      <c r="P51" s="207"/>
      <c r="Q51" s="207" t="s">
        <v>207</v>
      </c>
      <c r="R51" s="207"/>
      <c r="S51" s="144"/>
      <c r="T51" s="144"/>
      <c r="U51" s="181"/>
    </row>
    <row r="52" spans="1:41" ht="30" customHeight="1" x14ac:dyDescent="0.15">
      <c r="A52" s="48">
        <v>1</v>
      </c>
      <c r="B52" s="7" t="s">
        <v>684</v>
      </c>
      <c r="C52" s="8" t="s">
        <v>536</v>
      </c>
      <c r="D52" s="5" t="s">
        <v>213</v>
      </c>
      <c r="E52" s="2" t="s">
        <v>213</v>
      </c>
      <c r="F52" s="4" t="s">
        <v>600</v>
      </c>
      <c r="G52" s="6" t="s">
        <v>649</v>
      </c>
      <c r="H52" s="4" t="s">
        <v>648</v>
      </c>
      <c r="I52" s="206">
        <v>2</v>
      </c>
      <c r="J52" s="206"/>
      <c r="K52" s="185">
        <v>0</v>
      </c>
      <c r="L52" s="185"/>
      <c r="M52" s="185">
        <v>1</v>
      </c>
      <c r="N52" s="185"/>
      <c r="O52" s="185">
        <f>I52+M52</f>
        <v>3</v>
      </c>
      <c r="P52" s="185"/>
      <c r="Q52" s="185">
        <f>K52</f>
        <v>0</v>
      </c>
      <c r="R52" s="185"/>
      <c r="S52" s="48"/>
      <c r="T52" s="161"/>
      <c r="U52" s="48" t="s">
        <v>213</v>
      </c>
    </row>
    <row r="53" spans="1:41" ht="30" customHeight="1" x14ac:dyDescent="0.15">
      <c r="A53" s="48">
        <f>A52+1</f>
        <v>2</v>
      </c>
      <c r="B53" s="48" t="s">
        <v>668</v>
      </c>
      <c r="C53" s="8" t="s">
        <v>577</v>
      </c>
      <c r="D53" s="5" t="s">
        <v>537</v>
      </c>
      <c r="E53" s="2" t="s">
        <v>30</v>
      </c>
      <c r="F53" s="4" t="s">
        <v>539</v>
      </c>
      <c r="G53" s="6" t="s">
        <v>538</v>
      </c>
      <c r="H53" s="4" t="s">
        <v>647</v>
      </c>
      <c r="I53" s="185">
        <v>1</v>
      </c>
      <c r="J53" s="185"/>
      <c r="K53" s="185">
        <v>2</v>
      </c>
      <c r="L53" s="185"/>
      <c r="M53" s="185">
        <v>0</v>
      </c>
      <c r="N53" s="185"/>
      <c r="O53" s="185">
        <f t="shared" ref="O53:O60" si="6">I53+M53</f>
        <v>1</v>
      </c>
      <c r="P53" s="185"/>
      <c r="Q53" s="185">
        <f t="shared" ref="Q53:Q60" si="7">K53</f>
        <v>2</v>
      </c>
      <c r="R53" s="185"/>
      <c r="S53" s="48"/>
      <c r="T53" s="161"/>
      <c r="U53" s="48" t="s">
        <v>30</v>
      </c>
    </row>
    <row r="54" spans="1:41" ht="30" customHeight="1" x14ac:dyDescent="0.15">
      <c r="A54" s="48">
        <f t="shared" ref="A54:A71" si="8">A53+1</f>
        <v>3</v>
      </c>
      <c r="B54" s="48" t="s">
        <v>669</v>
      </c>
      <c r="C54" s="8" t="s">
        <v>577</v>
      </c>
      <c r="D54" s="5" t="s">
        <v>593</v>
      </c>
      <c r="E54" s="2" t="s">
        <v>30</v>
      </c>
      <c r="F54" s="4" t="s">
        <v>594</v>
      </c>
      <c r="G54" s="6" t="s">
        <v>593</v>
      </c>
      <c r="H54" s="4" t="s">
        <v>646</v>
      </c>
      <c r="I54" s="185">
        <v>2</v>
      </c>
      <c r="J54" s="185"/>
      <c r="K54" s="206">
        <v>2</v>
      </c>
      <c r="L54" s="206"/>
      <c r="M54" s="185">
        <v>0</v>
      </c>
      <c r="N54" s="185"/>
      <c r="O54" s="185">
        <f t="shared" si="6"/>
        <v>2</v>
      </c>
      <c r="P54" s="185"/>
      <c r="Q54" s="185">
        <f t="shared" si="7"/>
        <v>2</v>
      </c>
      <c r="R54" s="185"/>
      <c r="S54" s="48"/>
      <c r="T54" s="161"/>
      <c r="U54" s="48" t="s">
        <v>30</v>
      </c>
    </row>
    <row r="55" spans="1:41" ht="30" customHeight="1" x14ac:dyDescent="0.15">
      <c r="A55" s="181">
        <f t="shared" si="8"/>
        <v>4</v>
      </c>
      <c r="B55" s="181" t="s">
        <v>670</v>
      </c>
      <c r="C55" s="256" t="s">
        <v>536</v>
      </c>
      <c r="D55" s="258" t="s">
        <v>17</v>
      </c>
      <c r="E55" s="181" t="s">
        <v>17</v>
      </c>
      <c r="F55" s="260" t="s">
        <v>602</v>
      </c>
      <c r="G55" s="6" t="s">
        <v>622</v>
      </c>
      <c r="H55" s="4" t="s">
        <v>623</v>
      </c>
      <c r="I55" s="185">
        <v>2</v>
      </c>
      <c r="J55" s="185"/>
      <c r="K55" s="185">
        <v>0</v>
      </c>
      <c r="L55" s="185"/>
      <c r="M55" s="185">
        <v>0</v>
      </c>
      <c r="N55" s="185"/>
      <c r="O55" s="185">
        <f t="shared" si="6"/>
        <v>2</v>
      </c>
      <c r="P55" s="185"/>
      <c r="Q55" s="185">
        <f t="shared" si="7"/>
        <v>0</v>
      </c>
      <c r="R55" s="185"/>
      <c r="S55" s="48"/>
      <c r="T55" s="161"/>
      <c r="U55" s="181" t="s">
        <v>17</v>
      </c>
    </row>
    <row r="56" spans="1:41" ht="30" customHeight="1" x14ac:dyDescent="0.15">
      <c r="A56" s="255"/>
      <c r="B56" s="255"/>
      <c r="C56" s="257"/>
      <c r="D56" s="259"/>
      <c r="E56" s="255"/>
      <c r="F56" s="261"/>
      <c r="G56" s="6" t="s">
        <v>17</v>
      </c>
      <c r="H56" s="4" t="s">
        <v>738</v>
      </c>
      <c r="I56" s="185">
        <v>2</v>
      </c>
      <c r="J56" s="185"/>
      <c r="K56" s="185">
        <v>0</v>
      </c>
      <c r="L56" s="185"/>
      <c r="M56" s="185">
        <v>0</v>
      </c>
      <c r="N56" s="185"/>
      <c r="O56" s="185">
        <f t="shared" ref="O56" si="9">I56+M56</f>
        <v>2</v>
      </c>
      <c r="P56" s="185"/>
      <c r="Q56" s="185">
        <f t="shared" ref="Q56" si="10">K56</f>
        <v>0</v>
      </c>
      <c r="R56" s="185"/>
      <c r="S56" s="48"/>
      <c r="T56" s="161"/>
      <c r="U56" s="255"/>
    </row>
    <row r="57" spans="1:41" ht="30" customHeight="1" x14ac:dyDescent="0.15">
      <c r="A57" s="48">
        <f>A55+1</f>
        <v>5</v>
      </c>
      <c r="B57" s="48" t="s">
        <v>671</v>
      </c>
      <c r="C57" s="8" t="s">
        <v>536</v>
      </c>
      <c r="D57" s="5" t="s">
        <v>613</v>
      </c>
      <c r="E57" s="2" t="s">
        <v>613</v>
      </c>
      <c r="F57" s="4" t="s">
        <v>614</v>
      </c>
      <c r="G57" s="6" t="s">
        <v>620</v>
      </c>
      <c r="H57" s="4" t="s">
        <v>621</v>
      </c>
      <c r="I57" s="185">
        <v>0</v>
      </c>
      <c r="J57" s="185"/>
      <c r="K57" s="206">
        <v>2</v>
      </c>
      <c r="L57" s="206"/>
      <c r="M57" s="185">
        <v>0</v>
      </c>
      <c r="N57" s="185"/>
      <c r="O57" s="185">
        <f t="shared" si="6"/>
        <v>0</v>
      </c>
      <c r="P57" s="185"/>
      <c r="Q57" s="185">
        <f t="shared" si="7"/>
        <v>2</v>
      </c>
      <c r="R57" s="185"/>
      <c r="S57" s="48"/>
      <c r="T57" s="161"/>
      <c r="U57" s="143" t="s">
        <v>615</v>
      </c>
    </row>
    <row r="58" spans="1:41" ht="30" customHeight="1" x14ac:dyDescent="0.15">
      <c r="A58" s="48">
        <f t="shared" si="8"/>
        <v>6</v>
      </c>
      <c r="B58" s="48" t="s">
        <v>672</v>
      </c>
      <c r="C58" s="8" t="s">
        <v>616</v>
      </c>
      <c r="D58" s="5" t="s">
        <v>618</v>
      </c>
      <c r="E58" s="2" t="s">
        <v>4</v>
      </c>
      <c r="F58" s="4" t="s">
        <v>619</v>
      </c>
      <c r="G58" s="6" t="s">
        <v>617</v>
      </c>
      <c r="H58" s="4" t="s">
        <v>619</v>
      </c>
      <c r="I58" s="185">
        <v>1</v>
      </c>
      <c r="J58" s="185"/>
      <c r="K58" s="185">
        <v>2</v>
      </c>
      <c r="L58" s="185"/>
      <c r="M58" s="185">
        <v>0</v>
      </c>
      <c r="N58" s="185"/>
      <c r="O58" s="185">
        <f t="shared" si="6"/>
        <v>1</v>
      </c>
      <c r="P58" s="185"/>
      <c r="Q58" s="185">
        <f t="shared" si="7"/>
        <v>2</v>
      </c>
      <c r="R58" s="185"/>
      <c r="S58" s="48"/>
      <c r="T58" s="161"/>
      <c r="U58" s="143" t="s">
        <v>694</v>
      </c>
    </row>
    <row r="59" spans="1:41" ht="30" customHeight="1" x14ac:dyDescent="0.15">
      <c r="A59" s="48">
        <f t="shared" si="8"/>
        <v>7</v>
      </c>
      <c r="B59" s="48" t="s">
        <v>673</v>
      </c>
      <c r="C59" s="8" t="s">
        <v>536</v>
      </c>
      <c r="D59" s="5" t="s">
        <v>629</v>
      </c>
      <c r="E59" s="2" t="s">
        <v>3</v>
      </c>
      <c r="F59" s="4" t="s">
        <v>630</v>
      </c>
      <c r="G59" s="6" t="s">
        <v>633</v>
      </c>
      <c r="H59" s="4" t="s">
        <v>634</v>
      </c>
      <c r="I59" s="185">
        <v>0</v>
      </c>
      <c r="J59" s="185"/>
      <c r="K59" s="185">
        <v>4</v>
      </c>
      <c r="L59" s="185"/>
      <c r="M59" s="185">
        <v>0</v>
      </c>
      <c r="N59" s="185"/>
      <c r="O59" s="185">
        <f t="shared" si="6"/>
        <v>0</v>
      </c>
      <c r="P59" s="185"/>
      <c r="Q59" s="185">
        <f t="shared" si="7"/>
        <v>4</v>
      </c>
      <c r="R59" s="185"/>
      <c r="S59" s="48"/>
      <c r="T59" s="161"/>
      <c r="U59" s="143" t="s">
        <v>635</v>
      </c>
    </row>
    <row r="60" spans="1:41" ht="39" customHeight="1" x14ac:dyDescent="0.15">
      <c r="A60" s="48">
        <f t="shared" si="8"/>
        <v>8</v>
      </c>
      <c r="B60" s="48" t="s">
        <v>674</v>
      </c>
      <c r="C60" s="8" t="s">
        <v>536</v>
      </c>
      <c r="D60" s="162" t="s">
        <v>698</v>
      </c>
      <c r="E60" s="2" t="s">
        <v>3</v>
      </c>
      <c r="F60" s="4" t="s">
        <v>630</v>
      </c>
      <c r="G60" s="6" t="s">
        <v>631</v>
      </c>
      <c r="H60" s="4" t="s">
        <v>632</v>
      </c>
      <c r="I60" s="185">
        <v>4</v>
      </c>
      <c r="J60" s="185"/>
      <c r="K60" s="185">
        <v>0</v>
      </c>
      <c r="L60" s="185"/>
      <c r="M60" s="185">
        <v>0</v>
      </c>
      <c r="N60" s="185"/>
      <c r="O60" s="185">
        <f t="shared" si="6"/>
        <v>4</v>
      </c>
      <c r="P60" s="185"/>
      <c r="Q60" s="185">
        <f t="shared" si="7"/>
        <v>0</v>
      </c>
      <c r="R60" s="185"/>
      <c r="S60" s="48"/>
      <c r="T60" s="161"/>
      <c r="U60" s="143" t="s">
        <v>695</v>
      </c>
    </row>
    <row r="61" spans="1:41" ht="30" customHeight="1" x14ac:dyDescent="0.15">
      <c r="A61" s="48">
        <f t="shared" si="8"/>
        <v>9</v>
      </c>
      <c r="B61" s="48" t="s">
        <v>675</v>
      </c>
      <c r="C61" s="8" t="s">
        <v>577</v>
      </c>
      <c r="D61" s="5" t="s">
        <v>641</v>
      </c>
      <c r="E61" s="2" t="s">
        <v>30</v>
      </c>
      <c r="F61" s="4" t="s">
        <v>642</v>
      </c>
      <c r="G61" s="6" t="s">
        <v>641</v>
      </c>
      <c r="H61" s="4" t="s">
        <v>642</v>
      </c>
      <c r="I61" s="185"/>
      <c r="J61" s="185"/>
      <c r="K61" s="185">
        <v>2</v>
      </c>
      <c r="L61" s="185"/>
      <c r="M61" s="185">
        <v>0</v>
      </c>
      <c r="N61" s="185"/>
      <c r="O61" s="185">
        <f>I61+M61</f>
        <v>0</v>
      </c>
      <c r="P61" s="185"/>
      <c r="Q61" s="185">
        <f>K61</f>
        <v>2</v>
      </c>
      <c r="R61" s="185"/>
      <c r="S61" s="48"/>
      <c r="T61" s="161"/>
      <c r="U61" s="143" t="s">
        <v>644</v>
      </c>
    </row>
    <row r="62" spans="1:41" ht="30" customHeight="1" thickBot="1" x14ac:dyDescent="0.2">
      <c r="A62" s="48">
        <f t="shared" si="8"/>
        <v>10</v>
      </c>
      <c r="B62" s="48" t="s">
        <v>683</v>
      </c>
      <c r="C62" s="8" t="s">
        <v>536</v>
      </c>
      <c r="D62" s="5" t="s">
        <v>676</v>
      </c>
      <c r="E62" s="2" t="s">
        <v>676</v>
      </c>
      <c r="F62" s="4" t="s">
        <v>677</v>
      </c>
      <c r="G62" s="6" t="s">
        <v>676</v>
      </c>
      <c r="H62" s="4" t="s">
        <v>677</v>
      </c>
      <c r="I62" s="196">
        <v>0</v>
      </c>
      <c r="J62" s="197"/>
      <c r="K62" s="196">
        <v>0</v>
      </c>
      <c r="L62" s="197"/>
      <c r="M62" s="196">
        <v>4</v>
      </c>
      <c r="N62" s="197"/>
      <c r="O62" s="196">
        <f>I62+M62</f>
        <v>4</v>
      </c>
      <c r="P62" s="197"/>
      <c r="Q62" s="196">
        <f>K62</f>
        <v>0</v>
      </c>
      <c r="R62" s="197"/>
      <c r="S62" s="30"/>
      <c r="T62" s="150"/>
      <c r="U62" s="143" t="s">
        <v>701</v>
      </c>
      <c r="Z62" s="198"/>
      <c r="AA62" s="199"/>
      <c r="AB62" s="199"/>
      <c r="AC62" s="199"/>
      <c r="AD62" s="199"/>
      <c r="AE62" s="199"/>
      <c r="AF62" s="200"/>
      <c r="AG62" s="151"/>
      <c r="AH62" s="41">
        <v>45912</v>
      </c>
      <c r="AI62" s="10" t="s">
        <v>678</v>
      </c>
      <c r="AJ62" s="24">
        <v>46660</v>
      </c>
      <c r="AK62" s="48" t="s">
        <v>679</v>
      </c>
      <c r="AL62" s="152" t="s">
        <v>680</v>
      </c>
      <c r="AM62" s="6" t="s">
        <v>681</v>
      </c>
      <c r="AN62" s="43" t="s">
        <v>682</v>
      </c>
      <c r="AO62" s="153"/>
    </row>
    <row r="63" spans="1:41" ht="30" customHeight="1" x14ac:dyDescent="0.15">
      <c r="A63" s="48">
        <f t="shared" si="8"/>
        <v>11</v>
      </c>
      <c r="B63" s="48" t="s">
        <v>685</v>
      </c>
      <c r="C63" s="8" t="s">
        <v>536</v>
      </c>
      <c r="D63" s="5" t="s">
        <v>8</v>
      </c>
      <c r="E63" s="2" t="s">
        <v>8</v>
      </c>
      <c r="F63" s="4" t="s">
        <v>686</v>
      </c>
      <c r="G63" s="6" t="s">
        <v>8</v>
      </c>
      <c r="H63" s="4" t="s">
        <v>686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696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8"/>
        <v>12</v>
      </c>
      <c r="B64" s="48" t="s">
        <v>687</v>
      </c>
      <c r="C64" s="8" t="s">
        <v>536</v>
      </c>
      <c r="D64" s="162" t="s">
        <v>699</v>
      </c>
      <c r="E64" s="2" t="s">
        <v>8</v>
      </c>
      <c r="F64" s="4" t="s">
        <v>688</v>
      </c>
      <c r="G64" s="6" t="s">
        <v>689</v>
      </c>
      <c r="H64" s="4" t="s">
        <v>690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43" t="s">
        <v>700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8"/>
        <v>13</v>
      </c>
      <c r="B65" s="48" t="s">
        <v>691</v>
      </c>
      <c r="C65" s="8" t="s">
        <v>536</v>
      </c>
      <c r="D65" s="5" t="s">
        <v>5</v>
      </c>
      <c r="E65" s="2" t="s">
        <v>692</v>
      </c>
      <c r="F65" s="165" t="s">
        <v>693</v>
      </c>
      <c r="G65" s="169" t="s">
        <v>692</v>
      </c>
      <c r="H65" s="165" t="s">
        <v>693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55"/>
      <c r="U65" s="170" t="s">
        <v>697</v>
      </c>
      <c r="Z65" s="1"/>
      <c r="AA65" s="1"/>
      <c r="AB65" s="1"/>
      <c r="AC65" s="1"/>
      <c r="AD65" s="1"/>
      <c r="AE65" s="1"/>
      <c r="AF65" s="1"/>
      <c r="AG65" s="12"/>
      <c r="AH65" s="157"/>
      <c r="AI65" s="11"/>
      <c r="AJ65" s="11"/>
      <c r="AK65" s="12"/>
      <c r="AL65" s="158"/>
      <c r="AM65" s="154"/>
      <c r="AN65" s="159"/>
      <c r="AO65" s="160"/>
    </row>
    <row r="66" spans="1:41" ht="30" customHeight="1" x14ac:dyDescent="0.15">
      <c r="A66" s="48">
        <f t="shared" si="8"/>
        <v>14</v>
      </c>
      <c r="B66" s="48" t="s">
        <v>702</v>
      </c>
      <c r="C66" s="8" t="s">
        <v>707</v>
      </c>
      <c r="D66" s="4" t="s">
        <v>703</v>
      </c>
      <c r="E66" s="2" t="s">
        <v>703</v>
      </c>
      <c r="F66" s="4" t="s">
        <v>704</v>
      </c>
      <c r="G66" s="4" t="s">
        <v>705</v>
      </c>
      <c r="H66" s="4" t="s">
        <v>730</v>
      </c>
      <c r="I66" s="48"/>
      <c r="J66" s="48"/>
      <c r="K66" s="48"/>
      <c r="L66" s="48"/>
      <c r="M66" s="48"/>
      <c r="N66" s="48"/>
      <c r="O66" s="48"/>
      <c r="P66" s="48"/>
      <c r="Q66" s="48"/>
      <c r="R66" s="142"/>
      <c r="S66" s="143" t="s">
        <v>706</v>
      </c>
      <c r="T66" s="173"/>
      <c r="U66" s="173" t="s">
        <v>706</v>
      </c>
      <c r="X66" s="1"/>
      <c r="Y66" s="1"/>
      <c r="Z66" s="1"/>
      <c r="AA66" s="1"/>
      <c r="AB66" s="1"/>
      <c r="AC66" s="1"/>
      <c r="AD66" s="1"/>
      <c r="AE66" s="12"/>
      <c r="AF66" s="157"/>
      <c r="AG66" s="11"/>
      <c r="AH66" s="11"/>
      <c r="AI66" s="12"/>
      <c r="AJ66" s="158"/>
      <c r="AK66" s="154"/>
      <c r="AL66" s="159"/>
      <c r="AM66" s="160"/>
    </row>
    <row r="67" spans="1:41" ht="30" customHeight="1" x14ac:dyDescent="0.15">
      <c r="A67" s="181">
        <f t="shared" si="8"/>
        <v>15</v>
      </c>
      <c r="B67" s="205" t="s">
        <v>708</v>
      </c>
      <c r="C67" s="192" t="s">
        <v>536</v>
      </c>
      <c r="D67" s="190" t="s">
        <v>10</v>
      </c>
      <c r="E67" s="181" t="s">
        <v>10</v>
      </c>
      <c r="F67" s="188" t="s">
        <v>714</v>
      </c>
      <c r="G67" s="174" t="s">
        <v>718</v>
      </c>
      <c r="H67" s="171" t="s">
        <v>724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186" t="s">
        <v>731</v>
      </c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182"/>
      <c r="B68" s="189"/>
      <c r="C68" s="193"/>
      <c r="D68" s="191"/>
      <c r="E68" s="182"/>
      <c r="F68" s="189"/>
      <c r="G68" s="175" t="s">
        <v>719</v>
      </c>
      <c r="H68" s="176" t="s">
        <v>725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87"/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48">
        <f>A67+1</f>
        <v>16</v>
      </c>
      <c r="B69" s="48" t="s">
        <v>709</v>
      </c>
      <c r="C69" s="8" t="s">
        <v>536</v>
      </c>
      <c r="D69" s="5" t="s">
        <v>712</v>
      </c>
      <c r="E69" s="3" t="s">
        <v>712</v>
      </c>
      <c r="F69" s="4" t="s">
        <v>715</v>
      </c>
      <c r="G69" s="6" t="s">
        <v>720</v>
      </c>
      <c r="H69" s="4" t="s">
        <v>726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43" t="s">
        <v>732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63">
        <f t="shared" si="8"/>
        <v>17</v>
      </c>
      <c r="B70" s="163" t="s">
        <v>710</v>
      </c>
      <c r="C70" s="167" t="s">
        <v>536</v>
      </c>
      <c r="D70" s="168" t="s">
        <v>713</v>
      </c>
      <c r="E70" s="164" t="s">
        <v>713</v>
      </c>
      <c r="F70" s="165" t="s">
        <v>716</v>
      </c>
      <c r="G70" s="179" t="s">
        <v>735</v>
      </c>
      <c r="H70" s="4" t="s">
        <v>736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55"/>
      <c r="U70" s="170" t="s">
        <v>733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85">
        <f t="shared" si="8"/>
        <v>18</v>
      </c>
      <c r="B71" s="184" t="s">
        <v>711</v>
      </c>
      <c r="C71" s="184" t="s">
        <v>707</v>
      </c>
      <c r="D71" s="184" t="s">
        <v>6</v>
      </c>
      <c r="E71" s="185" t="s">
        <v>6</v>
      </c>
      <c r="F71" s="184" t="s">
        <v>717</v>
      </c>
      <c r="G71" s="177" t="s">
        <v>721</v>
      </c>
      <c r="H71" s="165" t="s">
        <v>727</v>
      </c>
      <c r="I71" s="48" t="s">
        <v>705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183" t="s">
        <v>734</v>
      </c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85"/>
      <c r="B72" s="184"/>
      <c r="C72" s="184"/>
      <c r="D72" s="184"/>
      <c r="E72" s="185"/>
      <c r="F72" s="184"/>
      <c r="G72" s="178" t="s">
        <v>722</v>
      </c>
      <c r="H72" s="178" t="s">
        <v>728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183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0" customHeight="1" x14ac:dyDescent="0.15">
      <c r="A73" s="185"/>
      <c r="B73" s="184"/>
      <c r="C73" s="184"/>
      <c r="D73" s="184"/>
      <c r="E73" s="185"/>
      <c r="F73" s="184"/>
      <c r="G73" s="172" t="s">
        <v>723</v>
      </c>
      <c r="H73" s="166" t="s">
        <v>729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142"/>
      <c r="U73" s="183"/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t="30" customHeight="1" x14ac:dyDescent="0.15">
      <c r="A74" s="48">
        <v>19</v>
      </c>
      <c r="B74" s="4" t="s">
        <v>739</v>
      </c>
      <c r="C74" s="4" t="s">
        <v>536</v>
      </c>
      <c r="D74" s="4" t="s">
        <v>740</v>
      </c>
      <c r="E74" s="48" t="s">
        <v>4</v>
      </c>
      <c r="F74" s="4" t="s">
        <v>741</v>
      </c>
      <c r="G74" s="6" t="s">
        <v>742</v>
      </c>
      <c r="H74" s="4" t="s">
        <v>743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42"/>
      <c r="U74" s="22" t="s">
        <v>744</v>
      </c>
      <c r="Z74" s="1"/>
      <c r="AA74" s="1"/>
      <c r="AB74" s="1"/>
      <c r="AC74" s="1"/>
      <c r="AD74" s="1"/>
      <c r="AE74" s="1"/>
      <c r="AF74" s="1"/>
      <c r="AG74" s="12"/>
      <c r="AH74" s="157"/>
      <c r="AI74" s="11"/>
      <c r="AJ74" s="11"/>
      <c r="AK74" s="12"/>
      <c r="AL74" s="158"/>
      <c r="AM74" s="154"/>
      <c r="AN74" s="159"/>
      <c r="AO74" s="160"/>
    </row>
    <row r="75" spans="1:41" ht="31.5" customHeight="1" x14ac:dyDescent="0.15">
      <c r="A75" s="12"/>
      <c r="B75" s="12"/>
      <c r="C75" s="1"/>
      <c r="E75" s="12"/>
      <c r="F75" s="1"/>
      <c r="G75" s="154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5"/>
      <c r="U75" s="156"/>
      <c r="Z75" s="1"/>
      <c r="AA75" s="1"/>
      <c r="AB75" s="1"/>
      <c r="AC75" s="1"/>
      <c r="AD75" s="1"/>
      <c r="AE75" s="1"/>
      <c r="AF75" s="1"/>
      <c r="AG75" s="12"/>
      <c r="AH75" s="157"/>
      <c r="AI75" s="11"/>
      <c r="AJ75" s="11"/>
      <c r="AK75" s="12"/>
      <c r="AL75" s="158"/>
      <c r="AM75" s="154"/>
      <c r="AN75" s="159"/>
      <c r="AO75" s="160"/>
    </row>
    <row r="76" spans="1:41" x14ac:dyDescent="0.15">
      <c r="C76" s="12"/>
    </row>
    <row r="77" spans="1:41" x14ac:dyDescent="0.15">
      <c r="A77" s="12"/>
      <c r="B77" s="203" t="s">
        <v>628</v>
      </c>
      <c r="C77" s="204"/>
      <c r="D77" s="180" t="s">
        <v>626</v>
      </c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1"/>
    </row>
    <row r="78" spans="1:41" x14ac:dyDescent="0.15">
      <c r="B78" s="194" t="s">
        <v>536</v>
      </c>
      <c r="C78" s="195"/>
      <c r="D78" s="48">
        <f>COUNTIF($C52:$C74,B78)</f>
        <v>15</v>
      </c>
    </row>
    <row r="79" spans="1:41" x14ac:dyDescent="0.15">
      <c r="B79" s="201" t="s">
        <v>601</v>
      </c>
      <c r="C79" s="202"/>
      <c r="D79" s="48">
        <f>COUNTIF($C52:$C74,B79)</f>
        <v>4</v>
      </c>
    </row>
    <row r="80" spans="1:41" x14ac:dyDescent="0.15">
      <c r="B80" s="194" t="s">
        <v>585</v>
      </c>
      <c r="C80" s="195"/>
      <c r="D80" s="48">
        <f>COUNTIF($C$52:$C$74,B80)</f>
        <v>0</v>
      </c>
    </row>
    <row r="81" spans="2:4" x14ac:dyDescent="0.15">
      <c r="B81" s="196" t="s">
        <v>34</v>
      </c>
      <c r="C81" s="197"/>
      <c r="D81" s="48">
        <f>SUM(D78:D80)</f>
        <v>19</v>
      </c>
    </row>
    <row r="82" spans="2:4" x14ac:dyDescent="0.15">
      <c r="C82" s="12"/>
    </row>
  </sheetData>
  <autoFilter ref="A3:U44" xr:uid="{00000000-0009-0000-0000-000001000000}"/>
  <mergeCells count="113">
    <mergeCell ref="U55:U56"/>
    <mergeCell ref="A55:A56"/>
    <mergeCell ref="B55:B56"/>
    <mergeCell ref="C55:C56"/>
    <mergeCell ref="D55:D56"/>
    <mergeCell ref="E55:E56"/>
    <mergeCell ref="F55:F56"/>
    <mergeCell ref="I56:J56"/>
    <mergeCell ref="K56:L56"/>
    <mergeCell ref="M56:N56"/>
    <mergeCell ref="B42:C42"/>
    <mergeCell ref="B43:C43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  <mergeCell ref="U50:U51"/>
    <mergeCell ref="B44:C44"/>
    <mergeCell ref="B45:C45"/>
    <mergeCell ref="B46:C46"/>
    <mergeCell ref="B47:C47"/>
    <mergeCell ref="A49:D49"/>
    <mergeCell ref="A50:A51"/>
    <mergeCell ref="B50:B51"/>
    <mergeCell ref="C50:D50"/>
    <mergeCell ref="E50:E51"/>
    <mergeCell ref="F50:F51"/>
    <mergeCell ref="G50:G51"/>
    <mergeCell ref="H50:H51"/>
    <mergeCell ref="I50:T50"/>
    <mergeCell ref="I51:J51"/>
    <mergeCell ref="I54:J54"/>
    <mergeCell ref="K54:L54"/>
    <mergeCell ref="M54:N54"/>
    <mergeCell ref="O54:P54"/>
    <mergeCell ref="Q54:R54"/>
    <mergeCell ref="K51:L51"/>
    <mergeCell ref="M51:N51"/>
    <mergeCell ref="O51:P51"/>
    <mergeCell ref="Q51:R51"/>
    <mergeCell ref="I53:J53"/>
    <mergeCell ref="K53:L53"/>
    <mergeCell ref="M53:N53"/>
    <mergeCell ref="O53:P53"/>
    <mergeCell ref="Q53:R53"/>
    <mergeCell ref="I52:J52"/>
    <mergeCell ref="K52:L52"/>
    <mergeCell ref="M52:N52"/>
    <mergeCell ref="O52:P52"/>
    <mergeCell ref="Q52:R52"/>
    <mergeCell ref="K60:L60"/>
    <mergeCell ref="M60:N60"/>
    <mergeCell ref="O60:P60"/>
    <mergeCell ref="Q60:R60"/>
    <mergeCell ref="K58:L58"/>
    <mergeCell ref="M58:N58"/>
    <mergeCell ref="O58:P58"/>
    <mergeCell ref="B67:B68"/>
    <mergeCell ref="I55:J55"/>
    <mergeCell ref="K55:L55"/>
    <mergeCell ref="M55:N55"/>
    <mergeCell ref="O55:P55"/>
    <mergeCell ref="Q55:R55"/>
    <mergeCell ref="I57:J57"/>
    <mergeCell ref="K57:L57"/>
    <mergeCell ref="M57:N57"/>
    <mergeCell ref="O57:P57"/>
    <mergeCell ref="Q57:R57"/>
    <mergeCell ref="O56:P56"/>
    <mergeCell ref="Q56:R56"/>
    <mergeCell ref="B80:C80"/>
    <mergeCell ref="B81:C81"/>
    <mergeCell ref="I61:J61"/>
    <mergeCell ref="I58:J58"/>
    <mergeCell ref="Z62:AF62"/>
    <mergeCell ref="Q61:R61"/>
    <mergeCell ref="I62:J62"/>
    <mergeCell ref="K62:L62"/>
    <mergeCell ref="M62:N62"/>
    <mergeCell ref="O62:P62"/>
    <mergeCell ref="Q62:R62"/>
    <mergeCell ref="B78:C78"/>
    <mergeCell ref="K61:L61"/>
    <mergeCell ref="M61:N61"/>
    <mergeCell ref="O61:P61"/>
    <mergeCell ref="B79:C79"/>
    <mergeCell ref="Q58:R58"/>
    <mergeCell ref="B77:C77"/>
    <mergeCell ref="I59:J59"/>
    <mergeCell ref="K59:L59"/>
    <mergeCell ref="M59:N59"/>
    <mergeCell ref="O59:P59"/>
    <mergeCell ref="Q59:R59"/>
    <mergeCell ref="I60:J60"/>
    <mergeCell ref="A67:A68"/>
    <mergeCell ref="U71:U73"/>
    <mergeCell ref="F71:F73"/>
    <mergeCell ref="E71:E73"/>
    <mergeCell ref="D71:D73"/>
    <mergeCell ref="C71:C73"/>
    <mergeCell ref="B71:B73"/>
    <mergeCell ref="A71:A73"/>
    <mergeCell ref="U67:U68"/>
    <mergeCell ref="F67:F68"/>
    <mergeCell ref="E67:E68"/>
    <mergeCell ref="D67:D68"/>
    <mergeCell ref="C67:C68"/>
  </mergeCells>
  <phoneticPr fontId="1"/>
  <dataValidations count="2">
    <dataValidation type="list" allowBlank="1" showInputMessage="1" showErrorMessage="1" sqref="B77 B42 C4:C41 C75 C69:C71 C52:C55 C57:C67" xr:uid="{230047F7-C40B-41A0-8733-811916903D4E}">
      <formula1>団体種別</formula1>
    </dataValidation>
    <dataValidation type="list" allowBlank="1" showInputMessage="1" showErrorMessage="1" sqref="E41:E42 E31:E32 U77 U4:U42 E4:E25 E75 S66 E57:E66 U75 G65 G70:G72 U67 U69:U71 E52:E55 U52:U55 U57:U65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5" orientation="portrait" r:id="rId1"/>
  <rowBreaks count="1" manualBreakCount="1">
    <brk id="4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37" t="s">
        <v>260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211" t="s">
        <v>18</v>
      </c>
      <c r="B3" s="211" t="s">
        <v>134</v>
      </c>
      <c r="C3" s="238" t="s">
        <v>297</v>
      </c>
      <c r="D3" s="239" t="s">
        <v>25</v>
      </c>
      <c r="E3" s="229"/>
      <c r="F3" s="232" t="s">
        <v>0</v>
      </c>
      <c r="G3" s="185" t="s">
        <v>26</v>
      </c>
      <c r="H3" s="185" t="s">
        <v>24</v>
      </c>
      <c r="I3" s="185" t="s">
        <v>27</v>
      </c>
      <c r="J3" s="234" t="s">
        <v>220</v>
      </c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6"/>
      <c r="V3" s="181" t="s">
        <v>31</v>
      </c>
      <c r="W3" s="228" t="s">
        <v>37</v>
      </c>
      <c r="X3" s="228"/>
      <c r="Y3" s="228"/>
      <c r="Z3" s="229"/>
      <c r="AA3" s="232" t="s">
        <v>219</v>
      </c>
      <c r="AB3" s="220" t="s">
        <v>136</v>
      </c>
      <c r="AC3" s="230" t="s">
        <v>383</v>
      </c>
      <c r="AD3" s="230" t="s">
        <v>76</v>
      </c>
      <c r="AE3" s="181" t="s">
        <v>20</v>
      </c>
      <c r="AF3" s="181" t="s">
        <v>77</v>
      </c>
      <c r="AG3" s="185" t="s">
        <v>78</v>
      </c>
      <c r="AH3" s="232" t="s">
        <v>270</v>
      </c>
      <c r="AI3" s="181" t="s">
        <v>144</v>
      </c>
    </row>
    <row r="4" spans="1:35" ht="30" customHeight="1" x14ac:dyDescent="0.15">
      <c r="A4" s="212"/>
      <c r="B4" s="212"/>
      <c r="C4" s="238"/>
      <c r="D4" s="17" t="s">
        <v>74</v>
      </c>
      <c r="E4" s="18" t="s">
        <v>75</v>
      </c>
      <c r="F4" s="233"/>
      <c r="G4" s="185"/>
      <c r="H4" s="185"/>
      <c r="I4" s="185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182"/>
      <c r="W4" s="14" t="s">
        <v>70</v>
      </c>
      <c r="X4" s="14" t="s">
        <v>71</v>
      </c>
      <c r="Y4" s="14" t="s">
        <v>72</v>
      </c>
      <c r="Z4" s="14" t="s">
        <v>73</v>
      </c>
      <c r="AA4" s="182"/>
      <c r="AB4" s="221"/>
      <c r="AC4" s="221"/>
      <c r="AD4" s="231"/>
      <c r="AE4" s="182"/>
      <c r="AF4" s="182"/>
      <c r="AG4" s="185"/>
      <c r="AH4" s="233"/>
      <c r="AI4" s="182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81">
        <v>15</v>
      </c>
      <c r="B19" s="181">
        <v>25</v>
      </c>
      <c r="C19" s="222" t="s">
        <v>412</v>
      </c>
      <c r="D19" s="224" t="s">
        <v>22</v>
      </c>
      <c r="E19" s="226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20">
        <v>42201</v>
      </c>
      <c r="AD19" s="220">
        <v>43299</v>
      </c>
      <c r="AE19" s="48" t="s">
        <v>415</v>
      </c>
      <c r="AF19" s="48" t="s">
        <v>131</v>
      </c>
      <c r="AG19" s="6" t="s">
        <v>81</v>
      </c>
      <c r="AH19" s="218" t="s">
        <v>364</v>
      </c>
      <c r="AI19" s="87" t="s">
        <v>416</v>
      </c>
    </row>
    <row r="20" spans="1:35" ht="30" customHeight="1" x14ac:dyDescent="0.15">
      <c r="A20" s="182"/>
      <c r="B20" s="182"/>
      <c r="C20" s="223"/>
      <c r="D20" s="225"/>
      <c r="E20" s="227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21"/>
      <c r="AD20" s="221"/>
      <c r="AE20" s="48" t="s">
        <v>417</v>
      </c>
      <c r="AF20" s="48" t="s">
        <v>131</v>
      </c>
      <c r="AG20" s="6" t="s">
        <v>81</v>
      </c>
      <c r="AH20" s="219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AH19:AH20"/>
    <mergeCell ref="AC19:AC20"/>
    <mergeCell ref="AD19:AD20"/>
    <mergeCell ref="A19:A20"/>
    <mergeCell ref="C19:C20"/>
    <mergeCell ref="D19:D20"/>
    <mergeCell ref="E19:E20"/>
    <mergeCell ref="B19:B20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37" t="s">
        <v>350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211" t="s">
        <v>18</v>
      </c>
      <c r="B3" s="211" t="s">
        <v>134</v>
      </c>
      <c r="C3" s="252" t="s">
        <v>21</v>
      </c>
      <c r="D3" s="239" t="s">
        <v>25</v>
      </c>
      <c r="E3" s="229"/>
      <c r="F3" s="253" t="s">
        <v>269</v>
      </c>
      <c r="G3" s="249" t="s">
        <v>270</v>
      </c>
      <c r="H3" s="250"/>
      <c r="I3" s="250"/>
      <c r="J3" s="250"/>
      <c r="K3" s="250"/>
      <c r="L3" s="251"/>
    </row>
    <row r="4" spans="1:12" ht="24.95" customHeight="1" x14ac:dyDescent="0.15">
      <c r="A4" s="212"/>
      <c r="B4" s="212"/>
      <c r="C4" s="252"/>
      <c r="D4" s="17" t="s">
        <v>74</v>
      </c>
      <c r="E4" s="18" t="s">
        <v>75</v>
      </c>
      <c r="F4" s="254"/>
      <c r="G4" s="242" t="s">
        <v>351</v>
      </c>
      <c r="H4" s="243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81">
        <v>17</v>
      </c>
      <c r="B21" s="181">
        <v>25</v>
      </c>
      <c r="C21" s="222" t="s">
        <v>186</v>
      </c>
      <c r="D21" s="240" t="s">
        <v>22</v>
      </c>
      <c r="E21" s="226" t="s">
        <v>187</v>
      </c>
      <c r="F21" s="2" t="s">
        <v>7</v>
      </c>
      <c r="G21" s="220" t="s">
        <v>272</v>
      </c>
      <c r="H21" s="218" t="s">
        <v>308</v>
      </c>
      <c r="I21" s="244"/>
      <c r="J21" s="245"/>
      <c r="K21" s="247"/>
      <c r="L21" s="244"/>
    </row>
    <row r="22" spans="1:12" ht="30" customHeight="1" x14ac:dyDescent="0.15">
      <c r="A22" s="182"/>
      <c r="B22" s="182"/>
      <c r="C22" s="223"/>
      <c r="D22" s="241"/>
      <c r="E22" s="227"/>
      <c r="F22" s="2" t="s">
        <v>15</v>
      </c>
      <c r="G22" s="221"/>
      <c r="H22" s="219"/>
      <c r="I22" s="187"/>
      <c r="J22" s="246"/>
      <c r="K22" s="248"/>
      <c r="L22" s="187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H21:H22"/>
    <mergeCell ref="A21:A22"/>
    <mergeCell ref="B21:B22"/>
    <mergeCell ref="C21:C22"/>
    <mergeCell ref="D21:D22"/>
    <mergeCell ref="E21:E22"/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若松 貴子</cp:lastModifiedBy>
  <cp:lastPrinted>2025-11-12T06:23:45Z</cp:lastPrinted>
  <dcterms:created xsi:type="dcterms:W3CDTF">2014-07-07T04:02:28Z</dcterms:created>
  <dcterms:modified xsi:type="dcterms:W3CDTF">2025-12-24T02:25:23Z</dcterms:modified>
</cp:coreProperties>
</file>