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7\"/>
    </mc:Choice>
  </mc:AlternateContent>
  <xr:revisionPtr revIDLastSave="0" documentId="13_ncr:1_{9FEF178A-224A-4C61-8979-401D448E11B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(登録ベース)'!$A$3:$U$43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0" l="1"/>
  <c r="D79" i="10"/>
  <c r="D78" i="10"/>
  <c r="Q55" i="10"/>
  <c r="O55" i="10"/>
  <c r="A31" i="10"/>
  <c r="D81" i="10" l="1"/>
  <c r="D44" i="10"/>
  <c r="D43" i="10"/>
  <c r="D42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1" i="10"/>
  <c r="O61" i="10"/>
  <c r="Q60" i="10"/>
  <c r="O60" i="10"/>
  <c r="Q59" i="10"/>
  <c r="O59" i="10"/>
  <c r="Q58" i="10"/>
  <c r="O58" i="10"/>
  <c r="Q57" i="10"/>
  <c r="O57" i="10"/>
  <c r="Q56" i="10"/>
  <c r="O56" i="10"/>
  <c r="Q54" i="10"/>
  <c r="O54" i="10"/>
  <c r="Q53" i="10"/>
  <c r="O53" i="10"/>
  <c r="Q52" i="10"/>
  <c r="O52" i="10"/>
  <c r="A52" i="10"/>
  <c r="A53" i="10" s="1"/>
  <c r="A54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1" i="10"/>
  <c r="O51" i="10"/>
  <c r="R40" i="10"/>
  <c r="Q40" i="10"/>
  <c r="P40" i="10"/>
  <c r="O40" i="10"/>
  <c r="N40" i="10"/>
  <c r="M40" i="10"/>
  <c r="L40" i="10"/>
  <c r="K40" i="10"/>
  <c r="J40" i="10"/>
  <c r="I40" i="10"/>
  <c r="T39" i="10"/>
  <c r="S39" i="10"/>
  <c r="A39" i="10"/>
  <c r="T38" i="10"/>
  <c r="S38" i="10"/>
  <c r="A38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T30" i="10"/>
  <c r="S30" i="10"/>
  <c r="A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6" i="10" l="1"/>
  <c r="T40" i="10"/>
  <c r="S40" i="10"/>
</calcChain>
</file>

<file path=xl/sharedStrings.xml><?xml version="1.0" encoding="utf-8"?>
<sst xmlns="http://schemas.openxmlformats.org/spreadsheetml/2006/main" count="1500" uniqueCount="747">
  <si>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</si>
  <si>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</si>
  <si>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</si>
  <si>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</si>
  <si>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</si>
  <si>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</si>
  <si>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</si>
  <si>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</si>
  <si>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</si>
  <si>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</si>
  <si>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</si>
  <si>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</si>
  <si>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</si>
  <si>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</si>
  <si>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</si>
  <si>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</si>
  <si>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</si>
  <si>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</si>
  <si>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</si>
  <si>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</si>
  <si>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</si>
  <si>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</si>
  <si>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</si>
  <si>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</si>
  <si>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</si>
  <si>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</si>
  <si>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</si>
  <si>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</si>
  <si>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</si>
  <si>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</si>
  <si>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</si>
  <si>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</si>
  <si>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</si>
  <si>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</si>
  <si>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</si>
  <si>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</si>
  <si>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</si>
  <si>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</si>
  <si>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</si>
  <si>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</si>
  <si>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</si>
  <si>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</si>
  <si>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</si>
  <si>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</si>
  <si>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</si>
  <si>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</si>
  <si>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</si>
  <si>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</si>
  <si>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</si>
  <si>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</si>
  <si>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</si>
  <si>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</si>
  <si>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</si>
  <si>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</si>
  <si>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</si>
  <si>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</si>
  <si>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</si>
  <si>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</si>
  <si>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</si>
  <si>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</si>
  <si>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</si>
  <si>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</si>
  <si>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</si>
  <si>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</si>
  <si>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</si>
  <si>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</si>
  <si>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</si>
  <si>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</si>
  <si>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</si>
  <si>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</si>
  <si>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</si>
  <si>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</si>
  <si>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</si>
  <si>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</si>
  <si>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</si>
  <si>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</si>
  <si>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</si>
  <si>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</si>
  <si>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</si>
  <si>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</si>
  <si>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</si>
  <si>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</si>
  <si>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</si>
  <si>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</si>
  <si>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</si>
  <si>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</si>
  <si>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</si>
  <si>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</si>
  <si>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</si>
  <si>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</si>
  <si>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</si>
  <si>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</si>
  <si>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</si>
  <si>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</si>
  <si>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</si>
  <si>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</si>
  <si>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</si>
  <si>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</si>
  <si>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</si>
  <si>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</si>
  <si>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</si>
  <si>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</si>
  <si>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</si>
  <si>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</si>
  <si>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</si>
  <si>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</si>
  <si>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</si>
  <si>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</si>
  <si>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</si>
  <si>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</si>
  <si>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</si>
  <si>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</si>
  <si>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</si>
  <si>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</si>
  <si>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</si>
  <si>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</si>
  <si>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</si>
  <si>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</si>
  <si>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</si>
  <si>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</si>
  <si>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</si>
  <si>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</si>
  <si>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</si>
  <si>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</si>
  <si>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</si>
  <si>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</si>
  <si>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</si>
  <si>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</si>
  <si>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</si>
  <si>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</si>
  <si>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</si>
  <si>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</si>
  <si>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</si>
  <si>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</si>
  <si>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</si>
  <si>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</si>
  <si>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</si>
  <si>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</si>
  <si>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</si>
  <si>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</si>
  <si>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</si>
  <si>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</si>
  <si>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</si>
  <si>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</si>
  <si>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</si>
  <si>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</si>
  <si>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</si>
  <si>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</si>
  <si>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</si>
  <si>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</si>
  <si>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</si>
  <si>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</si>
  <si>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</si>
  <si>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</si>
  <si>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</si>
  <si>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</si>
  <si>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</si>
  <si>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</si>
  <si>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</si>
  <si>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</si>
  <si>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</si>
  <si>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</si>
  <si>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</si>
  <si>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</si>
  <si>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</si>
  <si>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</si>
  <si>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</si>
  <si>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</si>
  <si>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</si>
  <si>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</si>
  <si>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</si>
  <si>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</si>
  <si>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</si>
  <si>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</si>
  <si>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</si>
  <si>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</si>
  <si>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</si>
  <si>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</si>
  <si>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</si>
  <si>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</si>
  <si>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</si>
  <si>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</si>
  <si>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</si>
  <si>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</si>
  <si>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</si>
  <si>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</si>
  <si>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</si>
  <si>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</si>
  <si>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</si>
  <si>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</si>
  <si>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</si>
  <si>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</si>
  <si>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</si>
  <si>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</si>
  <si>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</si>
  <si>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</si>
  <si>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</si>
  <si>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</si>
  <si>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</si>
  <si>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</si>
  <si>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</si>
  <si>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</si>
  <si>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</si>
  <si>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</si>
  <si>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</si>
  <si>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</si>
  <si>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</si>
  <si>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</si>
  <si>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</si>
  <si>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</si>
  <si>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</si>
  <si>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</si>
  <si>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</si>
  <si>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</si>
  <si>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</si>
  <si>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</si>
  <si>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</si>
  <si>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</si>
  <si>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</si>
  <si>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</si>
  <si>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</si>
  <si>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</si>
  <si>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</si>
  <si>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</si>
  <si>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</si>
  <si>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</si>
  <si>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</si>
  <si>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</si>
  <si>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</si>
  <si>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</si>
  <si>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</si>
  <si>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</si>
  <si>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</si>
  <si>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</si>
  <si>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</si>
  <si>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</si>
  <si>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</si>
  <si>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</si>
  <si>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</si>
  <si>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</si>
  <si>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</si>
  <si>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</si>
  <si>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</si>
  <si>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</si>
  <si>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</si>
  <si>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</si>
  <si>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</si>
  <si>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</si>
  <si>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</si>
  <si>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</si>
  <si>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</si>
  <si>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</si>
  <si>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</si>
  <si>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</si>
  <si>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</si>
  <si>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</si>
  <si>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</si>
  <si>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</si>
  <si>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</si>
  <si>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</si>
  <si>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</si>
  <si>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</si>
  <si>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</si>
  <si>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</si>
  <si>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</si>
  <si>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</si>
  <si>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</si>
  <si>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</si>
  <si>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</si>
  <si>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</si>
  <si>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</si>
  <si>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</si>
  <si>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</si>
  <si>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</si>
  <si>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</si>
  <si>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</si>
  <si>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</si>
  <si>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</si>
  <si>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</si>
  <si>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</si>
  <si>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</si>
  <si>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</si>
  <si>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</si>
  <si>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</si>
  <si>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</si>
  <si>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</si>
  <si>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</si>
  <si>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</si>
  <si>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</si>
  <si>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</si>
  <si>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</si>
  <si>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</si>
  <si>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</si>
  <si>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</si>
  <si>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</si>
  <si>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</si>
  <si>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</si>
  <si>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</si>
  <si>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</si>
  <si>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</si>
  <si>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</si>
  <si>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</si>
  <si>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</si>
  <si>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</si>
  <si>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</si>
  <si>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</si>
  <si>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</si>
  <si>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</si>
  <si>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</si>
  <si>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</si>
  <si>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</si>
  <si>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</si>
  <si>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</si>
  <si>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</si>
  <si>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</si>
  <si>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</si>
  <si>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</si>
  <si>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</si>
  <si>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</si>
  <si>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</si>
  <si>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</si>
  <si>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</si>
  <si>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</si>
  <si>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</si>
  <si>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</si>
  <si>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</si>
  <si>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</si>
  <si>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</si>
  <si>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</si>
  <si>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</si>
  <si>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</si>
  <si>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</si>
  <si>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</si>
  <si>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</si>
  <si>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</si>
  <si>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</si>
  <si>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</si>
  <si>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</si>
  <si>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</si>
  <si>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</si>
  <si>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</si>
  <si>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</si>
  <si>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</si>
  <si>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</si>
  <si>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</si>
  <si>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</si>
  <si>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</si>
  <si>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</si>
  <si>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</si>
  <si>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</si>
  <si>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</si>
  <si>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</si>
  <si>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</si>
  <si>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</si>
  <si>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</si>
  <si>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</si>
  <si>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</si>
  <si>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</si>
  <si>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</si>
  <si>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</si>
  <si>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</si>
  <si>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</si>
  <si>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</si>
  <si>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</si>
  <si>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</si>
  <si>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</si>
  <si>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</si>
  <si>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</si>
  <si>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</si>
  <si>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</si>
  <si>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</si>
  <si>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</si>
  <si>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</si>
  <si>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</si>
  <si>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</si>
  <si>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</si>
  <si>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</si>
  <si>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</si>
  <si>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</si>
  <si>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</si>
  <si>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</si>
  <si>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</si>
  <si>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</si>
  <si>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</si>
  <si>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</si>
  <si>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</si>
  <si>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</si>
  <si>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</si>
  <si>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</si>
  <si>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</si>
  <si>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</si>
  <si>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</si>
  <si>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</si>
  <si>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</si>
  <si>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</si>
  <si>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</si>
  <si>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</si>
  <si>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</si>
  <si>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</si>
  <si>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</si>
  <si>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</si>
  <si>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</si>
  <si>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</si>
  <si>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</si>
  <si>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</si>
  <si>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</si>
  <si>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</si>
  <si>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</si>
  <si>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</si>
  <si>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</si>
  <si>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</si>
  <si>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</si>
  <si>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</si>
  <si>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</si>
  <si>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</si>
  <si>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</si>
  <si>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</si>
  <si>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</si>
  <si>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</si>
  <si>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</si>
  <si>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</si>
  <si>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</si>
  <si>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</si>
  <si>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</si>
  <si>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</si>
  <si>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</si>
  <si>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</si>
  <si>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</si>
  <si>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</si>
  <si>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</si>
  <si>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</si>
  <si>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</si>
  <si>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</si>
  <si>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</si>
  <si>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</si>
  <si>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</si>
  <si>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</si>
  <si>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</si>
  <si>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</si>
  <si>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</si>
  <si>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</si>
  <si>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</si>
  <si>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</si>
  <si>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</si>
  <si>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</si>
  <si>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</si>
  <si>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</si>
  <si>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</si>
  <si>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</si>
  <si>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</si>
  <si>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</si>
  <si>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</si>
  <si>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</si>
  <si>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</si>
  <si>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</si>
  <si>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</si>
  <si>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</si>
  <si>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</si>
  <si>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</si>
  <si>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</si>
  <si>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</si>
  <si>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</si>
  <si>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</si>
  <si>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</si>
  <si>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</si>
  <si>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</si>
  <si>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</si>
  <si>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</si>
  <si>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</si>
  <si>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</si>
  <si>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</si>
  <si>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</si>
  <si>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</si>
  <si>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</si>
  <si>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</si>
  <si>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</si>
  <si>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</si>
  <si>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</si>
  <si>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</si>
  <si>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</si>
  <si>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</si>
  <si>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</si>
  <si>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</si>
  <si>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</si>
  <si>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</si>
  <si>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</si>
  <si>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</si>
  <si>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</si>
  <si>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</si>
  <si>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</si>
  <si>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</si>
  <si>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</si>
  <si>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</si>
  <si>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</si>
  <si>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</si>
  <si>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</si>
  <si>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</si>
  <si>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</si>
  <si>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</si>
  <si>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</si>
  <si>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</si>
  <si>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</si>
  <si>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</si>
  <si>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</si>
  <si>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</si>
  <si>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</si>
  <si>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</si>
  <si>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</si>
  <si>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</si>
  <si>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</si>
  <si>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</si>
  <si>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</si>
  <si>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</si>
  <si>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</si>
  <si>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</si>
  <si>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</si>
  <si>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</si>
  <si>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</si>
  <si>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</si>
  <si>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</si>
  <si>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</si>
  <si>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</si>
  <si>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</si>
  <si>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</si>
  <si>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</si>
  <si>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</si>
  <si>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</si>
  <si>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</si>
  <si>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</si>
  <si>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</si>
  <si>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</si>
  <si>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</si>
  <si>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</si>
  <si>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</si>
  <si>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</si>
  <si>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</si>
  <si>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青瀬地区コミュニティ協議会</t>
    <rPh sb="0" eb="2">
      <t>アオセ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</si>
  <si>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</si>
  <si>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</si>
  <si>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</si>
  <si>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</si>
  <si>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</si>
  <si>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</si>
  <si>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</si>
  <si>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</si>
  <si>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</si>
  <si>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</si>
  <si>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</si>
  <si>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</si>
  <si>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</si>
  <si>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九鹿福第24号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</si>
  <si>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</si>
  <si>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</si>
  <si>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</si>
  <si>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</si>
  <si>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</si>
  <si>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</si>
  <si>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</si>
  <si>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</si>
  <si>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</si>
  <si>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</si>
  <si>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</si>
  <si>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</si>
  <si>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</si>
  <si>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</si>
  <si>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</si>
  <si>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</si>
  <si>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</si>
  <si>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</si>
  <si>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</si>
  <si>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</si>
  <si>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</si>
  <si>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</si>
  <si>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</si>
  <si>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</si>
  <si>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</si>
  <si>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</si>
  <si>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</si>
  <si>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</si>
  <si>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</si>
  <si>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</si>
  <si>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</si>
  <si>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</si>
  <si>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</si>
  <si>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</si>
  <si>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</si>
  <si>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</si>
  <si>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</si>
  <si>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</si>
  <si>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</si>
  <si>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</si>
  <si>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</si>
  <si>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</si>
  <si>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</si>
  <si>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</si>
  <si>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</si>
  <si>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</si>
  <si>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</si>
  <si>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</si>
  <si>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</si>
  <si>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</si>
  <si>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</si>
  <si>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</si>
  <si>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</si>
  <si>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</si>
  <si>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</si>
  <si>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</si>
  <si>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</si>
  <si>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</si>
  <si>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</si>
  <si>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</si>
  <si>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</si>
  <si>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</si>
  <si>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コミュニティ喜界協議会</t>
  </si>
  <si>
    <t>コミュニティ喜界協議会</t>
    <phoneticPr fontId="1"/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</si>
  <si>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</si>
  <si>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</si>
  <si>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</si>
  <si>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</si>
  <si>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</si>
  <si>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</si>
  <si>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</si>
  <si>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</si>
  <si>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</si>
  <si>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</si>
  <si>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</si>
  <si>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</si>
  <si>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</si>
  <si>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</si>
  <si>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</si>
  <si>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</si>
  <si>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</si>
  <si>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</si>
  <si>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</si>
  <si>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</si>
  <si>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</si>
  <si>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</si>
  <si>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</si>
  <si>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</si>
  <si>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</si>
  <si>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</si>
  <si>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</si>
  <si>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</si>
  <si>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</si>
  <si>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</si>
  <si>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</si>
  <si>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</si>
  <si>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</si>
  <si>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</si>
  <si>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</si>
  <si>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</si>
  <si>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</si>
  <si>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</si>
  <si>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</si>
  <si>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</si>
  <si>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</si>
  <si>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</si>
  <si>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</si>
  <si>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</si>
  <si>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</si>
  <si>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</si>
  <si>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曽於市
都城市</t>
    <rPh sb="0" eb="3">
      <t>ソオシ</t>
    </rPh>
    <rPh sb="4" eb="6">
      <t>ミヤコノジョウ</t>
    </rPh>
    <rPh sb="6" eb="7">
      <t>シ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</si>
  <si>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</si>
  <si>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</si>
  <si>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</si>
  <si>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</si>
  <si>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</si>
  <si>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</si>
  <si>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</si>
  <si>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</si>
  <si>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</si>
  <si>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</si>
  <si>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</si>
  <si>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</si>
  <si>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</si>
  <si>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</si>
  <si>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</si>
  <si>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</si>
  <si>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</si>
  <si>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</si>
  <si>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</si>
  <si>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</si>
  <si>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</si>
  <si>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</si>
  <si>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</si>
  <si>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</si>
  <si>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</si>
  <si>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</si>
  <si>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</si>
  <si>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</si>
  <si>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赤木名～屋仁・笠利～赤木名
赤木名～辺留・宇宿～赤木名
赤木名～赤尾木～赤木名</t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</si>
  <si>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</si>
  <si>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</si>
  <si>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</si>
  <si>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</si>
  <si>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長屋地区（武田上，内布下，内布北，内布中，内布南，鮎川）～サザウィン・JA南さつま～加世田市街地</t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</si>
  <si>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</si>
  <si>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</si>
  <si>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</si>
  <si>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</si>
  <si>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</si>
  <si>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</si>
  <si>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</si>
  <si>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</si>
  <si>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</si>
  <si>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</si>
  <si>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</si>
  <si>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</si>
  <si>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</si>
  <si>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</si>
  <si>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</si>
  <si>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</si>
  <si>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</si>
  <si>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</si>
  <si>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</si>
  <si>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</si>
  <si>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</si>
  <si>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</si>
  <si>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</si>
  <si>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</si>
  <si>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</si>
  <si>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</si>
  <si>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</si>
  <si>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</si>
  <si>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</si>
  <si>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</si>
  <si>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</si>
  <si>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</si>
  <si>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</si>
  <si>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</si>
  <si>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</si>
  <si>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</si>
  <si>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</si>
  <si>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</si>
  <si>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</si>
  <si>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</si>
  <si>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</si>
  <si>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鹿児島県大島郡喜界町湾62番地１</t>
    <rPh sb="0" eb="4">
      <t>カゴシマケン</t>
    </rPh>
    <rPh sb="4" eb="7">
      <t>オオシマグン</t>
    </rPh>
    <rPh sb="7" eb="10">
      <t>キカイチョウ</t>
    </rPh>
    <rPh sb="10" eb="11">
      <t>ワン</t>
    </rPh>
    <rPh sb="13" eb="15">
      <t>バンチ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</si>
  <si>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</si>
  <si>
    <t>ケンムンの館を起点とする敵路線及びオンデマンド型運行</t>
    <rPh sb="5" eb="6">
      <t>ヤカタ</t>
    </rPh>
    <rPh sb="7" eb="9">
      <t>キテン</t>
    </rPh>
    <rPh sb="12" eb="13">
      <t>テキ</t>
    </rPh>
    <rPh sb="13" eb="15">
      <t>ロセン</t>
    </rPh>
    <rPh sb="15" eb="16">
      <t>オヨ</t>
    </rPh>
    <rPh sb="23" eb="26">
      <t>ガタウンコウ</t>
    </rPh>
    <phoneticPr fontId="1"/>
  </si>
  <si>
    <t>宇検村内全域のオンデマンド型運行，ケンムンの館を起点とする定期路線，大島郡医師会病院を起点とする定期路線，屋鈍を起点とする定期路線</t>
    <rPh sb="0" eb="3">
      <t>ウケンソン</t>
    </rPh>
    <rPh sb="3" eb="4">
      <t>ナイ</t>
    </rPh>
    <rPh sb="4" eb="6">
      <t>ゼンイキ</t>
    </rPh>
    <rPh sb="13" eb="14">
      <t>ガタ</t>
    </rPh>
    <rPh sb="14" eb="16">
      <t>ウンコウ</t>
    </rPh>
    <rPh sb="22" eb="23">
      <t>ヤカタ</t>
    </rPh>
    <rPh sb="24" eb="26">
      <t>キテン</t>
    </rPh>
    <rPh sb="29" eb="31">
      <t>テイキ</t>
    </rPh>
    <rPh sb="31" eb="33">
      <t>ロセン</t>
    </rPh>
    <rPh sb="34" eb="37">
      <t>オオシマグン</t>
    </rPh>
    <rPh sb="37" eb="40">
      <t>イシカイ</t>
    </rPh>
    <rPh sb="40" eb="42">
      <t>ビョウイン</t>
    </rPh>
    <rPh sb="43" eb="45">
      <t>キテン</t>
    </rPh>
    <rPh sb="48" eb="50">
      <t>テイキ</t>
    </rPh>
    <rPh sb="50" eb="52">
      <t>ロセン</t>
    </rPh>
    <rPh sb="53" eb="55">
      <t>ヤドン</t>
    </rPh>
    <rPh sb="56" eb="58">
      <t>キテン</t>
    </rPh>
    <rPh sb="61" eb="63">
      <t>テイキ</t>
    </rPh>
    <rPh sb="63" eb="65">
      <t>ロセン</t>
    </rPh>
    <phoneticPr fontId="1"/>
  </si>
  <si>
    <t>鹿児島県交第20号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</si>
  <si>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沖永良部地域公共交通活性化協議会</t>
    <rPh sb="0" eb="4">
      <t>オキノエラブ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"/>
  </si>
  <si>
    <t>和泊町，知名町</t>
    <rPh sb="0" eb="3">
      <t>ワドマリチョウ</t>
    </rPh>
    <rPh sb="4" eb="7">
      <t>チナチョウ</t>
    </rPh>
    <phoneticPr fontId="1"/>
  </si>
  <si>
    <t>鹿児島県大島郡和泊町和泊10</t>
    <rPh sb="0" eb="4">
      <t>カゴシマケン</t>
    </rPh>
    <rPh sb="4" eb="7">
      <t>オオシマグン</t>
    </rPh>
    <rPh sb="7" eb="10">
      <t>ワドマリチョウ</t>
    </rPh>
    <rPh sb="10" eb="12">
      <t>ワドマリ</t>
    </rPh>
    <phoneticPr fontId="1"/>
  </si>
  <si>
    <t>和泊町全域・知名町全域</t>
    <rPh sb="0" eb="3">
      <t>ワドマリチョウ</t>
    </rPh>
    <rPh sb="3" eb="5">
      <t>ゼンイキ</t>
    </rPh>
    <rPh sb="6" eb="9">
      <t>チナチョウ</t>
    </rPh>
    <rPh sb="9" eb="11">
      <t>ゼンイキ</t>
    </rPh>
    <phoneticPr fontId="1"/>
  </si>
  <si>
    <t>鹿児島市伊敷５丁目４番17号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</si>
</sst>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7" xfId="0" applyBorder="1">
      <alignment vertical="center"/>
    </xf>
    <xf numFmtId="0" fontId="4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70" zoomScaleNormal="70" zoomScaleSheetLayoutView="70" workbookViewId="0">
      <pane xSplit="4" ySplit="3" topLeftCell="E4" activePane="bottomRight" state="frozen"/>
      <selection pane="topRight" activeCell="F1" sqref="F1"/>
      <selection pane="bottomLeft" activeCell="A5" sqref="A5"/>
      <selection pane="bottomRight" activeCell="H16" sqref="H16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195" t="s">
        <v>572</v>
      </c>
      <c r="B1" s="195"/>
      <c r="C1" s="195"/>
      <c r="D1" s="19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196" t="s">
        <v>18</v>
      </c>
      <c r="B2" s="198" t="s">
        <v>607</v>
      </c>
      <c r="C2" s="189" t="s">
        <v>25</v>
      </c>
      <c r="D2" s="189"/>
      <c r="E2" s="198" t="s">
        <v>0</v>
      </c>
      <c r="F2" s="189" t="s">
        <v>26</v>
      </c>
      <c r="G2" s="189" t="s">
        <v>24</v>
      </c>
      <c r="H2" s="189" t="s">
        <v>27</v>
      </c>
      <c r="I2" s="194" t="s">
        <v>220</v>
      </c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89" t="s">
        <v>31</v>
      </c>
    </row>
    <row r="3" spans="1:21" ht="30" customHeight="1" x14ac:dyDescent="0.15">
      <c r="A3" s="197"/>
      <c r="B3" s="198"/>
      <c r="C3" s="48" t="s">
        <v>74</v>
      </c>
      <c r="D3" s="48" t="s">
        <v>75</v>
      </c>
      <c r="E3" s="198"/>
      <c r="F3" s="189"/>
      <c r="G3" s="189"/>
      <c r="H3" s="189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89"/>
    </row>
    <row r="4" spans="1:21" ht="30" customHeight="1" x14ac:dyDescent="0.15">
      <c r="A4" s="48">
        <f>ROW()-3</f>
        <v>1</v>
      </c>
      <c r="B4" s="7" t="s">
        <v>540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39" si="0">I4+K4+M4+O4+Q4</f>
        <v>7</v>
      </c>
      <c r="T4" s="142">
        <f t="shared" ref="T4:T39" si="1">J4+L4+N4+P4+R4</f>
        <v>6</v>
      </c>
      <c r="U4" s="48" t="s">
        <v>12</v>
      </c>
    </row>
    <row r="5" spans="1:21" ht="30" customHeight="1" x14ac:dyDescent="0.15">
      <c r="A5" s="48">
        <f t="shared" ref="A5:A39" si="2">ROW()-3</f>
        <v>2</v>
      </c>
      <c r="B5" s="7" t="s">
        <v>555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230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552</v>
      </c>
      <c r="C6" s="146" t="s">
        <v>594</v>
      </c>
      <c r="D6" s="147" t="s">
        <v>593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551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592</v>
      </c>
      <c r="H7" s="4" t="s">
        <v>653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150</v>
      </c>
    </row>
    <row r="8" spans="1:21" ht="30" customHeight="1" x14ac:dyDescent="0.15">
      <c r="A8" s="48">
        <f t="shared" si="2"/>
        <v>5</v>
      </c>
      <c r="B8" s="7" t="s">
        <v>541</v>
      </c>
      <c r="C8" s="4" t="s">
        <v>23</v>
      </c>
      <c r="D8" s="4" t="s">
        <v>261</v>
      </c>
      <c r="E8" s="20" t="s">
        <v>273</v>
      </c>
      <c r="F8" s="4" t="s">
        <v>595</v>
      </c>
      <c r="G8" s="6" t="s">
        <v>596</v>
      </c>
      <c r="H8" s="4" t="s">
        <v>595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542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557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558</v>
      </c>
      <c r="C11" s="4" t="s">
        <v>23</v>
      </c>
      <c r="D11" s="4" t="s">
        <v>53</v>
      </c>
      <c r="E11" s="48" t="s">
        <v>6</v>
      </c>
      <c r="F11" s="4" t="s">
        <v>639</v>
      </c>
      <c r="G11" s="6" t="s">
        <v>234</v>
      </c>
      <c r="H11" s="4" t="s">
        <v>639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543</v>
      </c>
      <c r="C12" s="4" t="s">
        <v>23</v>
      </c>
      <c r="D12" s="4" t="s">
        <v>43</v>
      </c>
      <c r="E12" s="48" t="s">
        <v>12</v>
      </c>
      <c r="F12" s="4" t="s">
        <v>654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544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545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546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550</v>
      </c>
      <c r="C16" s="4" t="s">
        <v>23</v>
      </c>
      <c r="D16" s="4" t="s">
        <v>42</v>
      </c>
      <c r="E16" s="48" t="s">
        <v>8</v>
      </c>
      <c r="F16" s="4" t="s">
        <v>96</v>
      </c>
      <c r="G16" s="6" t="s">
        <v>226</v>
      </c>
      <c r="H16" s="4" t="s">
        <v>118</v>
      </c>
      <c r="I16" s="48">
        <v>0</v>
      </c>
      <c r="J16" s="48">
        <v>0</v>
      </c>
      <c r="K16" s="48">
        <v>2</v>
      </c>
      <c r="L16" s="48">
        <v>2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8" si="4">I16+K16+M16+O16+Q16</f>
        <v>3</v>
      </c>
      <c r="T16" s="142">
        <f t="shared" si="4"/>
        <v>3</v>
      </c>
      <c r="U16" s="48" t="s">
        <v>8</v>
      </c>
    </row>
    <row r="17" spans="1:21" ht="30" customHeight="1" x14ac:dyDescent="0.15">
      <c r="A17" s="48">
        <f t="shared" si="2"/>
        <v>14</v>
      </c>
      <c r="B17" s="7" t="s">
        <v>556</v>
      </c>
      <c r="C17" s="4" t="s">
        <v>23</v>
      </c>
      <c r="D17" s="4" t="s">
        <v>47</v>
      </c>
      <c r="E17" s="48" t="s">
        <v>29</v>
      </c>
      <c r="F17" s="4" t="s">
        <v>103</v>
      </c>
      <c r="G17" s="6" t="s">
        <v>231</v>
      </c>
      <c r="H17" s="4" t="s">
        <v>655</v>
      </c>
      <c r="I17" s="48">
        <v>0</v>
      </c>
      <c r="J17" s="48">
        <v>0</v>
      </c>
      <c r="K17" s="48">
        <v>3</v>
      </c>
      <c r="L17" s="48">
        <v>3</v>
      </c>
      <c r="M17" s="48">
        <v>0</v>
      </c>
      <c r="N17" s="48">
        <v>0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4</v>
      </c>
      <c r="U17" s="48" t="s">
        <v>29</v>
      </c>
    </row>
    <row r="18" spans="1:21" ht="30" customHeight="1" x14ac:dyDescent="0.15">
      <c r="A18" s="48">
        <f t="shared" si="2"/>
        <v>15</v>
      </c>
      <c r="B18" s="7" t="s">
        <v>559</v>
      </c>
      <c r="C18" s="4" t="s">
        <v>22</v>
      </c>
      <c r="D18" s="4" t="s">
        <v>49</v>
      </c>
      <c r="E18" s="20" t="s">
        <v>493</v>
      </c>
      <c r="F18" s="4" t="s">
        <v>107</v>
      </c>
      <c r="G18" s="4" t="s">
        <v>656</v>
      </c>
      <c r="H18" s="4" t="s">
        <v>657</v>
      </c>
      <c r="I18" s="48">
        <v>0</v>
      </c>
      <c r="J18" s="48">
        <v>0</v>
      </c>
      <c r="K18" s="48">
        <v>2</v>
      </c>
      <c r="L18" s="48">
        <v>1</v>
      </c>
      <c r="M18" s="48">
        <v>1</v>
      </c>
      <c r="N18" s="48">
        <v>1</v>
      </c>
      <c r="O18" s="48">
        <v>0</v>
      </c>
      <c r="P18" s="48">
        <v>0</v>
      </c>
      <c r="Q18" s="48">
        <v>1</v>
      </c>
      <c r="R18" s="48">
        <v>1</v>
      </c>
      <c r="S18" s="48">
        <f t="shared" si="4"/>
        <v>4</v>
      </c>
      <c r="T18" s="142">
        <f t="shared" si="4"/>
        <v>3</v>
      </c>
      <c r="U18" s="20" t="s">
        <v>493</v>
      </c>
    </row>
    <row r="19" spans="1:21" ht="30" customHeight="1" x14ac:dyDescent="0.15">
      <c r="A19" s="48">
        <f t="shared" si="2"/>
        <v>16</v>
      </c>
      <c r="B19" s="7" t="s">
        <v>547</v>
      </c>
      <c r="C19" s="4" t="s">
        <v>23</v>
      </c>
      <c r="D19" s="4" t="s">
        <v>48</v>
      </c>
      <c r="E19" s="48" t="s">
        <v>12</v>
      </c>
      <c r="F19" s="4" t="s">
        <v>89</v>
      </c>
      <c r="G19" s="6" t="s">
        <v>225</v>
      </c>
      <c r="H19" s="4" t="s">
        <v>89</v>
      </c>
      <c r="I19" s="48">
        <v>0</v>
      </c>
      <c r="J19" s="48">
        <v>0</v>
      </c>
      <c r="K19" s="48">
        <v>1</v>
      </c>
      <c r="L19" s="48">
        <v>1</v>
      </c>
      <c r="M19" s="48">
        <v>0</v>
      </c>
      <c r="N19" s="48">
        <v>0</v>
      </c>
      <c r="O19" s="48">
        <v>3</v>
      </c>
      <c r="P19" s="48">
        <v>3</v>
      </c>
      <c r="Q19" s="48">
        <v>1</v>
      </c>
      <c r="R19" s="48">
        <v>0</v>
      </c>
      <c r="S19" s="48">
        <f t="shared" si="0"/>
        <v>5</v>
      </c>
      <c r="T19" s="142">
        <f t="shared" si="1"/>
        <v>4</v>
      </c>
      <c r="U19" s="48" t="s">
        <v>12</v>
      </c>
    </row>
    <row r="20" spans="1:21" s="140" customFormat="1" ht="30" customHeight="1" x14ac:dyDescent="0.15">
      <c r="A20" s="48">
        <f t="shared" si="2"/>
        <v>17</v>
      </c>
      <c r="B20" s="138" t="s">
        <v>561</v>
      </c>
      <c r="C20" s="16" t="s">
        <v>23</v>
      </c>
      <c r="D20" s="16" t="s">
        <v>58</v>
      </c>
      <c r="E20" s="15" t="s">
        <v>14</v>
      </c>
      <c r="F20" s="16" t="s">
        <v>110</v>
      </c>
      <c r="G20" s="139" t="s">
        <v>59</v>
      </c>
      <c r="H20" s="16" t="s">
        <v>126</v>
      </c>
      <c r="I20" s="15">
        <v>0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f>I20+K20+M20+O20+Q20</f>
        <v>2</v>
      </c>
      <c r="T20" s="148">
        <f>J20+L20+N20+P20+R20</f>
        <v>0</v>
      </c>
      <c r="U20" s="15" t="s">
        <v>14</v>
      </c>
    </row>
    <row r="21" spans="1:21" ht="30" customHeight="1" x14ac:dyDescent="0.15">
      <c r="A21" s="48">
        <f t="shared" si="2"/>
        <v>18</v>
      </c>
      <c r="B21" s="7" t="s">
        <v>548</v>
      </c>
      <c r="C21" s="4" t="s">
        <v>23</v>
      </c>
      <c r="D21" s="4" t="s">
        <v>60</v>
      </c>
      <c r="E21" s="48" t="s">
        <v>12</v>
      </c>
      <c r="F21" s="4" t="s">
        <v>91</v>
      </c>
      <c r="G21" s="4" t="s">
        <v>61</v>
      </c>
      <c r="H21" s="4" t="s">
        <v>116</v>
      </c>
      <c r="I21" s="48">
        <v>0</v>
      </c>
      <c r="J21" s="48">
        <v>0</v>
      </c>
      <c r="K21" s="48">
        <v>1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1</v>
      </c>
      <c r="R21" s="48">
        <v>1</v>
      </c>
      <c r="S21" s="48">
        <f t="shared" si="0"/>
        <v>2</v>
      </c>
      <c r="T21" s="142">
        <f t="shared" si="1"/>
        <v>2</v>
      </c>
      <c r="U21" s="48" t="s">
        <v>12</v>
      </c>
    </row>
    <row r="22" spans="1:21" ht="30" customHeight="1" x14ac:dyDescent="0.15">
      <c r="A22" s="48">
        <f t="shared" si="2"/>
        <v>19</v>
      </c>
      <c r="B22" s="7" t="s">
        <v>554</v>
      </c>
      <c r="C22" s="4" t="s">
        <v>22</v>
      </c>
      <c r="D22" s="4" t="s">
        <v>64</v>
      </c>
      <c r="E22" s="48" t="s">
        <v>9</v>
      </c>
      <c r="F22" s="4" t="s">
        <v>100</v>
      </c>
      <c r="G22" s="6" t="s">
        <v>64</v>
      </c>
      <c r="H22" s="4" t="s">
        <v>100</v>
      </c>
      <c r="I22" s="48">
        <v>0</v>
      </c>
      <c r="J22" s="48">
        <v>0</v>
      </c>
      <c r="K22" s="48">
        <v>1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>I22+K22+M22+O22+Q22</f>
        <v>1</v>
      </c>
      <c r="T22" s="142">
        <f>J22+L22+N22+P22+R22</f>
        <v>0</v>
      </c>
      <c r="U22" s="48" t="s">
        <v>9</v>
      </c>
    </row>
    <row r="23" spans="1:21" ht="30" customHeight="1" x14ac:dyDescent="0.15">
      <c r="A23" s="48">
        <f t="shared" si="2"/>
        <v>20</v>
      </c>
      <c r="B23" s="7" t="s">
        <v>549</v>
      </c>
      <c r="C23" s="4" t="s">
        <v>23</v>
      </c>
      <c r="D23" s="4" t="s">
        <v>67</v>
      </c>
      <c r="E23" s="48" t="s">
        <v>12</v>
      </c>
      <c r="F23" s="4" t="s">
        <v>93</v>
      </c>
      <c r="G23" s="4" t="s">
        <v>68</v>
      </c>
      <c r="H23" s="4" t="s">
        <v>117</v>
      </c>
      <c r="I23" s="48">
        <v>0</v>
      </c>
      <c r="J23" s="48">
        <v>0</v>
      </c>
      <c r="K23" s="48">
        <v>2</v>
      </c>
      <c r="L23" s="48">
        <v>1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 t="shared" si="0"/>
        <v>2</v>
      </c>
      <c r="T23" s="142">
        <f t="shared" si="1"/>
        <v>1</v>
      </c>
      <c r="U23" s="48" t="s">
        <v>12</v>
      </c>
    </row>
    <row r="24" spans="1:21" ht="30" customHeight="1" x14ac:dyDescent="0.15">
      <c r="A24" s="48">
        <f t="shared" si="2"/>
        <v>21</v>
      </c>
      <c r="B24" s="7" t="s">
        <v>560</v>
      </c>
      <c r="C24" s="4" t="s">
        <v>23</v>
      </c>
      <c r="D24" s="4" t="s">
        <v>69</v>
      </c>
      <c r="E24" s="48" t="s">
        <v>2</v>
      </c>
      <c r="F24" s="4" t="s">
        <v>384</v>
      </c>
      <c r="G24" s="6" t="s">
        <v>236</v>
      </c>
      <c r="H24" s="4" t="s">
        <v>124</v>
      </c>
      <c r="I24" s="48">
        <v>0</v>
      </c>
      <c r="J24" s="48">
        <v>0</v>
      </c>
      <c r="K24" s="48">
        <v>0</v>
      </c>
      <c r="L24" s="48">
        <v>0</v>
      </c>
      <c r="M24" s="48">
        <v>1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>I24+K24+M24+O24+Q24</f>
        <v>1</v>
      </c>
      <c r="T24" s="142">
        <f>J24+L24+N24+P24+R24</f>
        <v>0</v>
      </c>
      <c r="U24" s="48" t="s">
        <v>2</v>
      </c>
    </row>
    <row r="25" spans="1:21" ht="30" customHeight="1" x14ac:dyDescent="0.15">
      <c r="A25" s="48">
        <f t="shared" si="2"/>
        <v>22</v>
      </c>
      <c r="B25" s="7" t="s">
        <v>553</v>
      </c>
      <c r="C25" s="4" t="s">
        <v>23</v>
      </c>
      <c r="D25" s="4" t="s">
        <v>190</v>
      </c>
      <c r="E25" s="48" t="s">
        <v>9</v>
      </c>
      <c r="F25" s="4" t="s">
        <v>147</v>
      </c>
      <c r="G25" s="6" t="s">
        <v>259</v>
      </c>
      <c r="H25" s="141" t="s">
        <v>99</v>
      </c>
      <c r="I25" s="48">
        <v>0</v>
      </c>
      <c r="J25" s="48">
        <v>0</v>
      </c>
      <c r="K25" s="48">
        <v>1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f t="shared" si="0"/>
        <v>1</v>
      </c>
      <c r="T25" s="142">
        <f t="shared" si="1"/>
        <v>1</v>
      </c>
      <c r="U25" s="48" t="s">
        <v>9</v>
      </c>
    </row>
    <row r="26" spans="1:21" ht="30" customHeight="1" x14ac:dyDescent="0.15">
      <c r="A26" s="48">
        <f t="shared" si="2"/>
        <v>23</v>
      </c>
      <c r="B26" s="7" t="s">
        <v>562</v>
      </c>
      <c r="C26" s="4" t="s">
        <v>22</v>
      </c>
      <c r="D26" s="4" t="s">
        <v>569</v>
      </c>
      <c r="E26" s="7" t="s">
        <v>13</v>
      </c>
      <c r="F26" s="149" t="s">
        <v>658</v>
      </c>
      <c r="G26" s="4" t="s">
        <v>146</v>
      </c>
      <c r="H26" s="4" t="s">
        <v>533</v>
      </c>
      <c r="I26" s="48">
        <v>0</v>
      </c>
      <c r="J26" s="48">
        <v>0</v>
      </c>
      <c r="K26" s="48">
        <v>2</v>
      </c>
      <c r="L26" s="48">
        <v>1</v>
      </c>
      <c r="M26" s="48">
        <v>1</v>
      </c>
      <c r="N26" s="48">
        <v>1</v>
      </c>
      <c r="O26" s="48">
        <v>0</v>
      </c>
      <c r="P26" s="48">
        <v>0</v>
      </c>
      <c r="Q26" s="48">
        <v>4</v>
      </c>
      <c r="R26" s="48">
        <v>3</v>
      </c>
      <c r="S26" s="48">
        <f t="shared" si="0"/>
        <v>7</v>
      </c>
      <c r="T26" s="142">
        <f t="shared" si="1"/>
        <v>5</v>
      </c>
      <c r="U26" s="48" t="s">
        <v>13</v>
      </c>
    </row>
    <row r="27" spans="1:21" ht="30" customHeight="1" x14ac:dyDescent="0.15">
      <c r="A27" s="48">
        <f t="shared" si="2"/>
        <v>24</v>
      </c>
      <c r="B27" s="7" t="s">
        <v>589</v>
      </c>
      <c r="C27" s="4" t="s">
        <v>498</v>
      </c>
      <c r="D27" s="4" t="s">
        <v>586</v>
      </c>
      <c r="E27" s="7" t="s">
        <v>13</v>
      </c>
      <c r="F27" s="4" t="s">
        <v>587</v>
      </c>
      <c r="G27" s="4" t="s">
        <v>588</v>
      </c>
      <c r="H27" s="4" t="s">
        <v>587</v>
      </c>
      <c r="I27" s="48">
        <v>0</v>
      </c>
      <c r="J27" s="48">
        <v>0</v>
      </c>
      <c r="K27" s="48">
        <v>2</v>
      </c>
      <c r="L27" s="48">
        <v>2</v>
      </c>
      <c r="M27" s="48">
        <v>0</v>
      </c>
      <c r="N27" s="48">
        <v>0</v>
      </c>
      <c r="O27" s="48">
        <v>0</v>
      </c>
      <c r="P27" s="48">
        <v>0</v>
      </c>
      <c r="Q27" s="48">
        <v>7</v>
      </c>
      <c r="R27" s="48">
        <v>3</v>
      </c>
      <c r="S27" s="48">
        <f t="shared" si="0"/>
        <v>9</v>
      </c>
      <c r="T27" s="142">
        <f t="shared" si="1"/>
        <v>5</v>
      </c>
      <c r="U27" s="20" t="s">
        <v>661</v>
      </c>
    </row>
    <row r="28" spans="1:21" ht="30" customHeight="1" x14ac:dyDescent="0.15">
      <c r="A28" s="48">
        <f t="shared" si="2"/>
        <v>25</v>
      </c>
      <c r="B28" s="48" t="s">
        <v>563</v>
      </c>
      <c r="C28" s="4" t="s">
        <v>23</v>
      </c>
      <c r="D28" s="4" t="s">
        <v>505</v>
      </c>
      <c r="E28" s="7" t="s">
        <v>30</v>
      </c>
      <c r="F28" s="4" t="s">
        <v>506</v>
      </c>
      <c r="G28" s="4" t="s">
        <v>507</v>
      </c>
      <c r="H28" s="4" t="s">
        <v>506</v>
      </c>
      <c r="I28" s="48">
        <v>0</v>
      </c>
      <c r="J28" s="48">
        <v>0</v>
      </c>
      <c r="K28" s="48">
        <v>3</v>
      </c>
      <c r="L28" s="142">
        <v>3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0</v>
      </c>
      <c r="S28" s="48">
        <f t="shared" si="0"/>
        <v>4</v>
      </c>
      <c r="T28" s="48">
        <f t="shared" si="1"/>
        <v>3</v>
      </c>
      <c r="U28" s="48" t="s">
        <v>30</v>
      </c>
    </row>
    <row r="29" spans="1:21" ht="30" customHeight="1" x14ac:dyDescent="0.15">
      <c r="A29" s="48">
        <f t="shared" si="2"/>
        <v>26</v>
      </c>
      <c r="B29" s="48" t="s">
        <v>564</v>
      </c>
      <c r="C29" s="4" t="s">
        <v>23</v>
      </c>
      <c r="D29" s="4" t="s">
        <v>513</v>
      </c>
      <c r="E29" s="7" t="s">
        <v>5</v>
      </c>
      <c r="F29" s="4" t="s">
        <v>515</v>
      </c>
      <c r="G29" s="6" t="s">
        <v>514</v>
      </c>
      <c r="H29" s="4" t="s">
        <v>515</v>
      </c>
      <c r="I29" s="48">
        <v>0</v>
      </c>
      <c r="J29" s="48">
        <v>0</v>
      </c>
      <c r="K29" s="48">
        <v>3</v>
      </c>
      <c r="L29" s="142">
        <v>2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1</v>
      </c>
      <c r="S29" s="48">
        <f t="shared" si="0"/>
        <v>4</v>
      </c>
      <c r="T29" s="48">
        <f t="shared" si="1"/>
        <v>3</v>
      </c>
      <c r="U29" s="48" t="s">
        <v>5</v>
      </c>
    </row>
    <row r="30" spans="1:21" ht="30" customHeight="1" x14ac:dyDescent="0.15">
      <c r="A30" s="48">
        <f t="shared" si="2"/>
        <v>27</v>
      </c>
      <c r="B30" s="48" t="s">
        <v>565</v>
      </c>
      <c r="C30" s="4" t="s">
        <v>23</v>
      </c>
      <c r="D30" s="4" t="s">
        <v>517</v>
      </c>
      <c r="E30" s="7" t="s">
        <v>213</v>
      </c>
      <c r="F30" s="4" t="s">
        <v>518</v>
      </c>
      <c r="G30" s="6" t="s">
        <v>659</v>
      </c>
      <c r="H30" s="4" t="s">
        <v>518</v>
      </c>
      <c r="I30" s="48">
        <v>0</v>
      </c>
      <c r="J30" s="48">
        <v>0</v>
      </c>
      <c r="K30" s="48">
        <v>1</v>
      </c>
      <c r="L30" s="142">
        <v>1</v>
      </c>
      <c r="M30" s="48">
        <v>2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3</v>
      </c>
      <c r="T30" s="48">
        <f t="shared" si="1"/>
        <v>1</v>
      </c>
      <c r="U30" s="48" t="s">
        <v>213</v>
      </c>
    </row>
    <row r="31" spans="1:21" ht="30" customHeight="1" x14ac:dyDescent="0.15">
      <c r="A31" s="48">
        <f t="shared" si="2"/>
        <v>28</v>
      </c>
      <c r="B31" s="7" t="s">
        <v>566</v>
      </c>
      <c r="C31" s="4" t="s">
        <v>22</v>
      </c>
      <c r="D31" s="4" t="s">
        <v>526</v>
      </c>
      <c r="E31" s="128" t="s">
        <v>11</v>
      </c>
      <c r="F31" s="4" t="s">
        <v>732</v>
      </c>
      <c r="G31" s="4" t="s">
        <v>526</v>
      </c>
      <c r="H31" s="4" t="s">
        <v>732</v>
      </c>
      <c r="I31" s="48">
        <v>0</v>
      </c>
      <c r="J31" s="48">
        <v>0</v>
      </c>
      <c r="K31" s="48">
        <v>0</v>
      </c>
      <c r="L31" s="48">
        <v>0</v>
      </c>
      <c r="M31" s="48">
        <v>1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1</v>
      </c>
      <c r="T31" s="142">
        <f t="shared" si="1"/>
        <v>0</v>
      </c>
      <c r="U31" s="20" t="s">
        <v>11</v>
      </c>
    </row>
    <row r="32" spans="1:21" ht="30" customHeight="1" x14ac:dyDescent="0.15">
      <c r="A32" s="48">
        <f t="shared" si="2"/>
        <v>29</v>
      </c>
      <c r="B32" s="7" t="s">
        <v>567</v>
      </c>
      <c r="C32" s="4" t="s">
        <v>23</v>
      </c>
      <c r="D32" s="4" t="s">
        <v>527</v>
      </c>
      <c r="E32" s="48" t="s">
        <v>10</v>
      </c>
      <c r="F32" s="4" t="s">
        <v>528</v>
      </c>
      <c r="G32" s="4" t="s">
        <v>660</v>
      </c>
      <c r="H32" s="4" t="s">
        <v>529</v>
      </c>
      <c r="I32" s="48">
        <v>0</v>
      </c>
      <c r="J32" s="48">
        <v>0</v>
      </c>
      <c r="K32" s="126">
        <v>2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f t="shared" si="0"/>
        <v>2</v>
      </c>
      <c r="T32" s="142">
        <f t="shared" si="1"/>
        <v>1</v>
      </c>
      <c r="U32" s="20" t="s">
        <v>10</v>
      </c>
    </row>
    <row r="33" spans="1:21" ht="30" customHeight="1" x14ac:dyDescent="0.15">
      <c r="A33" s="48">
        <f t="shared" si="2"/>
        <v>30</v>
      </c>
      <c r="B33" s="7" t="s">
        <v>568</v>
      </c>
      <c r="C33" s="4" t="s">
        <v>23</v>
      </c>
      <c r="D33" s="4" t="s">
        <v>530</v>
      </c>
      <c r="E33" s="7" t="s">
        <v>531</v>
      </c>
      <c r="F33" s="4" t="s">
        <v>539</v>
      </c>
      <c r="G33" s="4" t="s">
        <v>532</v>
      </c>
      <c r="H33" s="4" t="s">
        <v>746</v>
      </c>
      <c r="I33" s="48">
        <v>0</v>
      </c>
      <c r="J33" s="48">
        <v>0</v>
      </c>
      <c r="K33" s="48">
        <v>1</v>
      </c>
      <c r="L33" s="48">
        <v>1</v>
      </c>
      <c r="M33" s="48">
        <v>0</v>
      </c>
      <c r="N33" s="48">
        <v>0</v>
      </c>
      <c r="O33" s="48">
        <v>0</v>
      </c>
      <c r="P33" s="48">
        <v>0</v>
      </c>
      <c r="Q33" s="48">
        <v>3</v>
      </c>
      <c r="R33" s="48">
        <v>2</v>
      </c>
      <c r="S33" s="48">
        <f t="shared" si="0"/>
        <v>4</v>
      </c>
      <c r="T33" s="142">
        <f t="shared" si="1"/>
        <v>3</v>
      </c>
      <c r="U33" s="48" t="s">
        <v>12</v>
      </c>
    </row>
    <row r="34" spans="1:21" ht="30" customHeight="1" x14ac:dyDescent="0.15">
      <c r="A34" s="48">
        <f t="shared" si="2"/>
        <v>31</v>
      </c>
      <c r="B34" s="7" t="s">
        <v>581</v>
      </c>
      <c r="C34" s="4" t="s">
        <v>575</v>
      </c>
      <c r="D34" s="4" t="s">
        <v>576</v>
      </c>
      <c r="E34" s="7" t="s">
        <v>6</v>
      </c>
      <c r="F34" s="4" t="s">
        <v>577</v>
      </c>
      <c r="G34" s="4" t="s">
        <v>578</v>
      </c>
      <c r="H34" s="4" t="s">
        <v>579</v>
      </c>
      <c r="I34" s="48">
        <v>0</v>
      </c>
      <c r="J34" s="48">
        <v>0</v>
      </c>
      <c r="K34" s="48">
        <v>3</v>
      </c>
      <c r="L34" s="48">
        <v>3</v>
      </c>
      <c r="M34" s="48">
        <v>0</v>
      </c>
      <c r="N34" s="48">
        <v>0</v>
      </c>
      <c r="O34" s="48">
        <v>0</v>
      </c>
      <c r="P34" s="48">
        <v>0</v>
      </c>
      <c r="Q34" s="48">
        <v>3</v>
      </c>
      <c r="R34" s="48">
        <v>3</v>
      </c>
      <c r="S34" s="48">
        <f t="shared" si="0"/>
        <v>6</v>
      </c>
      <c r="T34" s="142">
        <f t="shared" si="1"/>
        <v>6</v>
      </c>
      <c r="U34" s="48" t="s">
        <v>580</v>
      </c>
    </row>
    <row r="35" spans="1:21" ht="30" customHeight="1" x14ac:dyDescent="0.15">
      <c r="A35" s="48">
        <f t="shared" si="2"/>
        <v>32</v>
      </c>
      <c r="B35" s="7" t="s">
        <v>583</v>
      </c>
      <c r="C35" s="4" t="s">
        <v>498</v>
      </c>
      <c r="D35" s="4" t="s">
        <v>499</v>
      </c>
      <c r="E35" s="7" t="s">
        <v>12</v>
      </c>
      <c r="F35" s="4" t="s">
        <v>584</v>
      </c>
      <c r="G35" s="4" t="s">
        <v>585</v>
      </c>
      <c r="H35" s="4" t="s">
        <v>584</v>
      </c>
      <c r="I35" s="48">
        <v>0</v>
      </c>
      <c r="J35" s="48">
        <v>0</v>
      </c>
      <c r="K35" s="48">
        <v>4</v>
      </c>
      <c r="L35" s="48">
        <v>3</v>
      </c>
      <c r="M35" s="48">
        <v>0</v>
      </c>
      <c r="N35" s="48">
        <v>0</v>
      </c>
      <c r="O35" s="48">
        <v>0</v>
      </c>
      <c r="P35" s="48">
        <v>0</v>
      </c>
      <c r="Q35" s="48">
        <v>4</v>
      </c>
      <c r="R35" s="48">
        <v>3</v>
      </c>
      <c r="S35" s="48">
        <f t="shared" si="0"/>
        <v>8</v>
      </c>
      <c r="T35" s="142">
        <f t="shared" si="1"/>
        <v>6</v>
      </c>
      <c r="U35" s="48" t="s">
        <v>12</v>
      </c>
    </row>
    <row r="36" spans="1:21" ht="30" customHeight="1" x14ac:dyDescent="0.15">
      <c r="A36" s="48">
        <f t="shared" si="2"/>
        <v>33</v>
      </c>
      <c r="B36" s="7" t="s">
        <v>600</v>
      </c>
      <c r="C36" s="4" t="s">
        <v>23</v>
      </c>
      <c r="D36" s="4" t="s">
        <v>601</v>
      </c>
      <c r="E36" s="7" t="s">
        <v>209</v>
      </c>
      <c r="F36" s="4" t="s">
        <v>603</v>
      </c>
      <c r="G36" s="4" t="s">
        <v>604</v>
      </c>
      <c r="H36" s="4" t="s">
        <v>605</v>
      </c>
      <c r="I36" s="48">
        <v>0</v>
      </c>
      <c r="J36" s="48">
        <v>0</v>
      </c>
      <c r="K36" s="48">
        <v>1</v>
      </c>
      <c r="L36" s="48">
        <v>1</v>
      </c>
      <c r="M36" s="48">
        <v>0</v>
      </c>
      <c r="N36" s="48">
        <v>0</v>
      </c>
      <c r="O36" s="48">
        <v>1</v>
      </c>
      <c r="P36" s="48">
        <v>1</v>
      </c>
      <c r="Q36" s="48">
        <v>0</v>
      </c>
      <c r="R36" s="48">
        <v>0</v>
      </c>
      <c r="S36" s="48">
        <f t="shared" si="0"/>
        <v>2</v>
      </c>
      <c r="T36" s="142">
        <f t="shared" si="1"/>
        <v>2</v>
      </c>
      <c r="U36" s="48" t="s">
        <v>602</v>
      </c>
    </row>
    <row r="37" spans="1:21" s="140" customFormat="1" ht="30" customHeight="1" x14ac:dyDescent="0.15">
      <c r="A37" s="48">
        <f t="shared" si="2"/>
        <v>34</v>
      </c>
      <c r="B37" s="138" t="s">
        <v>632</v>
      </c>
      <c r="C37" s="16" t="s">
        <v>633</v>
      </c>
      <c r="D37" s="16" t="s">
        <v>634</v>
      </c>
      <c r="E37" s="138" t="s">
        <v>7</v>
      </c>
      <c r="F37" s="16" t="s">
        <v>635</v>
      </c>
      <c r="G37" s="16" t="s">
        <v>636</v>
      </c>
      <c r="H37" s="16" t="s">
        <v>635</v>
      </c>
      <c r="I37" s="48">
        <v>3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f t="shared" si="0"/>
        <v>3</v>
      </c>
      <c r="T37" s="142">
        <f t="shared" si="1"/>
        <v>0</v>
      </c>
      <c r="U37" s="15" t="s">
        <v>7</v>
      </c>
    </row>
    <row r="38" spans="1:21" s="140" customFormat="1" ht="30" customHeight="1" x14ac:dyDescent="0.15">
      <c r="A38" s="48">
        <f t="shared" si="2"/>
        <v>35</v>
      </c>
      <c r="B38" s="138" t="s">
        <v>641</v>
      </c>
      <c r="C38" s="16" t="s">
        <v>22</v>
      </c>
      <c r="D38" s="16" t="s">
        <v>649</v>
      </c>
      <c r="E38" s="138" t="s">
        <v>652</v>
      </c>
      <c r="F38" s="16" t="s">
        <v>650</v>
      </c>
      <c r="G38" s="16" t="s">
        <v>651</v>
      </c>
      <c r="H38" s="16" t="s">
        <v>650</v>
      </c>
      <c r="I38" s="48">
        <v>0</v>
      </c>
      <c r="J38" s="48">
        <v>0</v>
      </c>
      <c r="K38" s="48">
        <v>1</v>
      </c>
      <c r="L38" s="48">
        <v>1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f>I38+K38+M38+O38+Q38</f>
        <v>1</v>
      </c>
      <c r="T38" s="142">
        <f>J38+L38+N38+P38+R38</f>
        <v>1</v>
      </c>
      <c r="U38" s="15" t="s">
        <v>652</v>
      </c>
    </row>
    <row r="39" spans="1:21" s="140" customFormat="1" ht="30" customHeight="1" x14ac:dyDescent="0.15">
      <c r="A39" s="48">
        <f t="shared" si="2"/>
        <v>36</v>
      </c>
      <c r="B39" s="138" t="s">
        <v>646</v>
      </c>
      <c r="C39" s="16" t="s">
        <v>22</v>
      </c>
      <c r="D39" s="16" t="s">
        <v>647</v>
      </c>
      <c r="E39" s="138" t="s">
        <v>12</v>
      </c>
      <c r="F39" s="16" t="s">
        <v>648</v>
      </c>
      <c r="G39" s="139" t="s">
        <v>662</v>
      </c>
      <c r="H39" s="16" t="s">
        <v>648</v>
      </c>
      <c r="I39" s="48">
        <v>0</v>
      </c>
      <c r="J39" s="48">
        <v>0</v>
      </c>
      <c r="K39" s="48">
        <v>3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1</v>
      </c>
      <c r="R39" s="48">
        <v>1</v>
      </c>
      <c r="S39" s="48">
        <f t="shared" si="0"/>
        <v>4</v>
      </c>
      <c r="T39" s="142">
        <f t="shared" si="1"/>
        <v>2</v>
      </c>
      <c r="U39" s="15" t="s">
        <v>12</v>
      </c>
    </row>
    <row r="40" spans="1:21" ht="30" hidden="1" customHeight="1" x14ac:dyDescent="0.15">
      <c r="A40" s="12"/>
      <c r="B40" s="129"/>
      <c r="C40" s="137"/>
      <c r="D40" s="127"/>
      <c r="E40" s="130"/>
      <c r="F40" s="1"/>
      <c r="G40" s="1"/>
      <c r="H40" s="1"/>
      <c r="I40" s="134">
        <f>SUM(I4:I36)</f>
        <v>0</v>
      </c>
      <c r="J40" s="31">
        <f>SUM(J4:J36)</f>
        <v>0</v>
      </c>
      <c r="K40" s="134">
        <f>SUM(K4:K36)</f>
        <v>53</v>
      </c>
      <c r="L40" s="31">
        <f>SUM(L4:L36)</f>
        <v>41</v>
      </c>
      <c r="M40" s="134">
        <f>SUM(M4:M36)</f>
        <v>7</v>
      </c>
      <c r="N40" s="31">
        <f>SUM(N4:N36)</f>
        <v>2</v>
      </c>
      <c r="O40" s="134">
        <f>SUM(O4:O36)</f>
        <v>6</v>
      </c>
      <c r="P40" s="31">
        <f>SUM(P4:P36)</f>
        <v>5</v>
      </c>
      <c r="Q40" s="134">
        <f>SUM(Q4:Q36)</f>
        <v>48</v>
      </c>
      <c r="R40" s="31">
        <f>SUM(R4:R36)</f>
        <v>34</v>
      </c>
      <c r="S40" s="134">
        <f>SUM(S4:S36)</f>
        <v>114</v>
      </c>
      <c r="T40" s="31">
        <f>SUM(T4:T36)</f>
        <v>82</v>
      </c>
      <c r="U40" s="131"/>
    </row>
    <row r="41" spans="1:21" ht="30" hidden="1" customHeight="1" x14ac:dyDescent="0.15">
      <c r="A41" s="12"/>
      <c r="B41" s="190" t="s">
        <v>621</v>
      </c>
      <c r="C41" s="191"/>
      <c r="D41" s="136" t="s">
        <v>622</v>
      </c>
      <c r="E41" s="135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1"/>
    </row>
    <row r="42" spans="1:21" ht="30" hidden="1" customHeight="1" x14ac:dyDescent="0.15">
      <c r="A42" s="12"/>
      <c r="B42" s="192" t="s">
        <v>458</v>
      </c>
      <c r="C42" s="193"/>
      <c r="D42" s="48">
        <f>COUNTIF(C4:C39,"特定非営利活動法人")</f>
        <v>9</v>
      </c>
      <c r="E42" s="1"/>
      <c r="F42" s="58"/>
      <c r="G42" s="1"/>
      <c r="H42" s="1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</row>
    <row r="43" spans="1:21" ht="30" hidden="1" customHeight="1" x14ac:dyDescent="0.15">
      <c r="B43" s="199" t="s">
        <v>459</v>
      </c>
      <c r="C43" s="200"/>
      <c r="D43" s="48">
        <f>COUNTIF(C4:C39,"社会福祉法人")</f>
        <v>22</v>
      </c>
      <c r="E43" s="132"/>
      <c r="F43" s="89"/>
    </row>
    <row r="44" spans="1:21" ht="30" hidden="1" customHeight="1" x14ac:dyDescent="0.15">
      <c r="B44" s="192" t="s">
        <v>498</v>
      </c>
      <c r="C44" s="193"/>
      <c r="D44" s="48">
        <f>COUNTIF(C4:C39,"一般社団法人")</f>
        <v>3</v>
      </c>
    </row>
    <row r="45" spans="1:21" ht="30" hidden="1" customHeight="1" x14ac:dyDescent="0.15">
      <c r="B45" s="201" t="s">
        <v>623</v>
      </c>
      <c r="C45" s="202"/>
      <c r="D45" s="48">
        <v>2</v>
      </c>
      <c r="E45" s="44" t="s">
        <v>620</v>
      </c>
    </row>
    <row r="46" spans="1:21" ht="30" hidden="1" customHeight="1" x14ac:dyDescent="0.15">
      <c r="B46" s="203" t="s">
        <v>34</v>
      </c>
      <c r="C46" s="204"/>
      <c r="D46" s="48">
        <f>SUM(D42:D45)</f>
        <v>36</v>
      </c>
    </row>
    <row r="47" spans="1:21" ht="30" customHeight="1" x14ac:dyDescent="0.15">
      <c r="C47" s="12"/>
    </row>
    <row r="48" spans="1:21" ht="30" customHeight="1" x14ac:dyDescent="0.15">
      <c r="A48" s="205" t="s">
        <v>573</v>
      </c>
      <c r="B48" s="205"/>
      <c r="C48" s="205"/>
      <c r="D48" s="205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133"/>
    </row>
    <row r="49" spans="1:41" ht="20.100000000000001" customHeight="1" x14ac:dyDescent="0.15">
      <c r="A49" s="196" t="s">
        <v>18</v>
      </c>
      <c r="B49" s="196" t="s">
        <v>608</v>
      </c>
      <c r="C49" s="189" t="s">
        <v>25</v>
      </c>
      <c r="D49" s="189"/>
      <c r="E49" s="198" t="s">
        <v>0</v>
      </c>
      <c r="F49" s="189" t="s">
        <v>26</v>
      </c>
      <c r="G49" s="189" t="s">
        <v>24</v>
      </c>
      <c r="H49" s="189" t="s">
        <v>27</v>
      </c>
      <c r="I49" s="194" t="s">
        <v>220</v>
      </c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89" t="s">
        <v>31</v>
      </c>
    </row>
    <row r="50" spans="1:41" ht="30" customHeight="1" x14ac:dyDescent="0.15">
      <c r="A50" s="197"/>
      <c r="B50" s="196"/>
      <c r="C50" s="48" t="s">
        <v>74</v>
      </c>
      <c r="D50" s="48" t="s">
        <v>75</v>
      </c>
      <c r="E50" s="198"/>
      <c r="F50" s="189"/>
      <c r="G50" s="189"/>
      <c r="H50" s="189"/>
      <c r="I50" s="206" t="s">
        <v>570</v>
      </c>
      <c r="J50" s="206"/>
      <c r="K50" s="206" t="s">
        <v>571</v>
      </c>
      <c r="L50" s="206"/>
      <c r="M50" s="206" t="s">
        <v>538</v>
      </c>
      <c r="N50" s="206"/>
      <c r="O50" s="206" t="s">
        <v>606</v>
      </c>
      <c r="P50" s="206"/>
      <c r="Q50" s="206" t="s">
        <v>207</v>
      </c>
      <c r="R50" s="206"/>
      <c r="S50" s="144"/>
      <c r="T50" s="144"/>
      <c r="U50" s="181"/>
    </row>
    <row r="51" spans="1:41" ht="30" customHeight="1" x14ac:dyDescent="0.15">
      <c r="A51" s="48">
        <v>1</v>
      </c>
      <c r="B51" s="7" t="s">
        <v>679</v>
      </c>
      <c r="C51" s="8" t="s">
        <v>534</v>
      </c>
      <c r="D51" s="5" t="s">
        <v>213</v>
      </c>
      <c r="E51" s="2" t="s">
        <v>213</v>
      </c>
      <c r="F51" s="4" t="s">
        <v>597</v>
      </c>
      <c r="G51" s="6" t="s">
        <v>645</v>
      </c>
      <c r="H51" s="4" t="s">
        <v>644</v>
      </c>
      <c r="I51" s="207">
        <v>2</v>
      </c>
      <c r="J51" s="207"/>
      <c r="K51" s="189">
        <v>0</v>
      </c>
      <c r="L51" s="189"/>
      <c r="M51" s="189">
        <v>1</v>
      </c>
      <c r="N51" s="189"/>
      <c r="O51" s="189">
        <f>I51+M51</f>
        <v>3</v>
      </c>
      <c r="P51" s="189"/>
      <c r="Q51" s="189">
        <f>K51</f>
        <v>0</v>
      </c>
      <c r="R51" s="189"/>
      <c r="S51" s="48"/>
      <c r="T51" s="161"/>
      <c r="U51" s="48" t="s">
        <v>213</v>
      </c>
    </row>
    <row r="52" spans="1:41" ht="30" customHeight="1" x14ac:dyDescent="0.15">
      <c r="A52" s="48">
        <f>A51+1</f>
        <v>2</v>
      </c>
      <c r="B52" s="48" t="s">
        <v>663</v>
      </c>
      <c r="C52" s="8" t="s">
        <v>574</v>
      </c>
      <c r="D52" s="5" t="s">
        <v>535</v>
      </c>
      <c r="E52" s="2" t="s">
        <v>30</v>
      </c>
      <c r="F52" s="4" t="s">
        <v>537</v>
      </c>
      <c r="G52" s="6" t="s">
        <v>536</v>
      </c>
      <c r="H52" s="4" t="s">
        <v>643</v>
      </c>
      <c r="I52" s="189">
        <v>1</v>
      </c>
      <c r="J52" s="189"/>
      <c r="K52" s="189">
        <v>2</v>
      </c>
      <c r="L52" s="189"/>
      <c r="M52" s="189">
        <v>0</v>
      </c>
      <c r="N52" s="189"/>
      <c r="O52" s="189">
        <f t="shared" ref="O52:O59" si="5">I52+M52</f>
        <v>1</v>
      </c>
      <c r="P52" s="189"/>
      <c r="Q52" s="189">
        <f t="shared" ref="Q52:Q59" si="6">K52</f>
        <v>2</v>
      </c>
      <c r="R52" s="189"/>
      <c r="S52" s="48"/>
      <c r="T52" s="161"/>
      <c r="U52" s="48" t="s">
        <v>30</v>
      </c>
    </row>
    <row r="53" spans="1:41" ht="30" customHeight="1" x14ac:dyDescent="0.15">
      <c r="A53" s="48">
        <f t="shared" ref="A53:A70" si="7">A52+1</f>
        <v>3</v>
      </c>
      <c r="B53" s="48" t="s">
        <v>664</v>
      </c>
      <c r="C53" s="8" t="s">
        <v>574</v>
      </c>
      <c r="D53" s="5" t="s">
        <v>590</v>
      </c>
      <c r="E53" s="2" t="s">
        <v>30</v>
      </c>
      <c r="F53" s="4" t="s">
        <v>591</v>
      </c>
      <c r="G53" s="6" t="s">
        <v>590</v>
      </c>
      <c r="H53" s="4" t="s">
        <v>642</v>
      </c>
      <c r="I53" s="189">
        <v>2</v>
      </c>
      <c r="J53" s="189"/>
      <c r="K53" s="207">
        <v>2</v>
      </c>
      <c r="L53" s="207"/>
      <c r="M53" s="189">
        <v>0</v>
      </c>
      <c r="N53" s="189"/>
      <c r="O53" s="189">
        <f t="shared" si="5"/>
        <v>2</v>
      </c>
      <c r="P53" s="189"/>
      <c r="Q53" s="189">
        <f t="shared" si="6"/>
        <v>2</v>
      </c>
      <c r="R53" s="189"/>
      <c r="S53" s="48"/>
      <c r="T53" s="161"/>
      <c r="U53" s="48" t="s">
        <v>30</v>
      </c>
    </row>
    <row r="54" spans="1:41" ht="30" customHeight="1" x14ac:dyDescent="0.15">
      <c r="A54" s="181">
        <f t="shared" si="7"/>
        <v>4</v>
      </c>
      <c r="B54" s="181" t="s">
        <v>665</v>
      </c>
      <c r="C54" s="183" t="s">
        <v>534</v>
      </c>
      <c r="D54" s="185" t="s">
        <v>17</v>
      </c>
      <c r="E54" s="181" t="s">
        <v>17</v>
      </c>
      <c r="F54" s="187" t="s">
        <v>599</v>
      </c>
      <c r="G54" s="6" t="s">
        <v>618</v>
      </c>
      <c r="H54" s="4" t="s">
        <v>619</v>
      </c>
      <c r="I54" s="189">
        <v>2</v>
      </c>
      <c r="J54" s="189"/>
      <c r="K54" s="189">
        <v>0</v>
      </c>
      <c r="L54" s="189"/>
      <c r="M54" s="189">
        <v>0</v>
      </c>
      <c r="N54" s="189"/>
      <c r="O54" s="189">
        <f t="shared" si="5"/>
        <v>2</v>
      </c>
      <c r="P54" s="189"/>
      <c r="Q54" s="189">
        <f t="shared" si="6"/>
        <v>0</v>
      </c>
      <c r="R54" s="189"/>
      <c r="S54" s="48"/>
      <c r="T54" s="161"/>
      <c r="U54" s="259" t="s">
        <v>739</v>
      </c>
    </row>
    <row r="55" spans="1:41" ht="45.75" customHeight="1" x14ac:dyDescent="0.15">
      <c r="A55" s="182"/>
      <c r="B55" s="182"/>
      <c r="C55" s="184"/>
      <c r="D55" s="186"/>
      <c r="E55" s="182"/>
      <c r="F55" s="188"/>
      <c r="G55" s="6" t="s">
        <v>17</v>
      </c>
      <c r="H55" s="4" t="s">
        <v>733</v>
      </c>
      <c r="I55" s="189">
        <v>2</v>
      </c>
      <c r="J55" s="189"/>
      <c r="K55" s="189">
        <v>0</v>
      </c>
      <c r="L55" s="189"/>
      <c r="M55" s="189">
        <v>0</v>
      </c>
      <c r="N55" s="189"/>
      <c r="O55" s="189">
        <f t="shared" ref="O55" si="8">I55+M55</f>
        <v>2</v>
      </c>
      <c r="P55" s="189"/>
      <c r="Q55" s="189">
        <f t="shared" ref="Q55" si="9">K55</f>
        <v>0</v>
      </c>
      <c r="R55" s="189"/>
      <c r="S55" s="48"/>
      <c r="T55" s="161"/>
      <c r="U55" s="260" t="s">
        <v>740</v>
      </c>
    </row>
    <row r="56" spans="1:41" ht="30" customHeight="1" x14ac:dyDescent="0.15">
      <c r="A56" s="48">
        <f>A54+1</f>
        <v>5</v>
      </c>
      <c r="B56" s="48" t="s">
        <v>666</v>
      </c>
      <c r="C56" s="8" t="s">
        <v>534</v>
      </c>
      <c r="D56" s="5" t="s">
        <v>609</v>
      </c>
      <c r="E56" s="2" t="s">
        <v>609</v>
      </c>
      <c r="F56" s="4" t="s">
        <v>610</v>
      </c>
      <c r="G56" s="6" t="s">
        <v>616</v>
      </c>
      <c r="H56" s="4" t="s">
        <v>617</v>
      </c>
      <c r="I56" s="189">
        <v>0</v>
      </c>
      <c r="J56" s="189"/>
      <c r="K56" s="207">
        <v>2</v>
      </c>
      <c r="L56" s="207"/>
      <c r="M56" s="189">
        <v>0</v>
      </c>
      <c r="N56" s="189"/>
      <c r="O56" s="189">
        <f t="shared" si="5"/>
        <v>0</v>
      </c>
      <c r="P56" s="189"/>
      <c r="Q56" s="189">
        <f t="shared" si="6"/>
        <v>2</v>
      </c>
      <c r="R56" s="189"/>
      <c r="S56" s="48"/>
      <c r="T56" s="161"/>
      <c r="U56" s="143" t="s">
        <v>611</v>
      </c>
    </row>
    <row r="57" spans="1:41" ht="30" customHeight="1" x14ac:dyDescent="0.15">
      <c r="A57" s="48">
        <f t="shared" si="7"/>
        <v>6</v>
      </c>
      <c r="B57" s="48" t="s">
        <v>667</v>
      </c>
      <c r="C57" s="8" t="s">
        <v>612</v>
      </c>
      <c r="D57" s="5" t="s">
        <v>614</v>
      </c>
      <c r="E57" s="2" t="s">
        <v>4</v>
      </c>
      <c r="F57" s="4" t="s">
        <v>615</v>
      </c>
      <c r="G57" s="6" t="s">
        <v>613</v>
      </c>
      <c r="H57" s="4" t="s">
        <v>615</v>
      </c>
      <c r="I57" s="189">
        <v>1</v>
      </c>
      <c r="J57" s="189"/>
      <c r="K57" s="189">
        <v>2</v>
      </c>
      <c r="L57" s="189"/>
      <c r="M57" s="189">
        <v>0</v>
      </c>
      <c r="N57" s="189"/>
      <c r="O57" s="189">
        <f t="shared" si="5"/>
        <v>1</v>
      </c>
      <c r="P57" s="189"/>
      <c r="Q57" s="189">
        <f t="shared" si="6"/>
        <v>2</v>
      </c>
      <c r="R57" s="189"/>
      <c r="S57" s="48"/>
      <c r="T57" s="161"/>
      <c r="U57" s="143" t="s">
        <v>689</v>
      </c>
    </row>
    <row r="58" spans="1:41" ht="30" customHeight="1" x14ac:dyDescent="0.15">
      <c r="A58" s="48">
        <f t="shared" si="7"/>
        <v>7</v>
      </c>
      <c r="B58" s="48" t="s">
        <v>668</v>
      </c>
      <c r="C58" s="8" t="s">
        <v>534</v>
      </c>
      <c r="D58" s="5" t="s">
        <v>625</v>
      </c>
      <c r="E58" s="2" t="s">
        <v>3</v>
      </c>
      <c r="F58" s="4" t="s">
        <v>626</v>
      </c>
      <c r="G58" s="6" t="s">
        <v>629</v>
      </c>
      <c r="H58" s="4" t="s">
        <v>630</v>
      </c>
      <c r="I58" s="189">
        <v>0</v>
      </c>
      <c r="J58" s="189"/>
      <c r="K58" s="189">
        <v>4</v>
      </c>
      <c r="L58" s="189"/>
      <c r="M58" s="189">
        <v>0</v>
      </c>
      <c r="N58" s="189"/>
      <c r="O58" s="189">
        <f t="shared" si="5"/>
        <v>0</v>
      </c>
      <c r="P58" s="189"/>
      <c r="Q58" s="189">
        <f t="shared" si="6"/>
        <v>4</v>
      </c>
      <c r="R58" s="189"/>
      <c r="S58" s="48"/>
      <c r="T58" s="161"/>
      <c r="U58" s="143" t="s">
        <v>631</v>
      </c>
    </row>
    <row r="59" spans="1:41" ht="39" customHeight="1" x14ac:dyDescent="0.15">
      <c r="A59" s="48">
        <f t="shared" si="7"/>
        <v>8</v>
      </c>
      <c r="B59" s="48" t="s">
        <v>669</v>
      </c>
      <c r="C59" s="8" t="s">
        <v>534</v>
      </c>
      <c r="D59" s="162" t="s">
        <v>693</v>
      </c>
      <c r="E59" s="2" t="s">
        <v>3</v>
      </c>
      <c r="F59" s="4" t="s">
        <v>626</v>
      </c>
      <c r="G59" s="6" t="s">
        <v>627</v>
      </c>
      <c r="H59" s="4" t="s">
        <v>628</v>
      </c>
      <c r="I59" s="189">
        <v>4</v>
      </c>
      <c r="J59" s="189"/>
      <c r="K59" s="189">
        <v>0</v>
      </c>
      <c r="L59" s="189"/>
      <c r="M59" s="189">
        <v>0</v>
      </c>
      <c r="N59" s="189"/>
      <c r="O59" s="189">
        <f t="shared" si="5"/>
        <v>4</v>
      </c>
      <c r="P59" s="189"/>
      <c r="Q59" s="189">
        <f t="shared" si="6"/>
        <v>0</v>
      </c>
      <c r="R59" s="189"/>
      <c r="S59" s="48"/>
      <c r="T59" s="161"/>
      <c r="U59" s="143" t="s">
        <v>690</v>
      </c>
    </row>
    <row r="60" spans="1:41" ht="30" customHeight="1" x14ac:dyDescent="0.15">
      <c r="A60" s="48">
        <f t="shared" si="7"/>
        <v>9</v>
      </c>
      <c r="B60" s="48" t="s">
        <v>670</v>
      </c>
      <c r="C60" s="8" t="s">
        <v>574</v>
      </c>
      <c r="D60" s="5" t="s">
        <v>637</v>
      </c>
      <c r="E60" s="2" t="s">
        <v>30</v>
      </c>
      <c r="F60" s="4" t="s">
        <v>638</v>
      </c>
      <c r="G60" s="6" t="s">
        <v>637</v>
      </c>
      <c r="H60" s="4" t="s">
        <v>638</v>
      </c>
      <c r="I60" s="189"/>
      <c r="J60" s="189"/>
      <c r="K60" s="189">
        <v>2</v>
      </c>
      <c r="L60" s="189"/>
      <c r="M60" s="189">
        <v>0</v>
      </c>
      <c r="N60" s="189"/>
      <c r="O60" s="189">
        <f>I60+M60</f>
        <v>0</v>
      </c>
      <c r="P60" s="189"/>
      <c r="Q60" s="189">
        <f>K60</f>
        <v>2</v>
      </c>
      <c r="R60" s="189"/>
      <c r="S60" s="48"/>
      <c r="T60" s="161"/>
      <c r="U60" s="143" t="s">
        <v>640</v>
      </c>
    </row>
    <row r="61" spans="1:41" ht="30" customHeight="1" thickBot="1" x14ac:dyDescent="0.2">
      <c r="A61" s="48">
        <f t="shared" si="7"/>
        <v>10</v>
      </c>
      <c r="B61" s="48" t="s">
        <v>678</v>
      </c>
      <c r="C61" s="8" t="s">
        <v>534</v>
      </c>
      <c r="D61" s="5" t="s">
        <v>671</v>
      </c>
      <c r="E61" s="2" t="s">
        <v>671</v>
      </c>
      <c r="F61" s="4" t="s">
        <v>672</v>
      </c>
      <c r="G61" s="6" t="s">
        <v>671</v>
      </c>
      <c r="H61" s="4" t="s">
        <v>672</v>
      </c>
      <c r="I61" s="203">
        <v>0</v>
      </c>
      <c r="J61" s="204"/>
      <c r="K61" s="203">
        <v>0</v>
      </c>
      <c r="L61" s="204"/>
      <c r="M61" s="203">
        <v>4</v>
      </c>
      <c r="N61" s="204"/>
      <c r="O61" s="203">
        <f>I61+M61</f>
        <v>4</v>
      </c>
      <c r="P61" s="204"/>
      <c r="Q61" s="203">
        <f>K61</f>
        <v>0</v>
      </c>
      <c r="R61" s="204"/>
      <c r="S61" s="30"/>
      <c r="T61" s="150"/>
      <c r="U61" s="143" t="s">
        <v>696</v>
      </c>
      <c r="Z61" s="209"/>
      <c r="AA61" s="210"/>
      <c r="AB61" s="210"/>
      <c r="AC61" s="210"/>
      <c r="AD61" s="210"/>
      <c r="AE61" s="210"/>
      <c r="AF61" s="211"/>
      <c r="AG61" s="151"/>
      <c r="AH61" s="41">
        <v>45912</v>
      </c>
      <c r="AI61" s="10" t="s">
        <v>673</v>
      </c>
      <c r="AJ61" s="24">
        <v>46660</v>
      </c>
      <c r="AK61" s="48" t="s">
        <v>674</v>
      </c>
      <c r="AL61" s="152" t="s">
        <v>675</v>
      </c>
      <c r="AM61" s="6" t="s">
        <v>676</v>
      </c>
      <c r="AN61" s="43" t="s">
        <v>677</v>
      </c>
      <c r="AO61" s="153"/>
    </row>
    <row r="62" spans="1:41" ht="30" customHeight="1" x14ac:dyDescent="0.15">
      <c r="A62" s="48">
        <f t="shared" si="7"/>
        <v>11</v>
      </c>
      <c r="B62" s="48" t="s">
        <v>680</v>
      </c>
      <c r="C62" s="8" t="s">
        <v>534</v>
      </c>
      <c r="D62" s="5" t="s">
        <v>8</v>
      </c>
      <c r="E62" s="2" t="s">
        <v>8</v>
      </c>
      <c r="F62" s="4" t="s">
        <v>681</v>
      </c>
      <c r="G62" s="6" t="s">
        <v>8</v>
      </c>
      <c r="H62" s="4" t="s">
        <v>681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691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30" customHeight="1" x14ac:dyDescent="0.15">
      <c r="A63" s="48">
        <f t="shared" si="7"/>
        <v>12</v>
      </c>
      <c r="B63" s="48" t="s">
        <v>682</v>
      </c>
      <c r="C63" s="8" t="s">
        <v>534</v>
      </c>
      <c r="D63" s="162" t="s">
        <v>694</v>
      </c>
      <c r="E63" s="2" t="s">
        <v>8</v>
      </c>
      <c r="F63" s="4" t="s">
        <v>683</v>
      </c>
      <c r="G63" s="6" t="s">
        <v>684</v>
      </c>
      <c r="H63" s="4" t="s">
        <v>685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695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7"/>
        <v>13</v>
      </c>
      <c r="B64" s="48" t="s">
        <v>686</v>
      </c>
      <c r="C64" s="8" t="s">
        <v>534</v>
      </c>
      <c r="D64" s="5" t="s">
        <v>5</v>
      </c>
      <c r="E64" s="2" t="s">
        <v>687</v>
      </c>
      <c r="F64" s="165" t="s">
        <v>688</v>
      </c>
      <c r="G64" s="169" t="s">
        <v>687</v>
      </c>
      <c r="H64" s="165" t="s">
        <v>688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692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7"/>
        <v>14</v>
      </c>
      <c r="B65" s="48" t="s">
        <v>697</v>
      </c>
      <c r="C65" s="8" t="s">
        <v>702</v>
      </c>
      <c r="D65" s="4" t="s">
        <v>698</v>
      </c>
      <c r="E65" s="2" t="s">
        <v>698</v>
      </c>
      <c r="F65" s="4" t="s">
        <v>699</v>
      </c>
      <c r="G65" s="4" t="s">
        <v>700</v>
      </c>
      <c r="H65" s="4" t="s">
        <v>725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701</v>
      </c>
      <c r="T65" s="173"/>
      <c r="U65" s="173" t="s">
        <v>701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81">
        <f t="shared" si="7"/>
        <v>15</v>
      </c>
      <c r="B66" s="187" t="s">
        <v>703</v>
      </c>
      <c r="C66" s="183" t="s">
        <v>534</v>
      </c>
      <c r="D66" s="185" t="s">
        <v>10</v>
      </c>
      <c r="E66" s="181" t="s">
        <v>10</v>
      </c>
      <c r="F66" s="219" t="s">
        <v>709</v>
      </c>
      <c r="G66" s="174" t="s">
        <v>713</v>
      </c>
      <c r="H66" s="171" t="s">
        <v>719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217" t="s">
        <v>726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214"/>
      <c r="B67" s="208"/>
      <c r="C67" s="221"/>
      <c r="D67" s="220"/>
      <c r="E67" s="214"/>
      <c r="F67" s="208"/>
      <c r="G67" s="175" t="s">
        <v>714</v>
      </c>
      <c r="H67" s="176" t="s">
        <v>720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218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704</v>
      </c>
      <c r="C68" s="8" t="s">
        <v>534</v>
      </c>
      <c r="D68" s="5" t="s">
        <v>707</v>
      </c>
      <c r="E68" s="3" t="s">
        <v>707</v>
      </c>
      <c r="F68" s="4" t="s">
        <v>710</v>
      </c>
      <c r="G68" s="6" t="s">
        <v>715</v>
      </c>
      <c r="H68" s="4" t="s">
        <v>721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727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7"/>
        <v>17</v>
      </c>
      <c r="B69" s="163" t="s">
        <v>705</v>
      </c>
      <c r="C69" s="167" t="s">
        <v>534</v>
      </c>
      <c r="D69" s="168" t="s">
        <v>708</v>
      </c>
      <c r="E69" s="164" t="s">
        <v>708</v>
      </c>
      <c r="F69" s="165" t="s">
        <v>711</v>
      </c>
      <c r="G69" s="179" t="s">
        <v>730</v>
      </c>
      <c r="H69" s="4" t="s">
        <v>731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728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89">
        <f t="shared" si="7"/>
        <v>18</v>
      </c>
      <c r="B70" s="216" t="s">
        <v>706</v>
      </c>
      <c r="C70" s="216" t="s">
        <v>702</v>
      </c>
      <c r="D70" s="216" t="s">
        <v>6</v>
      </c>
      <c r="E70" s="189" t="s">
        <v>6</v>
      </c>
      <c r="F70" s="216" t="s">
        <v>712</v>
      </c>
      <c r="G70" s="177" t="s">
        <v>716</v>
      </c>
      <c r="H70" s="165" t="s">
        <v>722</v>
      </c>
      <c r="I70" s="48" t="s">
        <v>700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215" t="s">
        <v>729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89"/>
      <c r="B71" s="216"/>
      <c r="C71" s="216"/>
      <c r="D71" s="216"/>
      <c r="E71" s="189"/>
      <c r="F71" s="216"/>
      <c r="G71" s="178" t="s">
        <v>717</v>
      </c>
      <c r="H71" s="178" t="s">
        <v>723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215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89"/>
      <c r="B72" s="216"/>
      <c r="C72" s="216"/>
      <c r="D72" s="216"/>
      <c r="E72" s="189"/>
      <c r="F72" s="216"/>
      <c r="G72" s="172" t="s">
        <v>718</v>
      </c>
      <c r="H72" s="166" t="s">
        <v>724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215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48">
        <v>19</v>
      </c>
      <c r="B73" s="4" t="s">
        <v>734</v>
      </c>
      <c r="C73" s="4" t="s">
        <v>534</v>
      </c>
      <c r="D73" s="4" t="s">
        <v>4</v>
      </c>
      <c r="E73" s="48" t="s">
        <v>4</v>
      </c>
      <c r="F73" s="4" t="s">
        <v>735</v>
      </c>
      <c r="G73" s="6" t="s">
        <v>736</v>
      </c>
      <c r="H73" s="4" t="s">
        <v>737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22" t="s">
        <v>738</v>
      </c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20</v>
      </c>
      <c r="B74" s="4" t="s">
        <v>741</v>
      </c>
      <c r="C74" s="4" t="s">
        <v>582</v>
      </c>
      <c r="D74" s="6" t="s">
        <v>742</v>
      </c>
      <c r="E74" s="48" t="s">
        <v>743</v>
      </c>
      <c r="F74" s="4" t="s">
        <v>744</v>
      </c>
      <c r="G74" s="6" t="s">
        <v>742</v>
      </c>
      <c r="H74" s="4" t="s">
        <v>744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745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12" t="s">
        <v>624</v>
      </c>
      <c r="C77" s="213"/>
      <c r="D77" s="180" t="s">
        <v>622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2" t="s">
        <v>534</v>
      </c>
      <c r="C78" s="193"/>
      <c r="D78" s="48">
        <f>COUNTIF($C51:$C74,B78)</f>
        <v>15</v>
      </c>
    </row>
    <row r="79" spans="1:41" x14ac:dyDescent="0.15">
      <c r="B79" s="199" t="s">
        <v>598</v>
      </c>
      <c r="C79" s="200"/>
      <c r="D79" s="48">
        <f>COUNTIF($C51:$C74,B79)</f>
        <v>4</v>
      </c>
    </row>
    <row r="80" spans="1:41" x14ac:dyDescent="0.15">
      <c r="B80" s="192" t="s">
        <v>582</v>
      </c>
      <c r="C80" s="193"/>
      <c r="D80" s="48">
        <f>COUNTIF($C$51:$C$74,B80)</f>
        <v>1</v>
      </c>
    </row>
    <row r="81" spans="2:4" x14ac:dyDescent="0.15">
      <c r="B81" s="203" t="s">
        <v>34</v>
      </c>
      <c r="C81" s="204"/>
      <c r="D81" s="48">
        <f>SUM(D78:D80)</f>
        <v>20</v>
      </c>
    </row>
    <row r="82" spans="2:4" x14ac:dyDescent="0.15">
      <c r="C82" s="12"/>
    </row>
  </sheetData>
  <autoFilter ref="A3:U43" xr:uid="{00000000-0009-0000-0000-000001000000}"/>
  <mergeCells count="112"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  <mergeCell ref="B80:C80"/>
    <mergeCell ref="B81:C81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8:C78"/>
    <mergeCell ref="K60:L60"/>
    <mergeCell ref="M60:N60"/>
    <mergeCell ref="O60:P60"/>
    <mergeCell ref="B79:C79"/>
    <mergeCell ref="Q57:R57"/>
    <mergeCell ref="B77:C77"/>
    <mergeCell ref="I58:J58"/>
    <mergeCell ref="K58:L58"/>
    <mergeCell ref="M58:N58"/>
    <mergeCell ref="O58:P58"/>
    <mergeCell ref="Q58:R58"/>
    <mergeCell ref="I59:J59"/>
    <mergeCell ref="K59:L59"/>
    <mergeCell ref="M59:N59"/>
    <mergeCell ref="O59:P59"/>
    <mergeCell ref="Q59:R59"/>
    <mergeCell ref="K57:L57"/>
    <mergeCell ref="M57:N57"/>
    <mergeCell ref="O57:P57"/>
    <mergeCell ref="B66:B67"/>
    <mergeCell ref="I54:J54"/>
    <mergeCell ref="K54:L54"/>
    <mergeCell ref="M54:N54"/>
    <mergeCell ref="O54:P54"/>
    <mergeCell ref="Q54:R54"/>
    <mergeCell ref="I56:J56"/>
    <mergeCell ref="K56:L56"/>
    <mergeCell ref="M56:N56"/>
    <mergeCell ref="O56:P56"/>
    <mergeCell ref="Q56:R56"/>
    <mergeCell ref="O55:P55"/>
    <mergeCell ref="Q55:R55"/>
    <mergeCell ref="I53:J53"/>
    <mergeCell ref="K53:L53"/>
    <mergeCell ref="M53:N53"/>
    <mergeCell ref="O53:P53"/>
    <mergeCell ref="Q53:R53"/>
    <mergeCell ref="K50:L50"/>
    <mergeCell ref="M50:N50"/>
    <mergeCell ref="O50:P50"/>
    <mergeCell ref="Q50:R50"/>
    <mergeCell ref="I52:J52"/>
    <mergeCell ref="K52:L52"/>
    <mergeCell ref="M52:N52"/>
    <mergeCell ref="O52:P52"/>
    <mergeCell ref="Q52:R52"/>
    <mergeCell ref="I51:J51"/>
    <mergeCell ref="K51:L51"/>
    <mergeCell ref="M51:N51"/>
    <mergeCell ref="O51:P51"/>
    <mergeCell ref="Q51:R51"/>
    <mergeCell ref="U49:U50"/>
    <mergeCell ref="B43:C43"/>
    <mergeCell ref="B44:C44"/>
    <mergeCell ref="B45:C45"/>
    <mergeCell ref="B46:C46"/>
    <mergeCell ref="A48:D48"/>
    <mergeCell ref="A49:A50"/>
    <mergeCell ref="B49:B50"/>
    <mergeCell ref="C49:D49"/>
    <mergeCell ref="E49:E50"/>
    <mergeCell ref="F49:F50"/>
    <mergeCell ref="G49:G50"/>
    <mergeCell ref="H49:H50"/>
    <mergeCell ref="I49:T49"/>
    <mergeCell ref="I50:J50"/>
    <mergeCell ref="B41:C41"/>
    <mergeCell ref="B42:C42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A54:A55"/>
    <mergeCell ref="B54:B55"/>
    <mergeCell ref="C54:C55"/>
    <mergeCell ref="D54:D55"/>
    <mergeCell ref="E54:E55"/>
    <mergeCell ref="F54:F55"/>
    <mergeCell ref="I55:J55"/>
    <mergeCell ref="K55:L55"/>
    <mergeCell ref="M55:N55"/>
  </mergeCells>
  <phoneticPr fontId="1"/>
  <dataValidations count="2">
    <dataValidation type="list" allowBlank="1" showInputMessage="1" showErrorMessage="1" sqref="B77 B41 C75 C68:C70 C51:C54 C56:C66 C4:C40" xr:uid="{230047F7-C40B-41A0-8733-811916903D4E}">
      <formula1>団体種別</formula1>
    </dataValidation>
    <dataValidation type="list" allowBlank="1" showInputMessage="1" showErrorMessage="1" sqref="E40:E41 E31:E32 U77 E4:E25 E75 S65 E56:E65 U75 G64 G69:G71 U66 U68:U70 E51:E54 U51:U54 U56:U64 U4:U41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4" orientation="portrait" r:id="rId1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25" t="s">
        <v>260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196" t="s">
        <v>18</v>
      </c>
      <c r="B3" s="196" t="s">
        <v>134</v>
      </c>
      <c r="C3" s="227" t="s">
        <v>297</v>
      </c>
      <c r="D3" s="228" t="s">
        <v>25</v>
      </c>
      <c r="E3" s="229"/>
      <c r="F3" s="226" t="s">
        <v>0</v>
      </c>
      <c r="G3" s="189" t="s">
        <v>26</v>
      </c>
      <c r="H3" s="189" t="s">
        <v>24</v>
      </c>
      <c r="I3" s="189" t="s">
        <v>27</v>
      </c>
      <c r="J3" s="222" t="s">
        <v>220</v>
      </c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4"/>
      <c r="V3" s="181" t="s">
        <v>31</v>
      </c>
      <c r="W3" s="231" t="s">
        <v>37</v>
      </c>
      <c r="X3" s="231"/>
      <c r="Y3" s="231"/>
      <c r="Z3" s="229"/>
      <c r="AA3" s="226" t="s">
        <v>219</v>
      </c>
      <c r="AB3" s="235" t="s">
        <v>136</v>
      </c>
      <c r="AC3" s="232" t="s">
        <v>383</v>
      </c>
      <c r="AD3" s="232" t="s">
        <v>76</v>
      </c>
      <c r="AE3" s="181" t="s">
        <v>20</v>
      </c>
      <c r="AF3" s="181" t="s">
        <v>77</v>
      </c>
      <c r="AG3" s="189" t="s">
        <v>78</v>
      </c>
      <c r="AH3" s="226" t="s">
        <v>270</v>
      </c>
      <c r="AI3" s="181" t="s">
        <v>144</v>
      </c>
    </row>
    <row r="4" spans="1:35" ht="30" customHeight="1" x14ac:dyDescent="0.15">
      <c r="A4" s="197"/>
      <c r="B4" s="197"/>
      <c r="C4" s="227"/>
      <c r="D4" s="17" t="s">
        <v>74</v>
      </c>
      <c r="E4" s="18" t="s">
        <v>75</v>
      </c>
      <c r="F4" s="230"/>
      <c r="G4" s="189"/>
      <c r="H4" s="189"/>
      <c r="I4" s="189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214"/>
      <c r="W4" s="14" t="s">
        <v>70</v>
      </c>
      <c r="X4" s="14" t="s">
        <v>71</v>
      </c>
      <c r="Y4" s="14" t="s">
        <v>72</v>
      </c>
      <c r="Z4" s="14" t="s">
        <v>73</v>
      </c>
      <c r="AA4" s="214"/>
      <c r="AB4" s="233"/>
      <c r="AC4" s="233"/>
      <c r="AD4" s="234"/>
      <c r="AE4" s="214"/>
      <c r="AF4" s="214"/>
      <c r="AG4" s="189"/>
      <c r="AH4" s="230"/>
      <c r="AI4" s="214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1">
        <v>15</v>
      </c>
      <c r="B19" s="181">
        <v>25</v>
      </c>
      <c r="C19" s="238" t="s">
        <v>412</v>
      </c>
      <c r="D19" s="240" t="s">
        <v>22</v>
      </c>
      <c r="E19" s="242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35">
        <v>42201</v>
      </c>
      <c r="AD19" s="235">
        <v>43299</v>
      </c>
      <c r="AE19" s="48" t="s">
        <v>415</v>
      </c>
      <c r="AF19" s="48" t="s">
        <v>131</v>
      </c>
      <c r="AG19" s="6" t="s">
        <v>81</v>
      </c>
      <c r="AH19" s="236" t="s">
        <v>364</v>
      </c>
      <c r="AI19" s="87" t="s">
        <v>416</v>
      </c>
    </row>
    <row r="20" spans="1:35" ht="30" customHeight="1" x14ac:dyDescent="0.15">
      <c r="A20" s="214"/>
      <c r="B20" s="214"/>
      <c r="C20" s="239"/>
      <c r="D20" s="241"/>
      <c r="E20" s="243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33"/>
      <c r="AD20" s="233"/>
      <c r="AE20" s="48" t="s">
        <v>417</v>
      </c>
      <c r="AF20" s="48" t="s">
        <v>131</v>
      </c>
      <c r="AG20" s="6" t="s">
        <v>81</v>
      </c>
      <c r="AH20" s="237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AH19:AH20"/>
    <mergeCell ref="AC19:AC20"/>
    <mergeCell ref="AD19:AD20"/>
    <mergeCell ref="A19:A20"/>
    <mergeCell ref="C19:C20"/>
    <mergeCell ref="D19:D20"/>
    <mergeCell ref="E19:E20"/>
    <mergeCell ref="B19:B20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25" t="s">
        <v>350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196" t="s">
        <v>18</v>
      </c>
      <c r="B3" s="196" t="s">
        <v>134</v>
      </c>
      <c r="C3" s="256" t="s">
        <v>21</v>
      </c>
      <c r="D3" s="228" t="s">
        <v>25</v>
      </c>
      <c r="E3" s="229"/>
      <c r="F3" s="257" t="s">
        <v>269</v>
      </c>
      <c r="G3" s="253" t="s">
        <v>270</v>
      </c>
      <c r="H3" s="254"/>
      <c r="I3" s="254"/>
      <c r="J3" s="254"/>
      <c r="K3" s="254"/>
      <c r="L3" s="255"/>
    </row>
    <row r="4" spans="1:12" ht="24.95" customHeight="1" x14ac:dyDescent="0.15">
      <c r="A4" s="197"/>
      <c r="B4" s="197"/>
      <c r="C4" s="256"/>
      <c r="D4" s="17" t="s">
        <v>74</v>
      </c>
      <c r="E4" s="18" t="s">
        <v>75</v>
      </c>
      <c r="F4" s="258"/>
      <c r="G4" s="246" t="s">
        <v>351</v>
      </c>
      <c r="H4" s="247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1">
        <v>17</v>
      </c>
      <c r="B21" s="181">
        <v>25</v>
      </c>
      <c r="C21" s="238" t="s">
        <v>186</v>
      </c>
      <c r="D21" s="244" t="s">
        <v>22</v>
      </c>
      <c r="E21" s="242" t="s">
        <v>187</v>
      </c>
      <c r="F21" s="2" t="s">
        <v>7</v>
      </c>
      <c r="G21" s="235" t="s">
        <v>272</v>
      </c>
      <c r="H21" s="236" t="s">
        <v>308</v>
      </c>
      <c r="I21" s="248"/>
      <c r="J21" s="249"/>
      <c r="K21" s="251"/>
      <c r="L21" s="248"/>
    </row>
    <row r="22" spans="1:12" ht="30" customHeight="1" x14ac:dyDescent="0.15">
      <c r="A22" s="214"/>
      <c r="B22" s="214"/>
      <c r="C22" s="239"/>
      <c r="D22" s="245"/>
      <c r="E22" s="243"/>
      <c r="F22" s="2" t="s">
        <v>15</v>
      </c>
      <c r="G22" s="233"/>
      <c r="H22" s="237"/>
      <c r="I22" s="218"/>
      <c r="J22" s="250"/>
      <c r="K22" s="252"/>
      <c r="L22" s="218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  <mergeCell ref="H21:H22"/>
    <mergeCell ref="A21:A22"/>
    <mergeCell ref="B21:B22"/>
    <mergeCell ref="C21:C22"/>
    <mergeCell ref="D21:D22"/>
    <mergeCell ref="E21:E22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2026-01-30T02:12:41Z</dcterms:modified>
</cp:coreProperties>
</file>