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10860" windowHeight="5625" activeTab="0"/>
  </bookViews>
  <sheets>
    <sheet name="表１－２" sheetId="1" r:id="rId1"/>
  </sheets>
  <definedNames/>
  <calcPr fullCalcOnLoad="1"/>
</workbook>
</file>

<file path=xl/sharedStrings.xml><?xml version="1.0" encoding="utf-8"?>
<sst xmlns="http://schemas.openxmlformats.org/spreadsheetml/2006/main" count="57" uniqueCount="29">
  <si>
    <t>他県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</si>
  <si>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</si>
  <si>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</si>
  <si>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</si>
  <si>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</si>
  <si>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</si>
  <si>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</si>
  <si>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</si>
  <si>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</si>
  <si>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</si>
  <si>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</si>
  <si>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65歳以上</t>
  </si>
  <si>
    <t>男</t>
  </si>
  <si>
    <t>女</t>
  </si>
  <si>
    <t>県内</t>
  </si>
  <si>
    <t>自宅</t>
  </si>
  <si>
    <t>自宅外</t>
  </si>
  <si>
    <t>就業者</t>
  </si>
  <si>
    <t>不詳</t>
  </si>
  <si>
    <t>表1-2　従業地，年齢，男女別15歳以上就業者数（県内常住者）</t>
  </si>
  <si>
    <t>割　　合　（％） 2)</t>
  </si>
  <si>
    <t>1)従業先市町村「不詳」を含む。</t>
  </si>
  <si>
    <t>就　業　者　数　（人）</t>
  </si>
  <si>
    <t>総　数</t>
  </si>
  <si>
    <t>　 また，端数処理の関係上，合計が合わない場合がある。</t>
  </si>
  <si>
    <t>　自 市 町 村</t>
  </si>
  <si>
    <t>　他 市 町 村  1)</t>
  </si>
  <si>
    <t>　他 市 町 村</t>
  </si>
  <si>
    <t>2)「不詳」を除いて算出してある（「県内」及び「他県」の割合の算出方法については，5頁参照）。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</si>
</sst>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%\ "/>
    <numFmt numFmtId="178" formatCode="General\%"/>
    <numFmt numFmtId="179" formatCode="#,##0.0_);[Red]\(#,##0.0\)"/>
    <numFmt numFmtId="180" formatCode="#,##0.0_);[Red]\(#,##0.0\)%"/>
    <numFmt numFmtId="181" formatCode="0.0_);[Red]\(0.0\)"/>
    <numFmt numFmtId="182" formatCode="0.0_ "/>
    <numFmt numFmtId="183" formatCode="#,##0_);[Red]\(#,##0\)"/>
  </numFmts>
  <fonts count="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Fill="1" applyAlignment="1">
      <alignment/>
    </xf>
    <xf numFmtId="38" fontId="5" fillId="0" borderId="1" xfId="16" applyFont="1" applyFill="1" applyBorder="1" applyAlignment="1">
      <alignment horizontal="center"/>
    </xf>
    <xf numFmtId="38" fontId="5" fillId="0" borderId="2" xfId="16" applyFont="1" applyFill="1" applyBorder="1" applyAlignment="1">
      <alignment horizontal="center" vertical="center"/>
    </xf>
    <xf numFmtId="38" fontId="5" fillId="0" borderId="3" xfId="16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38" fontId="5" fillId="0" borderId="4" xfId="16" applyFont="1" applyFill="1" applyBorder="1" applyAlignment="1">
      <alignment horizontal="center" vertical="center"/>
    </xf>
    <xf numFmtId="38" fontId="5" fillId="0" borderId="5" xfId="16" applyFont="1" applyFill="1" applyBorder="1" applyAlignment="1">
      <alignment horizontal="center" vertical="center"/>
    </xf>
    <xf numFmtId="38" fontId="5" fillId="0" borderId="6" xfId="16" applyFont="1" applyFill="1" applyBorder="1" applyAlignment="1">
      <alignment horizontal="center"/>
    </xf>
    <xf numFmtId="38" fontId="5" fillId="0" borderId="7" xfId="16" applyFont="1" applyFill="1" applyBorder="1" applyAlignment="1">
      <alignment/>
    </xf>
    <xf numFmtId="38" fontId="5" fillId="0" borderId="8" xfId="16" applyFont="1" applyFill="1" applyBorder="1" applyAlignment="1">
      <alignment/>
    </xf>
    <xf numFmtId="38" fontId="5" fillId="0" borderId="9" xfId="16" applyFont="1" applyFill="1" applyBorder="1" applyAlignment="1">
      <alignment/>
    </xf>
    <xf numFmtId="181" fontId="5" fillId="0" borderId="10" xfId="15" applyNumberFormat="1" applyFont="1" applyFill="1" applyBorder="1" applyAlignment="1">
      <alignment/>
    </xf>
    <xf numFmtId="181" fontId="5" fillId="0" borderId="7" xfId="15" applyNumberFormat="1" applyFont="1" applyFill="1" applyBorder="1" applyAlignment="1">
      <alignment/>
    </xf>
    <xf numFmtId="179" fontId="5" fillId="0" borderId="7" xfId="15" applyNumberFormat="1" applyFont="1" applyFill="1" applyBorder="1" applyAlignment="1">
      <alignment/>
    </xf>
    <xf numFmtId="181" fontId="5" fillId="0" borderId="9" xfId="15" applyNumberFormat="1" applyFont="1" applyFill="1" applyBorder="1" applyAlignment="1">
      <alignment/>
    </xf>
    <xf numFmtId="183" fontId="5" fillId="0" borderId="0" xfId="15" applyNumberFormat="1" applyFont="1" applyFill="1" applyBorder="1" applyAlignment="1">
      <alignment/>
    </xf>
    <xf numFmtId="38" fontId="5" fillId="0" borderId="11" xfId="16" applyFont="1" applyFill="1" applyBorder="1" applyAlignment="1">
      <alignment/>
    </xf>
    <xf numFmtId="38" fontId="5" fillId="0" borderId="12" xfId="16" applyFont="1" applyFill="1" applyBorder="1" applyAlignment="1">
      <alignment/>
    </xf>
    <xf numFmtId="38" fontId="5" fillId="0" borderId="13" xfId="16" applyFont="1" applyFill="1" applyBorder="1" applyAlignment="1">
      <alignment/>
    </xf>
    <xf numFmtId="181" fontId="5" fillId="0" borderId="14" xfId="15" applyNumberFormat="1" applyFont="1" applyFill="1" applyBorder="1" applyAlignment="1">
      <alignment/>
    </xf>
    <xf numFmtId="181" fontId="5" fillId="0" borderId="11" xfId="15" applyNumberFormat="1" applyFont="1" applyFill="1" applyBorder="1" applyAlignment="1">
      <alignment/>
    </xf>
    <xf numFmtId="181" fontId="5" fillId="0" borderId="13" xfId="15" applyNumberFormat="1" applyFont="1" applyFill="1" applyBorder="1" applyAlignment="1">
      <alignment/>
    </xf>
    <xf numFmtId="38" fontId="5" fillId="0" borderId="15" xfId="16" applyFont="1" applyFill="1" applyBorder="1" applyAlignment="1">
      <alignment/>
    </xf>
    <xf numFmtId="38" fontId="5" fillId="0" borderId="16" xfId="16" applyFont="1" applyFill="1" applyBorder="1" applyAlignment="1">
      <alignment/>
    </xf>
    <xf numFmtId="38" fontId="5" fillId="0" borderId="17" xfId="16" applyFont="1" applyFill="1" applyBorder="1" applyAlignment="1">
      <alignment/>
    </xf>
    <xf numFmtId="181" fontId="5" fillId="0" borderId="18" xfId="15" applyNumberFormat="1" applyFont="1" applyFill="1" applyBorder="1" applyAlignment="1">
      <alignment/>
    </xf>
    <xf numFmtId="181" fontId="5" fillId="0" borderId="15" xfId="15" applyNumberFormat="1" applyFont="1" applyFill="1" applyBorder="1" applyAlignment="1">
      <alignment/>
    </xf>
    <xf numFmtId="181" fontId="5" fillId="0" borderId="17" xfId="15" applyNumberFormat="1" applyFont="1" applyFill="1" applyBorder="1" applyAlignment="1">
      <alignment/>
    </xf>
    <xf numFmtId="38" fontId="5" fillId="0" borderId="0" xfId="0" applyNumberFormat="1" applyFont="1" applyFill="1" applyBorder="1" applyAlignment="1">
      <alignment/>
    </xf>
    <xf numFmtId="38" fontId="5" fillId="0" borderId="0" xfId="0" applyNumberFormat="1" applyFont="1" applyFill="1" applyAlignment="1">
      <alignment/>
    </xf>
    <xf numFmtId="38" fontId="5" fillId="0" borderId="5" xfId="16" applyFont="1" applyFill="1" applyBorder="1" applyAlignment="1">
      <alignment/>
    </xf>
    <xf numFmtId="38" fontId="5" fillId="0" borderId="2" xfId="16" applyFont="1" applyFill="1" applyBorder="1" applyAlignment="1">
      <alignment/>
    </xf>
    <xf numFmtId="38" fontId="5" fillId="0" borderId="3" xfId="16" applyFont="1" applyFill="1" applyBorder="1" applyAlignment="1">
      <alignment/>
    </xf>
    <xf numFmtId="181" fontId="5" fillId="0" borderId="19" xfId="15" applyNumberFormat="1" applyFont="1" applyFill="1" applyBorder="1" applyAlignment="1">
      <alignment/>
    </xf>
    <xf numFmtId="181" fontId="5" fillId="0" borderId="5" xfId="15" applyNumberFormat="1" applyFont="1" applyFill="1" applyBorder="1" applyAlignment="1">
      <alignment/>
    </xf>
    <xf numFmtId="181" fontId="5" fillId="0" borderId="3" xfId="15" applyNumberFormat="1" applyFont="1" applyFill="1" applyBorder="1" applyAlignment="1">
      <alignment/>
    </xf>
    <xf numFmtId="38" fontId="5" fillId="0" borderId="6" xfId="16" applyFont="1" applyFill="1" applyBorder="1" applyAlignment="1">
      <alignment horizontal="distributed"/>
    </xf>
    <xf numFmtId="38" fontId="5" fillId="0" borderId="4" xfId="16" applyFont="1" applyFill="1" applyBorder="1" applyAlignment="1">
      <alignment/>
    </xf>
    <xf numFmtId="38" fontId="5" fillId="0" borderId="20" xfId="16" applyFont="1" applyFill="1" applyBorder="1" applyAlignment="1">
      <alignment/>
    </xf>
    <xf numFmtId="38" fontId="5" fillId="0" borderId="21" xfId="16" applyFont="1" applyFill="1" applyBorder="1" applyAlignment="1">
      <alignment/>
    </xf>
    <xf numFmtId="181" fontId="5" fillId="0" borderId="22" xfId="15" applyNumberFormat="1" applyFont="1" applyFill="1" applyBorder="1" applyAlignment="1">
      <alignment/>
    </xf>
    <xf numFmtId="181" fontId="5" fillId="0" borderId="4" xfId="15" applyNumberFormat="1" applyFont="1" applyFill="1" applyBorder="1" applyAlignment="1">
      <alignment/>
    </xf>
    <xf numFmtId="181" fontId="5" fillId="0" borderId="21" xfId="15" applyNumberFormat="1" applyFont="1" applyFill="1" applyBorder="1" applyAlignment="1">
      <alignment/>
    </xf>
    <xf numFmtId="38" fontId="5" fillId="0" borderId="23" xfId="16" applyFont="1" applyFill="1" applyBorder="1" applyAlignment="1">
      <alignment horizontal="center"/>
    </xf>
    <xf numFmtId="38" fontId="5" fillId="0" borderId="1" xfId="16" applyFont="1" applyFill="1" applyBorder="1" applyAlignment="1" quotePrefix="1">
      <alignment horizontal="center"/>
    </xf>
    <xf numFmtId="38" fontId="5" fillId="0" borderId="24" xfId="16" applyFont="1" applyFill="1" applyBorder="1" applyAlignment="1" quotePrefix="1">
      <alignment horizontal="center"/>
    </xf>
    <xf numFmtId="38" fontId="5" fillId="0" borderId="25" xfId="16" applyFont="1" applyFill="1" applyBorder="1" applyAlignment="1" quotePrefix="1">
      <alignment horizontal="center"/>
    </xf>
    <xf numFmtId="38" fontId="5" fillId="0" borderId="26" xfId="16" applyFont="1" applyFill="1" applyBorder="1" applyAlignment="1">
      <alignment vertical="center"/>
    </xf>
    <xf numFmtId="181" fontId="5" fillId="0" borderId="6" xfId="15" applyNumberFormat="1" applyFont="1" applyFill="1" applyBorder="1" applyAlignment="1">
      <alignment/>
    </xf>
    <xf numFmtId="181" fontId="5" fillId="0" borderId="23" xfId="15" applyNumberFormat="1" applyFont="1" applyFill="1" applyBorder="1" applyAlignment="1">
      <alignment/>
    </xf>
    <xf numFmtId="181" fontId="5" fillId="0" borderId="1" xfId="15" applyNumberFormat="1" applyFont="1" applyFill="1" applyBorder="1" applyAlignment="1">
      <alignment/>
    </xf>
    <xf numFmtId="38" fontId="5" fillId="0" borderId="27" xfId="16" applyFont="1" applyFill="1" applyBorder="1" applyAlignment="1">
      <alignment horizontal="center"/>
    </xf>
    <xf numFmtId="38" fontId="5" fillId="0" borderId="1" xfId="16" applyFont="1" applyFill="1" applyBorder="1" applyAlignment="1">
      <alignment horizontal="center"/>
    </xf>
    <xf numFmtId="38" fontId="5" fillId="0" borderId="24" xfId="16" applyFont="1" applyFill="1" applyBorder="1" applyAlignment="1">
      <alignment horizontal="center"/>
    </xf>
    <xf numFmtId="38" fontId="5" fillId="0" borderId="28" xfId="16" applyFont="1" applyFill="1" applyBorder="1" applyAlignment="1">
      <alignment horizontal="center"/>
    </xf>
    <xf numFmtId="38" fontId="5" fillId="0" borderId="29" xfId="16" applyFont="1" applyFill="1" applyBorder="1" applyAlignment="1">
      <alignment horizontal="center"/>
    </xf>
    <xf numFmtId="38" fontId="5" fillId="0" borderId="30" xfId="16" applyFont="1" applyFill="1" applyBorder="1" applyAlignment="1">
      <alignment horizontal="center"/>
    </xf>
    <xf numFmtId="38" fontId="5" fillId="0" borderId="16" xfId="16" applyFont="1" applyFill="1" applyBorder="1" applyAlignment="1">
      <alignment horizontal="center" vertical="center"/>
    </xf>
    <xf numFmtId="38" fontId="5" fillId="0" borderId="2" xfId="16" applyFont="1" applyFill="1" applyBorder="1" applyAlignment="1">
      <alignment horizontal="center" vertical="center"/>
    </xf>
    <xf numFmtId="38" fontId="5" fillId="0" borderId="31" xfId="16" applyFont="1" applyFill="1" applyBorder="1" applyAlignment="1">
      <alignment horizontal="center" vertical="center"/>
    </xf>
    <xf numFmtId="38" fontId="5" fillId="0" borderId="32" xfId="16" applyFont="1" applyFill="1" applyBorder="1" applyAlignment="1">
      <alignment horizontal="center" vertical="center"/>
    </xf>
    <xf numFmtId="38" fontId="5" fillId="0" borderId="33" xfId="16" applyFont="1" applyFill="1" applyBorder="1" applyAlignment="1">
      <alignment horizontal="center"/>
    </xf>
    <xf numFmtId="38" fontId="5" fillId="0" borderId="34" xfId="16" applyFont="1" applyFill="1" applyBorder="1" applyAlignment="1">
      <alignment horizontal="center"/>
    </xf>
    <xf numFmtId="38" fontId="5" fillId="0" borderId="35" xfId="16" applyFont="1" applyFill="1" applyBorder="1" applyAlignment="1">
      <alignment horizontal="center"/>
    </xf>
    <xf numFmtId="38" fontId="5" fillId="0" borderId="3" xfId="16" applyFont="1" applyFill="1" applyBorder="1" applyAlignment="1">
      <alignment horizontal="center" vertical="center"/>
    </xf>
    <xf numFmtId="38" fontId="5" fillId="0" borderId="36" xfId="16" applyFont="1" applyFill="1" applyBorder="1" applyAlignment="1">
      <alignment horizontal="center" vertical="center"/>
    </xf>
    <xf numFmtId="38" fontId="5" fillId="0" borderId="2" xfId="16" applyFont="1" applyFill="1" applyBorder="1" applyAlignment="1">
      <alignment horizontal="left" vertical="center"/>
    </xf>
    <xf numFmtId="38" fontId="5" fillId="0" borderId="37" xfId="16" applyFont="1" applyFill="1" applyBorder="1" applyAlignment="1">
      <alignment horizontal="left" vertical="center"/>
    </xf>
    <xf numFmtId="38" fontId="5" fillId="0" borderId="19" xfId="16" applyFont="1" applyFill="1" applyBorder="1" applyAlignment="1">
      <alignment horizontal="left" vertical="center"/>
    </xf>
    <xf numFmtId="38" fontId="5" fillId="0" borderId="2" xfId="16" applyFont="1" applyFill="1" applyBorder="1" applyAlignment="1">
      <alignment horizontal="left" vertical="center" wrapText="1"/>
    </xf>
    <xf numFmtId="38" fontId="5" fillId="0" borderId="37" xfId="16" applyFont="1" applyFill="1" applyBorder="1" applyAlignment="1">
      <alignment horizontal="left" vertical="center" wrapText="1"/>
    </xf>
    <xf numFmtId="38" fontId="5" fillId="0" borderId="38" xfId="16" applyFont="1" applyFill="1" applyBorder="1" applyAlignment="1">
      <alignment horizontal="left" vertical="center" wrapText="1"/>
    </xf>
    <xf numFmtId="38" fontId="5" fillId="0" borderId="19" xfId="16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 topLeftCell="A1">
      <pane ySplit="5" topLeftCell="BM6" activePane="bottomLeft" state="frozen"/>
      <selection pane="topLeft" activeCell="A1" sqref="A1"/>
      <selection pane="bottomLeft" activeCell="F16" sqref="F16"/>
    </sheetView>
  </sheetViews>
  <sheetFormatPr defaultColWidth="9.00390625" defaultRowHeight="18" customHeight="1"/>
  <cols>
    <col min="1" max="1" width="11.00390625" style="1" customWidth="1"/>
    <col min="2" max="2" width="9.875" style="1" bestFit="1" customWidth="1"/>
    <col min="3" max="3" width="11.125" style="1" bestFit="1" customWidth="1"/>
    <col min="4" max="5" width="10.00390625" style="1" bestFit="1" customWidth="1"/>
    <col min="6" max="6" width="10.375" style="1" customWidth="1"/>
    <col min="7" max="7" width="8.875" style="1" bestFit="1" customWidth="1"/>
    <col min="8" max="8" width="7.75390625" style="1" bestFit="1" customWidth="1"/>
    <col min="9" max="9" width="8.875" style="1" bestFit="1" customWidth="1"/>
    <col min="10" max="10" width="10.00390625" style="1" bestFit="1" customWidth="1"/>
    <col min="11" max="11" width="9.75390625" style="1" customWidth="1"/>
    <col min="12" max="13" width="8.25390625" style="1" customWidth="1"/>
    <col min="14" max="14" width="10.625" style="1" customWidth="1"/>
    <col min="15" max="15" width="7.375" style="1" customWidth="1"/>
    <col min="16" max="16" width="6.875" style="1" customWidth="1"/>
    <col min="17" max="16384" width="9.125" style="1" customWidth="1"/>
  </cols>
  <sheetData>
    <row r="1" ht="18" customHeight="1">
      <c r="A1" s="1" t="s">
        <v>19</v>
      </c>
    </row>
    <row r="2" spans="1:16" ht="18" customHeight="1">
      <c r="A2" s="52"/>
      <c r="B2" s="62" t="s">
        <v>22</v>
      </c>
      <c r="C2" s="63"/>
      <c r="D2" s="63"/>
      <c r="E2" s="63"/>
      <c r="F2" s="63"/>
      <c r="G2" s="63"/>
      <c r="H2" s="63"/>
      <c r="I2" s="64"/>
      <c r="J2" s="52" t="s">
        <v>20</v>
      </c>
      <c r="K2" s="55"/>
      <c r="L2" s="55"/>
      <c r="M2" s="56"/>
      <c r="N2" s="56"/>
      <c r="O2" s="56"/>
      <c r="P2" s="57"/>
    </row>
    <row r="3" spans="1:18" ht="18" customHeight="1">
      <c r="A3" s="53"/>
      <c r="B3" s="58" t="s">
        <v>17</v>
      </c>
      <c r="C3" s="67" t="s">
        <v>25</v>
      </c>
      <c r="D3" s="68"/>
      <c r="E3" s="69"/>
      <c r="F3" s="70" t="s">
        <v>26</v>
      </c>
      <c r="G3" s="71"/>
      <c r="H3" s="73"/>
      <c r="I3" s="65" t="s">
        <v>18</v>
      </c>
      <c r="J3" s="60" t="s">
        <v>17</v>
      </c>
      <c r="K3" s="67" t="s">
        <v>25</v>
      </c>
      <c r="L3" s="68"/>
      <c r="M3" s="69"/>
      <c r="N3" s="70" t="s">
        <v>27</v>
      </c>
      <c r="O3" s="71"/>
      <c r="P3" s="72"/>
      <c r="R3" s="5"/>
    </row>
    <row r="4" spans="1:18" ht="18" customHeight="1">
      <c r="A4" s="54"/>
      <c r="B4" s="59"/>
      <c r="C4" s="48"/>
      <c r="D4" s="6" t="s">
        <v>15</v>
      </c>
      <c r="E4" s="6" t="s">
        <v>16</v>
      </c>
      <c r="F4" s="48"/>
      <c r="G4" s="7" t="s">
        <v>14</v>
      </c>
      <c r="H4" s="3" t="s">
        <v>0</v>
      </c>
      <c r="I4" s="66"/>
      <c r="J4" s="61"/>
      <c r="K4" s="48"/>
      <c r="L4" s="6" t="s">
        <v>15</v>
      </c>
      <c r="M4" s="6" t="s">
        <v>16</v>
      </c>
      <c r="N4" s="48"/>
      <c r="O4" s="7" t="s">
        <v>14</v>
      </c>
      <c r="P4" s="4" t="s">
        <v>0</v>
      </c>
      <c r="R4" s="5"/>
    </row>
    <row r="5" spans="1:18" ht="18" customHeight="1">
      <c r="A5" s="8" t="s">
        <v>23</v>
      </c>
      <c r="B5" s="9">
        <f>SUM(B6:B16)</f>
        <v>776993</v>
      </c>
      <c r="C5" s="9">
        <f aca="true" t="shared" si="0" ref="C5:I5">SUM(C6:C16)</f>
        <v>650375</v>
      </c>
      <c r="D5" s="9">
        <f t="shared" si="0"/>
        <v>115170</v>
      </c>
      <c r="E5" s="9">
        <f t="shared" si="0"/>
        <v>535205</v>
      </c>
      <c r="F5" s="9">
        <f t="shared" si="0"/>
        <v>112471</v>
      </c>
      <c r="G5" s="9">
        <f t="shared" si="0"/>
        <v>96332</v>
      </c>
      <c r="H5" s="10">
        <f t="shared" si="0"/>
        <v>8243</v>
      </c>
      <c r="I5" s="11">
        <f t="shared" si="0"/>
        <v>14147</v>
      </c>
      <c r="J5" s="49">
        <f>+K5+N5</f>
        <v>100</v>
      </c>
      <c r="K5" s="12">
        <f>+C5/(B5-I5)*100</f>
        <v>85.2563951308652</v>
      </c>
      <c r="L5" s="12">
        <f>+D5/(B5-I5)*100</f>
        <v>15.097411535224673</v>
      </c>
      <c r="M5" s="13">
        <f>+E5/(B5-I5)*100</f>
        <v>70.15898359564054</v>
      </c>
      <c r="N5" s="13">
        <f>+F5/(B5-I5)*100</f>
        <v>14.743604869134794</v>
      </c>
      <c r="O5" s="14">
        <f>+G5/(F5-(F5-G5-H5))*(F5/(B5-I5))*100</f>
        <v>13.581457750451762</v>
      </c>
      <c r="P5" s="15">
        <f>+H5/(F5-(F5-G5-H5))*(F5/(B5-I5))*100</f>
        <v>1.1621471186830323</v>
      </c>
      <c r="R5" s="16"/>
    </row>
    <row r="6" spans="1:18" ht="18" customHeight="1">
      <c r="A6" s="44" t="s">
        <v>1</v>
      </c>
      <c r="B6" s="17">
        <f aca="true" t="shared" si="1" ref="B6:B40">+C6+F6+I6</f>
        <v>8637</v>
      </c>
      <c r="C6" s="17">
        <f aca="true" t="shared" si="2" ref="C6:C40">SUM(D6:E6)</f>
        <v>7099</v>
      </c>
      <c r="D6" s="17">
        <v>145</v>
      </c>
      <c r="E6" s="17">
        <v>6954</v>
      </c>
      <c r="F6" s="17">
        <v>1423</v>
      </c>
      <c r="G6" s="17">
        <v>1219</v>
      </c>
      <c r="H6" s="18">
        <v>93</v>
      </c>
      <c r="I6" s="19">
        <v>115</v>
      </c>
      <c r="J6" s="50">
        <f aca="true" t="shared" si="3" ref="J6:J40">+K6+N6</f>
        <v>100.00000000000001</v>
      </c>
      <c r="K6" s="20">
        <f>+C6/($B$6-$I$6)*100</f>
        <v>83.30204177423141</v>
      </c>
      <c r="L6" s="20">
        <f>+D6/($B$6-$I$6)*100</f>
        <v>1.7014785261675662</v>
      </c>
      <c r="M6" s="21">
        <f>+E6/($B$6-$I$6)*100</f>
        <v>81.60056324806384</v>
      </c>
      <c r="N6" s="21">
        <f>+F6/($B$6-$I$6)*100</f>
        <v>16.6979582257686</v>
      </c>
      <c r="O6" s="21">
        <f aca="true" t="shared" si="4" ref="O6:O40">+G6/(F6-(F6-G6-H6))*(F6/(B6-I6))*100</f>
        <v>15.514337711289574</v>
      </c>
      <c r="P6" s="22">
        <f aca="true" t="shared" si="5" ref="P6:P40">+H6/(F6-(F6-G6-H6))*(F6/(B6-I6))*100</f>
        <v>1.1836205144790242</v>
      </c>
      <c r="R6" s="5"/>
    </row>
    <row r="7" spans="1:18" ht="18" customHeight="1">
      <c r="A7" s="2" t="s">
        <v>2</v>
      </c>
      <c r="B7" s="23">
        <f t="shared" si="1"/>
        <v>48006</v>
      </c>
      <c r="C7" s="23">
        <f t="shared" si="2"/>
        <v>38288</v>
      </c>
      <c r="D7" s="23">
        <v>1020</v>
      </c>
      <c r="E7" s="23">
        <v>37268</v>
      </c>
      <c r="F7" s="23">
        <v>8242</v>
      </c>
      <c r="G7" s="23">
        <v>7109</v>
      </c>
      <c r="H7" s="24">
        <v>599</v>
      </c>
      <c r="I7" s="25">
        <v>1476</v>
      </c>
      <c r="J7" s="51">
        <f t="shared" si="3"/>
        <v>100</v>
      </c>
      <c r="K7" s="26">
        <f>+C7/($B$7-$I$7)*100</f>
        <v>82.28669675478186</v>
      </c>
      <c r="L7" s="26">
        <f>+D7/($B$7-$I$7)*100</f>
        <v>2.192134107027724</v>
      </c>
      <c r="M7" s="27">
        <f>+E7/($B$7-$I$7)*100</f>
        <v>80.09456264775415</v>
      </c>
      <c r="N7" s="27">
        <f>+F7/($B$7-$I$7)*100</f>
        <v>17.71330324521814</v>
      </c>
      <c r="O7" s="27">
        <f t="shared" si="4"/>
        <v>16.336776436203394</v>
      </c>
      <c r="P7" s="28">
        <f t="shared" si="5"/>
        <v>1.3765268090147467</v>
      </c>
      <c r="R7" s="5"/>
    </row>
    <row r="8" spans="1:18" ht="18" customHeight="1">
      <c r="A8" s="45" t="s">
        <v>3</v>
      </c>
      <c r="B8" s="23">
        <f t="shared" si="1"/>
        <v>66390</v>
      </c>
      <c r="C8" s="23">
        <f t="shared" si="2"/>
        <v>52568</v>
      </c>
      <c r="D8" s="23">
        <v>2209</v>
      </c>
      <c r="E8" s="23">
        <v>50359</v>
      </c>
      <c r="F8" s="23">
        <v>11342</v>
      </c>
      <c r="G8" s="23">
        <v>9850</v>
      </c>
      <c r="H8" s="24">
        <v>763</v>
      </c>
      <c r="I8" s="25">
        <v>2480</v>
      </c>
      <c r="J8" s="26">
        <f t="shared" si="3"/>
        <v>100</v>
      </c>
      <c r="K8" s="26">
        <f>+C8/($B$8-$I$8)*100</f>
        <v>82.25316851822876</v>
      </c>
      <c r="L8" s="26">
        <f>+D8/($B$8-$I$8)*100</f>
        <v>3.4564230949773114</v>
      </c>
      <c r="M8" s="27">
        <f>+E8/($B$8-$I$8)*100</f>
        <v>78.79674542325145</v>
      </c>
      <c r="N8" s="27">
        <f>+F8/($B$8-$I$8)*100</f>
        <v>17.746831481771242</v>
      </c>
      <c r="O8" s="27">
        <f t="shared" si="4"/>
        <v>16.47095920997331</v>
      </c>
      <c r="P8" s="28">
        <f t="shared" si="5"/>
        <v>1.2758722717979325</v>
      </c>
      <c r="R8" s="29"/>
    </row>
    <row r="9" spans="1:18" ht="18" customHeight="1">
      <c r="A9" s="45" t="s">
        <v>4</v>
      </c>
      <c r="B9" s="23">
        <f t="shared" si="1"/>
        <v>72298</v>
      </c>
      <c r="C9" s="23">
        <f t="shared" si="2"/>
        <v>57866</v>
      </c>
      <c r="D9" s="23">
        <v>3273</v>
      </c>
      <c r="E9" s="23">
        <v>54593</v>
      </c>
      <c r="F9" s="23">
        <v>12167</v>
      </c>
      <c r="G9" s="23">
        <v>10703</v>
      </c>
      <c r="H9" s="24">
        <v>786</v>
      </c>
      <c r="I9" s="25">
        <v>2265</v>
      </c>
      <c r="J9" s="26">
        <f t="shared" si="3"/>
        <v>100</v>
      </c>
      <c r="K9" s="26">
        <f>+C9/($B$9-$I$9)*100</f>
        <v>82.62676166949866</v>
      </c>
      <c r="L9" s="26">
        <f>+D9/($B$9-$I$9)*100</f>
        <v>4.673511059072152</v>
      </c>
      <c r="M9" s="27">
        <f>+E9/($B$9-$I$9)*100</f>
        <v>77.95325061042652</v>
      </c>
      <c r="N9" s="27">
        <f>+F9/($B$9-$I$9)*100</f>
        <v>17.373238330501334</v>
      </c>
      <c r="O9" s="27">
        <f t="shared" si="4"/>
        <v>16.18467837508537</v>
      </c>
      <c r="P9" s="28">
        <f t="shared" si="5"/>
        <v>1.1885599554159674</v>
      </c>
      <c r="R9" s="29"/>
    </row>
    <row r="10" spans="1:18" ht="18" customHeight="1">
      <c r="A10" s="45" t="s">
        <v>5</v>
      </c>
      <c r="B10" s="23">
        <f t="shared" si="1"/>
        <v>76995</v>
      </c>
      <c r="C10" s="23">
        <f t="shared" si="2"/>
        <v>62383</v>
      </c>
      <c r="D10" s="23">
        <v>4530</v>
      </c>
      <c r="E10" s="23">
        <v>57853</v>
      </c>
      <c r="F10" s="23">
        <v>12683</v>
      </c>
      <c r="G10" s="23">
        <v>11210</v>
      </c>
      <c r="H10" s="24">
        <v>778</v>
      </c>
      <c r="I10" s="25">
        <v>1929</v>
      </c>
      <c r="J10" s="26">
        <f t="shared" si="3"/>
        <v>100</v>
      </c>
      <c r="K10" s="26">
        <f>+C10/($B$10-$I$10)*100</f>
        <v>83.10420163589374</v>
      </c>
      <c r="L10" s="26">
        <f>+D10/($B$10-$I$10)*100</f>
        <v>6.034689473263528</v>
      </c>
      <c r="M10" s="27">
        <f>+E10/($B$10-$I$10)*100</f>
        <v>77.06951216263022</v>
      </c>
      <c r="N10" s="27">
        <f>+F10/($B$10-$I$10)*100</f>
        <v>16.895798364106255</v>
      </c>
      <c r="O10" s="27">
        <f t="shared" si="4"/>
        <v>15.799290929398657</v>
      </c>
      <c r="P10" s="28">
        <f t="shared" si="5"/>
        <v>1.0965074347075963</v>
      </c>
      <c r="R10" s="5"/>
    </row>
    <row r="11" spans="1:16" ht="18" customHeight="1">
      <c r="A11" s="45" t="s">
        <v>6</v>
      </c>
      <c r="B11" s="23">
        <f t="shared" si="1"/>
        <v>74243</v>
      </c>
      <c r="C11" s="23">
        <f t="shared" si="2"/>
        <v>60570</v>
      </c>
      <c r="D11" s="23">
        <v>5265</v>
      </c>
      <c r="E11" s="23">
        <v>55305</v>
      </c>
      <c r="F11" s="23">
        <v>12263</v>
      </c>
      <c r="G11" s="23">
        <v>10838</v>
      </c>
      <c r="H11" s="24">
        <v>819</v>
      </c>
      <c r="I11" s="25">
        <v>1410</v>
      </c>
      <c r="J11" s="26">
        <f t="shared" si="3"/>
        <v>100</v>
      </c>
      <c r="K11" s="26">
        <f>+C11/($B$11-$I$11)*100</f>
        <v>83.16285200389933</v>
      </c>
      <c r="L11" s="26">
        <f>+D11/($B$11-$I$11)*100</f>
        <v>7.228866036000165</v>
      </c>
      <c r="M11" s="27">
        <f>+E11/($B$11-$I$11)*100</f>
        <v>75.93398596789916</v>
      </c>
      <c r="N11" s="27">
        <f>+F11/($B$11-$I$11)*100</f>
        <v>16.83714799610067</v>
      </c>
      <c r="O11" s="27">
        <f t="shared" si="4"/>
        <v>15.654200049904695</v>
      </c>
      <c r="P11" s="28">
        <f t="shared" si="5"/>
        <v>1.1829479461959722</v>
      </c>
    </row>
    <row r="12" spans="1:18" ht="18" customHeight="1">
      <c r="A12" s="45" t="s">
        <v>7</v>
      </c>
      <c r="B12" s="23">
        <f t="shared" si="1"/>
        <v>82074</v>
      </c>
      <c r="C12" s="23">
        <f t="shared" si="2"/>
        <v>67555</v>
      </c>
      <c r="D12" s="23">
        <v>7251</v>
      </c>
      <c r="E12" s="23">
        <v>60304</v>
      </c>
      <c r="F12" s="23">
        <v>13460</v>
      </c>
      <c r="G12" s="23">
        <v>11867</v>
      </c>
      <c r="H12" s="24">
        <v>916</v>
      </c>
      <c r="I12" s="25">
        <v>1059</v>
      </c>
      <c r="J12" s="26">
        <f t="shared" si="3"/>
        <v>100</v>
      </c>
      <c r="K12" s="26">
        <f>+C12/($B$12-$I$12)*100</f>
        <v>83.3857927544282</v>
      </c>
      <c r="L12" s="26">
        <f>+D12/($B$12-$I$12)*100</f>
        <v>8.950194408442881</v>
      </c>
      <c r="M12" s="27">
        <f>+E12/($B$12-$I$12)*100</f>
        <v>74.43559834598531</v>
      </c>
      <c r="N12" s="27">
        <f>+F12/($B$12-$I$12)*100</f>
        <v>16.61420724557181</v>
      </c>
      <c r="O12" s="27">
        <f t="shared" si="4"/>
        <v>15.42367185975128</v>
      </c>
      <c r="P12" s="28">
        <f t="shared" si="5"/>
        <v>1.1905353858205254</v>
      </c>
      <c r="R12" s="30"/>
    </row>
    <row r="13" spans="1:16" ht="18" customHeight="1">
      <c r="A13" s="45" t="s">
        <v>8</v>
      </c>
      <c r="B13" s="23">
        <f t="shared" si="1"/>
        <v>92887</v>
      </c>
      <c r="C13" s="23">
        <f t="shared" si="2"/>
        <v>77623</v>
      </c>
      <c r="D13" s="23">
        <v>11044</v>
      </c>
      <c r="E13" s="23">
        <v>66579</v>
      </c>
      <c r="F13" s="23">
        <v>14292</v>
      </c>
      <c r="G13" s="23">
        <v>12333</v>
      </c>
      <c r="H13" s="24">
        <v>1243</v>
      </c>
      <c r="I13" s="25">
        <v>972</v>
      </c>
      <c r="J13" s="26">
        <f t="shared" si="3"/>
        <v>100</v>
      </c>
      <c r="K13" s="26">
        <f>+C13/($B$13-$I$13)*100</f>
        <v>84.45085133003319</v>
      </c>
      <c r="L13" s="26">
        <f>+D13/($B$13-$I$13)*100</f>
        <v>12.015449056193223</v>
      </c>
      <c r="M13" s="27">
        <f>+E13/($B$13-$I$13)*100</f>
        <v>72.43540227383997</v>
      </c>
      <c r="N13" s="27">
        <f>+F13/($B$13-$I$13)*100</f>
        <v>15.549148669966817</v>
      </c>
      <c r="O13" s="27">
        <f t="shared" si="4"/>
        <v>14.125489875272596</v>
      </c>
      <c r="P13" s="28">
        <f t="shared" si="5"/>
        <v>1.4236587946942219</v>
      </c>
    </row>
    <row r="14" spans="1:16" ht="18" customHeight="1">
      <c r="A14" s="45" t="s">
        <v>9</v>
      </c>
      <c r="B14" s="23">
        <f t="shared" si="1"/>
        <v>96963</v>
      </c>
      <c r="C14" s="23">
        <f t="shared" si="2"/>
        <v>82560</v>
      </c>
      <c r="D14" s="23">
        <v>15986</v>
      </c>
      <c r="E14" s="23">
        <v>66574</v>
      </c>
      <c r="F14" s="23">
        <v>13494</v>
      </c>
      <c r="G14" s="23">
        <v>11302</v>
      </c>
      <c r="H14" s="24">
        <v>1311</v>
      </c>
      <c r="I14" s="25">
        <v>909</v>
      </c>
      <c r="J14" s="26">
        <f t="shared" si="3"/>
        <v>100</v>
      </c>
      <c r="K14" s="26">
        <f>+C14/($B$14-$I$14)*100</f>
        <v>85.95165219563995</v>
      </c>
      <c r="L14" s="26">
        <f>+D14/($B$14-$I$14)*100</f>
        <v>16.642721802319528</v>
      </c>
      <c r="M14" s="27">
        <f>+E14/($B$14-$I$14)*100</f>
        <v>69.30893039332042</v>
      </c>
      <c r="N14" s="27">
        <f>+F14/($B$14-$I$14)*100</f>
        <v>14.048347804360048</v>
      </c>
      <c r="O14" s="27">
        <f t="shared" si="4"/>
        <v>12.588157209615257</v>
      </c>
      <c r="P14" s="28">
        <f t="shared" si="5"/>
        <v>1.4601905947447889</v>
      </c>
    </row>
    <row r="15" spans="1:16" ht="18" customHeight="1">
      <c r="A15" s="45" t="s">
        <v>10</v>
      </c>
      <c r="B15" s="23">
        <f t="shared" si="1"/>
        <v>73762</v>
      </c>
      <c r="C15" s="23">
        <f t="shared" si="2"/>
        <v>64311</v>
      </c>
      <c r="D15" s="23">
        <v>17554</v>
      </c>
      <c r="E15" s="23">
        <v>46757</v>
      </c>
      <c r="F15" s="23">
        <v>8633</v>
      </c>
      <c r="G15" s="23">
        <v>7139</v>
      </c>
      <c r="H15" s="24">
        <v>701</v>
      </c>
      <c r="I15" s="25">
        <v>818</v>
      </c>
      <c r="J15" s="26">
        <f t="shared" si="3"/>
        <v>100</v>
      </c>
      <c r="K15" s="26">
        <f>+C15/($B$15-$I$15)*100</f>
        <v>88.16489361702128</v>
      </c>
      <c r="L15" s="26">
        <f>+D15/($B$15-$I$15)*100</f>
        <v>24.065036192147403</v>
      </c>
      <c r="M15" s="27">
        <f>+E15/($B$15-$I$15)*100</f>
        <v>64.09985742487387</v>
      </c>
      <c r="N15" s="27">
        <f>+F15/($B$15-$I$15)*100</f>
        <v>11.835106382978724</v>
      </c>
      <c r="O15" s="27">
        <f t="shared" si="4"/>
        <v>10.776890876031263</v>
      </c>
      <c r="P15" s="28">
        <f t="shared" si="5"/>
        <v>1.05821550694746</v>
      </c>
    </row>
    <row r="16" spans="1:16" ht="18" customHeight="1">
      <c r="A16" s="46" t="s">
        <v>11</v>
      </c>
      <c r="B16" s="31">
        <f t="shared" si="1"/>
        <v>84738</v>
      </c>
      <c r="C16" s="31">
        <f t="shared" si="2"/>
        <v>79552</v>
      </c>
      <c r="D16" s="31">
        <v>46893</v>
      </c>
      <c r="E16" s="31">
        <v>32659</v>
      </c>
      <c r="F16" s="31">
        <v>4472</v>
      </c>
      <c r="G16" s="31">
        <v>2762</v>
      </c>
      <c r="H16" s="32">
        <v>234</v>
      </c>
      <c r="I16" s="33">
        <v>714</v>
      </c>
      <c r="J16" s="34">
        <f t="shared" si="3"/>
        <v>100</v>
      </c>
      <c r="K16" s="34">
        <f>+C16/($B$16-$I$16)*100</f>
        <v>94.67771113015328</v>
      </c>
      <c r="L16" s="34">
        <f>+D16/($B$16-$I$16)*100</f>
        <v>55.809054555841186</v>
      </c>
      <c r="M16" s="35">
        <f>+E16/($B$16-$I$16)*100</f>
        <v>38.8686565743121</v>
      </c>
      <c r="N16" s="35">
        <f>+F16/($B$16-$I$16)*100</f>
        <v>5.322288869846711</v>
      </c>
      <c r="O16" s="35">
        <f t="shared" si="4"/>
        <v>4.906596080946801</v>
      </c>
      <c r="P16" s="36">
        <f t="shared" si="5"/>
        <v>0.41569278889991</v>
      </c>
    </row>
    <row r="17" spans="1:16" ht="18" customHeight="1">
      <c r="A17" s="37" t="s">
        <v>12</v>
      </c>
      <c r="B17" s="9">
        <f>SUM(B18:B28)</f>
        <v>422987</v>
      </c>
      <c r="C17" s="9">
        <f aca="true" t="shared" si="6" ref="C17:I17">SUM(C18:C28)</f>
        <v>343685</v>
      </c>
      <c r="D17" s="9">
        <f t="shared" si="6"/>
        <v>67023</v>
      </c>
      <c r="E17" s="9">
        <f t="shared" si="6"/>
        <v>276662</v>
      </c>
      <c r="F17" s="9">
        <f t="shared" si="6"/>
        <v>70624</v>
      </c>
      <c r="G17" s="9">
        <f t="shared" si="6"/>
        <v>60645</v>
      </c>
      <c r="H17" s="10">
        <f t="shared" si="6"/>
        <v>5547</v>
      </c>
      <c r="I17" s="11">
        <f t="shared" si="6"/>
        <v>8678</v>
      </c>
      <c r="J17" s="12">
        <f t="shared" si="3"/>
        <v>100</v>
      </c>
      <c r="K17" s="12">
        <f>+C17/($B$17-$I$17)*100</f>
        <v>82.9537857010106</v>
      </c>
      <c r="L17" s="12">
        <f>+D17/($B$17-$I$17)*100</f>
        <v>16.177056255113936</v>
      </c>
      <c r="M17" s="13">
        <f>+E17/($B$17-$I$17)*100</f>
        <v>66.77672944589666</v>
      </c>
      <c r="N17" s="13">
        <f>+F17/($B$17-$I$17)*100</f>
        <v>17.0462142989894</v>
      </c>
      <c r="O17" s="13">
        <f t="shared" si="4"/>
        <v>15.617713109774778</v>
      </c>
      <c r="P17" s="15">
        <f t="shared" si="5"/>
        <v>1.428501189214621</v>
      </c>
    </row>
    <row r="18" spans="1:16" ht="18" customHeight="1">
      <c r="A18" s="44" t="s">
        <v>1</v>
      </c>
      <c r="B18" s="17">
        <f t="shared" si="1"/>
        <v>4161</v>
      </c>
      <c r="C18" s="17">
        <f t="shared" si="2"/>
        <v>3395</v>
      </c>
      <c r="D18" s="17">
        <v>103</v>
      </c>
      <c r="E18" s="17">
        <v>3292</v>
      </c>
      <c r="F18" s="17">
        <v>710</v>
      </c>
      <c r="G18" s="17">
        <v>600</v>
      </c>
      <c r="H18" s="18">
        <v>49</v>
      </c>
      <c r="I18" s="19">
        <v>56</v>
      </c>
      <c r="J18" s="20">
        <f t="shared" si="3"/>
        <v>100</v>
      </c>
      <c r="K18" s="20">
        <f>+C18/($B$18-$I$18)*100</f>
        <v>82.70401948842874</v>
      </c>
      <c r="L18" s="20">
        <f>+D18/($B$18-$I$18)*100</f>
        <v>2.509135200974421</v>
      </c>
      <c r="M18" s="21">
        <f>+E18/($B$18-$I$18)*100</f>
        <v>80.19488428745433</v>
      </c>
      <c r="N18" s="21">
        <f>+F18/($B$18-$I$18)*100</f>
        <v>17.295980511571255</v>
      </c>
      <c r="O18" s="21">
        <f t="shared" si="4"/>
        <v>15.990120657847076</v>
      </c>
      <c r="P18" s="22">
        <f t="shared" si="5"/>
        <v>1.305859853724178</v>
      </c>
    </row>
    <row r="19" spans="1:16" ht="18" customHeight="1">
      <c r="A19" s="2" t="s">
        <v>2</v>
      </c>
      <c r="B19" s="23">
        <f t="shared" si="1"/>
        <v>21977</v>
      </c>
      <c r="C19" s="23">
        <f t="shared" si="2"/>
        <v>17238</v>
      </c>
      <c r="D19" s="23">
        <v>696</v>
      </c>
      <c r="E19" s="23">
        <v>16542</v>
      </c>
      <c r="F19" s="23">
        <v>3977</v>
      </c>
      <c r="G19" s="23">
        <v>3427</v>
      </c>
      <c r="H19" s="24">
        <v>281</v>
      </c>
      <c r="I19" s="25">
        <v>762</v>
      </c>
      <c r="J19" s="26">
        <f t="shared" si="3"/>
        <v>100</v>
      </c>
      <c r="K19" s="26">
        <f>+C19/($B$19-$I$19)*100</f>
        <v>81.25382983737921</v>
      </c>
      <c r="L19" s="26">
        <f>+D19/($B$19-$I$19)*100</f>
        <v>3.2806976196087674</v>
      </c>
      <c r="M19" s="27">
        <f>+E19/($B$19-$I$19)*100</f>
        <v>77.97313221777044</v>
      </c>
      <c r="N19" s="27">
        <f>+F19/($B$19-$I$19)*100</f>
        <v>18.746170162620786</v>
      </c>
      <c r="O19" s="27">
        <f t="shared" si="4"/>
        <v>17.32554615623016</v>
      </c>
      <c r="P19" s="28">
        <f t="shared" si="5"/>
        <v>1.4206240063906261</v>
      </c>
    </row>
    <row r="20" spans="1:16" ht="18" customHeight="1">
      <c r="A20" s="45" t="s">
        <v>3</v>
      </c>
      <c r="B20" s="23">
        <f t="shared" si="1"/>
        <v>34385</v>
      </c>
      <c r="C20" s="23">
        <f t="shared" si="2"/>
        <v>26860</v>
      </c>
      <c r="D20" s="23">
        <v>1491</v>
      </c>
      <c r="E20" s="23">
        <v>25369</v>
      </c>
      <c r="F20" s="23">
        <v>6082</v>
      </c>
      <c r="G20" s="23">
        <v>5267</v>
      </c>
      <c r="H20" s="24">
        <v>407</v>
      </c>
      <c r="I20" s="25">
        <v>1443</v>
      </c>
      <c r="J20" s="26">
        <f t="shared" si="3"/>
        <v>100</v>
      </c>
      <c r="K20" s="26">
        <f>+C20/($B$20-$I$20)*100</f>
        <v>81.53724728310364</v>
      </c>
      <c r="L20" s="26">
        <f>+D20/($B$20-$I$20)*100</f>
        <v>4.526136846578836</v>
      </c>
      <c r="M20" s="27">
        <f>+E20/($B$20-$I$20)*100</f>
        <v>77.0111104365248</v>
      </c>
      <c r="N20" s="27">
        <f>+F20/($B$20-$I$20)*100</f>
        <v>18.462752716896365</v>
      </c>
      <c r="O20" s="27">
        <f t="shared" si="4"/>
        <v>17.138406513904325</v>
      </c>
      <c r="P20" s="28">
        <f t="shared" si="5"/>
        <v>1.3243462029920372</v>
      </c>
    </row>
    <row r="21" spans="1:18" ht="18" customHeight="1">
      <c r="A21" s="45" t="s">
        <v>4</v>
      </c>
      <c r="B21" s="23">
        <f t="shared" si="1"/>
        <v>40137</v>
      </c>
      <c r="C21" s="23">
        <f t="shared" si="2"/>
        <v>31455</v>
      </c>
      <c r="D21" s="23">
        <v>2078</v>
      </c>
      <c r="E21" s="23">
        <v>29377</v>
      </c>
      <c r="F21" s="23">
        <v>7263</v>
      </c>
      <c r="G21" s="23">
        <v>6419</v>
      </c>
      <c r="H21" s="24">
        <v>461</v>
      </c>
      <c r="I21" s="25">
        <v>1419</v>
      </c>
      <c r="J21" s="26">
        <f t="shared" si="3"/>
        <v>100</v>
      </c>
      <c r="K21" s="26">
        <f>+C21/($B$21-$I$21)*100</f>
        <v>81.24128312412832</v>
      </c>
      <c r="L21" s="26">
        <f>+D21/($B$21-$I$21)*100</f>
        <v>5.367012758923498</v>
      </c>
      <c r="M21" s="27">
        <f>+E21/($B$21-$I$21)*100</f>
        <v>75.87427036520481</v>
      </c>
      <c r="N21" s="27">
        <f>+F21/($B$21-$I$21)*100</f>
        <v>18.758716875871688</v>
      </c>
      <c r="O21" s="27">
        <f t="shared" si="4"/>
        <v>17.501773782880868</v>
      </c>
      <c r="P21" s="28">
        <f t="shared" si="5"/>
        <v>1.2569430929908207</v>
      </c>
      <c r="R21" s="30"/>
    </row>
    <row r="22" spans="1:16" ht="18" customHeight="1">
      <c r="A22" s="45" t="s">
        <v>5</v>
      </c>
      <c r="B22" s="23">
        <f t="shared" si="1"/>
        <v>42827</v>
      </c>
      <c r="C22" s="23">
        <f t="shared" si="2"/>
        <v>33691</v>
      </c>
      <c r="D22" s="23">
        <v>2748</v>
      </c>
      <c r="E22" s="23">
        <v>30943</v>
      </c>
      <c r="F22" s="23">
        <v>7899</v>
      </c>
      <c r="G22" s="23">
        <v>7007</v>
      </c>
      <c r="H22" s="24">
        <v>497</v>
      </c>
      <c r="I22" s="25">
        <v>1237</v>
      </c>
      <c r="J22" s="26">
        <f t="shared" si="3"/>
        <v>100</v>
      </c>
      <c r="K22" s="26">
        <f>+C22/($B$22-$I$22)*100</f>
        <v>81.0074537148353</v>
      </c>
      <c r="L22" s="26">
        <f>+D22/($B$22-$I$22)*100</f>
        <v>6.607357537869681</v>
      </c>
      <c r="M22" s="27">
        <f>+E22/($B$22-$I$22)*100</f>
        <v>74.40009617696562</v>
      </c>
      <c r="N22" s="27">
        <f>+F22/($B$22-$I$22)*100</f>
        <v>18.992546285164703</v>
      </c>
      <c r="O22" s="27">
        <f t="shared" si="4"/>
        <v>17.73464443232264</v>
      </c>
      <c r="P22" s="28">
        <f t="shared" si="5"/>
        <v>1.257901852842065</v>
      </c>
    </row>
    <row r="23" spans="1:16" ht="18" customHeight="1">
      <c r="A23" s="45" t="s">
        <v>6</v>
      </c>
      <c r="B23" s="23">
        <f t="shared" si="1"/>
        <v>39042</v>
      </c>
      <c r="C23" s="23">
        <f t="shared" si="2"/>
        <v>30412</v>
      </c>
      <c r="D23" s="23">
        <v>3029</v>
      </c>
      <c r="E23" s="23">
        <v>27383</v>
      </c>
      <c r="F23" s="23">
        <v>7703</v>
      </c>
      <c r="G23" s="23">
        <v>6824</v>
      </c>
      <c r="H23" s="24">
        <v>551</v>
      </c>
      <c r="I23" s="25">
        <v>927</v>
      </c>
      <c r="J23" s="26">
        <f t="shared" si="3"/>
        <v>100</v>
      </c>
      <c r="K23" s="26">
        <f>+C23/($B$23-$I$23)*100</f>
        <v>79.79010888101797</v>
      </c>
      <c r="L23" s="26">
        <f>+D23/($B$23-$I$23)*100</f>
        <v>7.947002492457038</v>
      </c>
      <c r="M23" s="27">
        <f>+E23/($B$23-$I$23)*100</f>
        <v>71.84310638856093</v>
      </c>
      <c r="N23" s="27">
        <f>+F23/($B$23-$I$23)*100</f>
        <v>20.20989111898203</v>
      </c>
      <c r="O23" s="27">
        <f t="shared" si="4"/>
        <v>18.69997247402486</v>
      </c>
      <c r="P23" s="28">
        <f t="shared" si="5"/>
        <v>1.5099186449571655</v>
      </c>
    </row>
    <row r="24" spans="1:16" ht="18" customHeight="1">
      <c r="A24" s="45" t="s">
        <v>7</v>
      </c>
      <c r="B24" s="23">
        <f t="shared" si="1"/>
        <v>43115</v>
      </c>
      <c r="C24" s="23">
        <f t="shared" si="2"/>
        <v>33740</v>
      </c>
      <c r="D24" s="23">
        <v>4182</v>
      </c>
      <c r="E24" s="23">
        <v>29558</v>
      </c>
      <c r="F24" s="23">
        <v>8675</v>
      </c>
      <c r="G24" s="23">
        <v>7662</v>
      </c>
      <c r="H24" s="24">
        <v>644</v>
      </c>
      <c r="I24" s="25">
        <v>700</v>
      </c>
      <c r="J24" s="26">
        <f t="shared" si="3"/>
        <v>100</v>
      </c>
      <c r="K24" s="26">
        <f>+C24/($B$24-$I$24)*100</f>
        <v>79.5473299540257</v>
      </c>
      <c r="L24" s="26">
        <f>+D24/($B$24-$I$24)*100</f>
        <v>9.859719438877756</v>
      </c>
      <c r="M24" s="27">
        <f>+E24/($B$24-$I$24)*100</f>
        <v>69.68761051514795</v>
      </c>
      <c r="N24" s="27">
        <f>+F24/($B$24-$I$24)*100</f>
        <v>20.4526700459743</v>
      </c>
      <c r="O24" s="27">
        <f t="shared" si="4"/>
        <v>18.866886334246942</v>
      </c>
      <c r="P24" s="28">
        <f t="shared" si="5"/>
        <v>1.58578371172736</v>
      </c>
    </row>
    <row r="25" spans="1:16" ht="18" customHeight="1">
      <c r="A25" s="45" t="s">
        <v>8</v>
      </c>
      <c r="B25" s="23">
        <f t="shared" si="1"/>
        <v>49973</v>
      </c>
      <c r="C25" s="23">
        <f t="shared" si="2"/>
        <v>39763</v>
      </c>
      <c r="D25" s="23">
        <v>6256</v>
      </c>
      <c r="E25" s="23">
        <v>33507</v>
      </c>
      <c r="F25" s="23">
        <v>9559</v>
      </c>
      <c r="G25" s="23">
        <v>8220</v>
      </c>
      <c r="H25" s="24">
        <v>909</v>
      </c>
      <c r="I25" s="25">
        <v>651</v>
      </c>
      <c r="J25" s="26">
        <f t="shared" si="3"/>
        <v>100</v>
      </c>
      <c r="K25" s="26">
        <f>+C25/($B$25-$I$25)*100</f>
        <v>80.61919630185312</v>
      </c>
      <c r="L25" s="26">
        <f>+D25/($B$25-$I$25)*100</f>
        <v>12.68399497181785</v>
      </c>
      <c r="M25" s="27">
        <f>+E25/($B$25-$I$25)*100</f>
        <v>67.93520133003528</v>
      </c>
      <c r="N25" s="27">
        <f>+F25/($B$25-$I$25)*100</f>
        <v>19.380803698146874</v>
      </c>
      <c r="O25" s="27">
        <f t="shared" si="4"/>
        <v>17.451003001289</v>
      </c>
      <c r="P25" s="28">
        <f t="shared" si="5"/>
        <v>1.9298006968578714</v>
      </c>
    </row>
    <row r="26" spans="1:16" ht="18" customHeight="1">
      <c r="A26" s="45" t="s">
        <v>9</v>
      </c>
      <c r="B26" s="23">
        <f t="shared" si="1"/>
        <v>54528</v>
      </c>
      <c r="C26" s="23">
        <f t="shared" si="2"/>
        <v>44483</v>
      </c>
      <c r="D26" s="23">
        <v>9304</v>
      </c>
      <c r="E26" s="23">
        <v>35179</v>
      </c>
      <c r="F26" s="23">
        <v>9461</v>
      </c>
      <c r="G26" s="23">
        <v>7917</v>
      </c>
      <c r="H26" s="24">
        <v>1007</v>
      </c>
      <c r="I26" s="25">
        <v>584</v>
      </c>
      <c r="J26" s="26">
        <f t="shared" si="3"/>
        <v>100</v>
      </c>
      <c r="K26" s="26">
        <f>+C26/($B$26-$I$26)*100</f>
        <v>82.46144149488359</v>
      </c>
      <c r="L26" s="26">
        <f>+D26/($B$26-$I$26)*100</f>
        <v>17.247515942458847</v>
      </c>
      <c r="M26" s="27">
        <f>+E26/($B$26-$I$26)*100</f>
        <v>65.21392555242474</v>
      </c>
      <c r="N26" s="27">
        <f>+F26/($B$26-$I$26)*100</f>
        <v>17.538558505116416</v>
      </c>
      <c r="O26" s="27">
        <f t="shared" si="4"/>
        <v>15.559476432654268</v>
      </c>
      <c r="P26" s="28">
        <f t="shared" si="5"/>
        <v>1.9790820724621505</v>
      </c>
    </row>
    <row r="27" spans="1:16" ht="18" customHeight="1">
      <c r="A27" s="45" t="s">
        <v>10</v>
      </c>
      <c r="B27" s="23">
        <f t="shared" si="1"/>
        <v>43225</v>
      </c>
      <c r="C27" s="23">
        <f t="shared" si="2"/>
        <v>36476</v>
      </c>
      <c r="D27" s="23">
        <v>10168</v>
      </c>
      <c r="E27" s="23">
        <v>26308</v>
      </c>
      <c r="F27" s="23">
        <v>6286</v>
      </c>
      <c r="G27" s="23">
        <v>5257</v>
      </c>
      <c r="H27" s="24">
        <v>561</v>
      </c>
      <c r="I27" s="25">
        <v>463</v>
      </c>
      <c r="J27" s="26">
        <f t="shared" si="3"/>
        <v>100</v>
      </c>
      <c r="K27" s="26">
        <f>+C27/($B$27-$I$27)*100</f>
        <v>85.30003273934803</v>
      </c>
      <c r="L27" s="26">
        <f>+D27/($B$27-$I$27)*100</f>
        <v>23.778120761423693</v>
      </c>
      <c r="M27" s="27">
        <f>+E27/($B$27-$I$27)*100</f>
        <v>61.521911977924326</v>
      </c>
      <c r="N27" s="27">
        <f>+F27/($B$27-$I$27)*100</f>
        <v>14.699967260651981</v>
      </c>
      <c r="O27" s="27">
        <f t="shared" si="4"/>
        <v>13.282524559856904</v>
      </c>
      <c r="P27" s="28">
        <f t="shared" si="5"/>
        <v>1.4174427007950776</v>
      </c>
    </row>
    <row r="28" spans="1:16" ht="18" customHeight="1">
      <c r="A28" s="47" t="s">
        <v>11</v>
      </c>
      <c r="B28" s="38">
        <f t="shared" si="1"/>
        <v>49617</v>
      </c>
      <c r="C28" s="38">
        <f t="shared" si="2"/>
        <v>46172</v>
      </c>
      <c r="D28" s="38">
        <v>26968</v>
      </c>
      <c r="E28" s="38">
        <v>19204</v>
      </c>
      <c r="F28" s="38">
        <v>3009</v>
      </c>
      <c r="G28" s="38">
        <v>2045</v>
      </c>
      <c r="H28" s="39">
        <v>180</v>
      </c>
      <c r="I28" s="33">
        <v>436</v>
      </c>
      <c r="J28" s="34">
        <f t="shared" si="3"/>
        <v>100</v>
      </c>
      <c r="K28" s="34">
        <f>+C28/($B$28-$I$28)*100</f>
        <v>93.88178361562392</v>
      </c>
      <c r="L28" s="34">
        <f>+D28/($B$28-$I$28)*100</f>
        <v>54.83418393281958</v>
      </c>
      <c r="M28" s="35">
        <f>+E28/($B$28-$I$28)*100</f>
        <v>39.04759968280433</v>
      </c>
      <c r="N28" s="35">
        <f>+F28/($B$28-$I$28)*100</f>
        <v>6.118216384376081</v>
      </c>
      <c r="O28" s="35">
        <f t="shared" si="4"/>
        <v>5.623259553280487</v>
      </c>
      <c r="P28" s="36">
        <f t="shared" si="5"/>
        <v>0.494956831095593</v>
      </c>
    </row>
    <row r="29" spans="1:16" ht="18" customHeight="1">
      <c r="A29" s="8" t="s">
        <v>13</v>
      </c>
      <c r="B29" s="9">
        <f>SUM(B30:B40)</f>
        <v>354006</v>
      </c>
      <c r="C29" s="9">
        <f>SUM(C30:C40)</f>
        <v>306690</v>
      </c>
      <c r="D29" s="9">
        <f aca="true" t="shared" si="7" ref="D29:I29">SUM(D30:D40)</f>
        <v>48147</v>
      </c>
      <c r="E29" s="9">
        <f t="shared" si="7"/>
        <v>258543</v>
      </c>
      <c r="F29" s="9">
        <f t="shared" si="7"/>
        <v>41847</v>
      </c>
      <c r="G29" s="9">
        <f t="shared" si="7"/>
        <v>35687</v>
      </c>
      <c r="H29" s="10">
        <f t="shared" si="7"/>
        <v>2696</v>
      </c>
      <c r="I29" s="11">
        <f t="shared" si="7"/>
        <v>5469</v>
      </c>
      <c r="J29" s="12">
        <f t="shared" si="3"/>
        <v>100</v>
      </c>
      <c r="K29" s="12">
        <f>+C29/($B$29-$I$29)*100</f>
        <v>87.99352722953374</v>
      </c>
      <c r="L29" s="12">
        <f>+D29/($B$29-$I$29)*100</f>
        <v>13.81402835280042</v>
      </c>
      <c r="M29" s="13">
        <f>+E29/($B$29-$I$29)*100</f>
        <v>74.17949887673332</v>
      </c>
      <c r="N29" s="13">
        <f>+F29/($B$29-$I$29)*100</f>
        <v>12.006472770466264</v>
      </c>
      <c r="O29" s="13">
        <f t="shared" si="4"/>
        <v>11.163144979799117</v>
      </c>
      <c r="P29" s="15">
        <f t="shared" si="5"/>
        <v>0.8433277906671455</v>
      </c>
    </row>
    <row r="30" spans="1:16" ht="18" customHeight="1">
      <c r="A30" s="44" t="s">
        <v>1</v>
      </c>
      <c r="B30" s="17">
        <f t="shared" si="1"/>
        <v>4476</v>
      </c>
      <c r="C30" s="17">
        <f t="shared" si="2"/>
        <v>3704</v>
      </c>
      <c r="D30" s="17">
        <v>42</v>
      </c>
      <c r="E30" s="17">
        <v>3662</v>
      </c>
      <c r="F30" s="17">
        <v>713</v>
      </c>
      <c r="G30" s="17">
        <v>619</v>
      </c>
      <c r="H30" s="18">
        <v>44</v>
      </c>
      <c r="I30" s="19">
        <v>59</v>
      </c>
      <c r="J30" s="20">
        <f t="shared" si="3"/>
        <v>100</v>
      </c>
      <c r="K30" s="20">
        <f>+C30/($B$30-$I$30)*100</f>
        <v>83.85782205116595</v>
      </c>
      <c r="L30" s="20">
        <f>+D30/($B$30-$I$30)*100</f>
        <v>0.9508716323296356</v>
      </c>
      <c r="M30" s="21">
        <f>+E30/($B$30-$I$30)*100</f>
        <v>82.90695041883632</v>
      </c>
      <c r="N30" s="21">
        <f>+F30/($B$30-$I$30)*100</f>
        <v>16.14217794883405</v>
      </c>
      <c r="O30" s="21">
        <f t="shared" si="4"/>
        <v>15.070902187523796</v>
      </c>
      <c r="P30" s="22">
        <f t="shared" si="5"/>
        <v>1.0712757613102537</v>
      </c>
    </row>
    <row r="31" spans="1:16" ht="18" customHeight="1">
      <c r="A31" s="2" t="s">
        <v>2</v>
      </c>
      <c r="B31" s="23">
        <f t="shared" si="1"/>
        <v>26029</v>
      </c>
      <c r="C31" s="23">
        <f t="shared" si="2"/>
        <v>21050</v>
      </c>
      <c r="D31" s="23">
        <v>324</v>
      </c>
      <c r="E31" s="23">
        <v>20726</v>
      </c>
      <c r="F31" s="23">
        <v>4265</v>
      </c>
      <c r="G31" s="23">
        <v>3682</v>
      </c>
      <c r="H31" s="24">
        <v>318</v>
      </c>
      <c r="I31" s="25">
        <v>714</v>
      </c>
      <c r="J31" s="26">
        <f t="shared" si="3"/>
        <v>100</v>
      </c>
      <c r="K31" s="26">
        <f>+C31/($B$31-$I$31)*100</f>
        <v>83.15228125617223</v>
      </c>
      <c r="L31" s="26">
        <f>+D31/($B$31-$I$31)*100</f>
        <v>1.279873592731582</v>
      </c>
      <c r="M31" s="27">
        <f>+E31/($B$31-$I$31)*100</f>
        <v>81.87240766344065</v>
      </c>
      <c r="N31" s="27">
        <f>+F31/($B$31-$I$31)*100</f>
        <v>16.84771874382777</v>
      </c>
      <c r="O31" s="27">
        <f t="shared" si="4"/>
        <v>15.50832510369346</v>
      </c>
      <c r="P31" s="28">
        <f t="shared" si="5"/>
        <v>1.3393936401343076</v>
      </c>
    </row>
    <row r="32" spans="1:16" ht="18" customHeight="1">
      <c r="A32" s="45" t="s">
        <v>3</v>
      </c>
      <c r="B32" s="23">
        <f t="shared" si="1"/>
        <v>32005</v>
      </c>
      <c r="C32" s="23">
        <f t="shared" si="2"/>
        <v>25708</v>
      </c>
      <c r="D32" s="23">
        <v>718</v>
      </c>
      <c r="E32" s="23">
        <v>24990</v>
      </c>
      <c r="F32" s="23">
        <v>5260</v>
      </c>
      <c r="G32" s="23">
        <v>4583</v>
      </c>
      <c r="H32" s="24">
        <v>356</v>
      </c>
      <c r="I32" s="25">
        <v>1037</v>
      </c>
      <c r="J32" s="26">
        <f t="shared" si="3"/>
        <v>100</v>
      </c>
      <c r="K32" s="26">
        <f>+C32/($B$32-$I$32)*100</f>
        <v>83.0147248772927</v>
      </c>
      <c r="L32" s="26">
        <f>+D32/($B$32-$I$32)*100</f>
        <v>2.3185223456471196</v>
      </c>
      <c r="M32" s="27">
        <f>+E32/($B$32-$I$32)*100</f>
        <v>80.69620253164557</v>
      </c>
      <c r="N32" s="27">
        <f>+F32/($B$32-$I$32)*100</f>
        <v>16.98527512270731</v>
      </c>
      <c r="O32" s="27">
        <f t="shared" si="4"/>
        <v>15.760987221576759</v>
      </c>
      <c r="P32" s="28">
        <f t="shared" si="5"/>
        <v>1.2242879011305532</v>
      </c>
    </row>
    <row r="33" spans="1:16" ht="18" customHeight="1">
      <c r="A33" s="45" t="s">
        <v>4</v>
      </c>
      <c r="B33" s="23">
        <f t="shared" si="1"/>
        <v>32161</v>
      </c>
      <c r="C33" s="23">
        <f t="shared" si="2"/>
        <v>26411</v>
      </c>
      <c r="D33" s="23">
        <v>1195</v>
      </c>
      <c r="E33" s="23">
        <v>25216</v>
      </c>
      <c r="F33" s="23">
        <v>4904</v>
      </c>
      <c r="G33" s="23">
        <v>4284</v>
      </c>
      <c r="H33" s="24">
        <v>325</v>
      </c>
      <c r="I33" s="25">
        <v>846</v>
      </c>
      <c r="J33" s="26">
        <f t="shared" si="3"/>
        <v>100.00000000000001</v>
      </c>
      <c r="K33" s="26">
        <f>+C33/($B$33-$I$33)*100</f>
        <v>84.33977327159509</v>
      </c>
      <c r="L33" s="26">
        <f>+D33/($B$33-$I$33)*100</f>
        <v>3.8160625898131886</v>
      </c>
      <c r="M33" s="27">
        <f>+E33/($B$33-$I$33)*100</f>
        <v>80.52371068178189</v>
      </c>
      <c r="N33" s="27">
        <f>+F33/($B$33-$I$33)*100</f>
        <v>15.660226728404918</v>
      </c>
      <c r="O33" s="27">
        <f t="shared" si="4"/>
        <v>14.555958191470314</v>
      </c>
      <c r="P33" s="28">
        <f t="shared" si="5"/>
        <v>1.104268536934606</v>
      </c>
    </row>
    <row r="34" spans="1:16" ht="18" customHeight="1">
      <c r="A34" s="45" t="s">
        <v>5</v>
      </c>
      <c r="B34" s="23">
        <f t="shared" si="1"/>
        <v>34168</v>
      </c>
      <c r="C34" s="23">
        <f t="shared" si="2"/>
        <v>28692</v>
      </c>
      <c r="D34" s="23">
        <v>1782</v>
      </c>
      <c r="E34" s="23">
        <v>26910</v>
      </c>
      <c r="F34" s="23">
        <v>4784</v>
      </c>
      <c r="G34" s="23">
        <v>4203</v>
      </c>
      <c r="H34" s="24">
        <v>281</v>
      </c>
      <c r="I34" s="25">
        <v>692</v>
      </c>
      <c r="J34" s="26">
        <f t="shared" si="3"/>
        <v>100.00000000000001</v>
      </c>
      <c r="K34" s="26">
        <f>+C34/($B$34-$I$34)*100</f>
        <v>85.70916477476402</v>
      </c>
      <c r="L34" s="26">
        <f>+D34/($B$34-$I$34)*100</f>
        <v>5.323216632811566</v>
      </c>
      <c r="M34" s="27">
        <f>+E34/($B$34-$I$34)*100</f>
        <v>80.38594814195244</v>
      </c>
      <c r="N34" s="27">
        <f>+F34/($B$34-$I$34)*100</f>
        <v>14.29083522523599</v>
      </c>
      <c r="O34" s="27">
        <f t="shared" si="4"/>
        <v>13.395267718926599</v>
      </c>
      <c r="P34" s="28">
        <f t="shared" si="5"/>
        <v>0.8955675063093919</v>
      </c>
    </row>
    <row r="35" spans="1:16" ht="18" customHeight="1">
      <c r="A35" s="45" t="s">
        <v>6</v>
      </c>
      <c r="B35" s="23">
        <f t="shared" si="1"/>
        <v>35201</v>
      </c>
      <c r="C35" s="23">
        <f t="shared" si="2"/>
        <v>30158</v>
      </c>
      <c r="D35" s="23">
        <v>2236</v>
      </c>
      <c r="E35" s="23">
        <v>27922</v>
      </c>
      <c r="F35" s="23">
        <v>4560</v>
      </c>
      <c r="G35" s="23">
        <v>4014</v>
      </c>
      <c r="H35" s="24">
        <v>268</v>
      </c>
      <c r="I35" s="25">
        <v>483</v>
      </c>
      <c r="J35" s="26">
        <f t="shared" si="3"/>
        <v>100</v>
      </c>
      <c r="K35" s="26">
        <f>+C35/($B$35-$I$35)*100</f>
        <v>86.86560285730745</v>
      </c>
      <c r="L35" s="26">
        <f>+D35/($B$35-$I$35)*100</f>
        <v>6.440463160320295</v>
      </c>
      <c r="M35" s="27">
        <f>+E35/($B$35-$I$35)*100</f>
        <v>80.42513969698716</v>
      </c>
      <c r="N35" s="27">
        <f>+F35/($B$35-$I$35)*100</f>
        <v>13.134397142692553</v>
      </c>
      <c r="O35" s="27">
        <f t="shared" si="4"/>
        <v>12.312347064635196</v>
      </c>
      <c r="P35" s="28">
        <f t="shared" si="5"/>
        <v>0.8220500780573573</v>
      </c>
    </row>
    <row r="36" spans="1:16" ht="18" customHeight="1">
      <c r="A36" s="45" t="s">
        <v>7</v>
      </c>
      <c r="B36" s="23">
        <f t="shared" si="1"/>
        <v>38959</v>
      </c>
      <c r="C36" s="23">
        <f t="shared" si="2"/>
        <v>33815</v>
      </c>
      <c r="D36" s="23">
        <v>3069</v>
      </c>
      <c r="E36" s="23">
        <v>30746</v>
      </c>
      <c r="F36" s="23">
        <v>4785</v>
      </c>
      <c r="G36" s="23">
        <v>4205</v>
      </c>
      <c r="H36" s="24">
        <v>272</v>
      </c>
      <c r="I36" s="25">
        <v>359</v>
      </c>
      <c r="J36" s="26">
        <f t="shared" si="3"/>
        <v>100</v>
      </c>
      <c r="K36" s="26">
        <f>+C36/($B$36-$I$36)*100</f>
        <v>87.60362694300518</v>
      </c>
      <c r="L36" s="26">
        <f>+D36/($B$36-$I$36)*100</f>
        <v>7.950777202072539</v>
      </c>
      <c r="M36" s="27">
        <f>+E36/($B$36-$I$36)*100</f>
        <v>79.65284974093264</v>
      </c>
      <c r="N36" s="27">
        <f>+F36/($B$36-$I$36)*100</f>
        <v>12.396373056994818</v>
      </c>
      <c r="O36" s="27">
        <f t="shared" si="4"/>
        <v>11.64323178571883</v>
      </c>
      <c r="P36" s="28">
        <f t="shared" si="5"/>
        <v>0.7531412712759863</v>
      </c>
    </row>
    <row r="37" spans="1:16" ht="18" customHeight="1">
      <c r="A37" s="45" t="s">
        <v>8</v>
      </c>
      <c r="B37" s="23">
        <f t="shared" si="1"/>
        <v>42914</v>
      </c>
      <c r="C37" s="23">
        <f t="shared" si="2"/>
        <v>37860</v>
      </c>
      <c r="D37" s="23">
        <v>4788</v>
      </c>
      <c r="E37" s="23">
        <v>33072</v>
      </c>
      <c r="F37" s="23">
        <v>4733</v>
      </c>
      <c r="G37" s="23">
        <v>4113</v>
      </c>
      <c r="H37" s="24">
        <v>334</v>
      </c>
      <c r="I37" s="25">
        <v>321</v>
      </c>
      <c r="J37" s="26">
        <f t="shared" si="3"/>
        <v>100</v>
      </c>
      <c r="K37" s="26">
        <f>+C37/($B$37-$I$37)*100</f>
        <v>88.88784542060903</v>
      </c>
      <c r="L37" s="26">
        <f>+D37/($B$37-$I$37)*100</f>
        <v>11.241283779024723</v>
      </c>
      <c r="M37" s="27">
        <f>+E37/($B$37-$I$37)*100</f>
        <v>77.6465616415843</v>
      </c>
      <c r="N37" s="27">
        <f>+F37/($B$37-$I$37)*100</f>
        <v>11.11215457939098</v>
      </c>
      <c r="O37" s="27">
        <f t="shared" si="4"/>
        <v>10.27755605690018</v>
      </c>
      <c r="P37" s="28">
        <f t="shared" si="5"/>
        <v>0.8345985224907999</v>
      </c>
    </row>
    <row r="38" spans="1:16" ht="18" customHeight="1">
      <c r="A38" s="45" t="s">
        <v>9</v>
      </c>
      <c r="B38" s="23">
        <f t="shared" si="1"/>
        <v>42435</v>
      </c>
      <c r="C38" s="23">
        <f t="shared" si="2"/>
        <v>38077</v>
      </c>
      <c r="D38" s="23">
        <v>6682</v>
      </c>
      <c r="E38" s="23">
        <v>31395</v>
      </c>
      <c r="F38" s="23">
        <v>4033</v>
      </c>
      <c r="G38" s="23">
        <v>3385</v>
      </c>
      <c r="H38" s="24">
        <v>304</v>
      </c>
      <c r="I38" s="25">
        <v>325</v>
      </c>
      <c r="J38" s="26">
        <f t="shared" si="3"/>
        <v>100</v>
      </c>
      <c r="K38" s="26">
        <f>+C38/($B$38-$I$38)*100</f>
        <v>90.42270244597482</v>
      </c>
      <c r="L38" s="26">
        <f>+D38/($B$38-$I$38)*100</f>
        <v>15.86796485395393</v>
      </c>
      <c r="M38" s="27">
        <f>+E38/($B$38-$I$38)*100</f>
        <v>74.5547375920209</v>
      </c>
      <c r="N38" s="27">
        <f>+F38/($B$38-$I$38)*100</f>
        <v>9.577297554025172</v>
      </c>
      <c r="O38" s="27">
        <f t="shared" si="4"/>
        <v>8.788059696496397</v>
      </c>
      <c r="P38" s="28">
        <f t="shared" si="5"/>
        <v>0.7892378575287753</v>
      </c>
    </row>
    <row r="39" spans="1:16" ht="18" customHeight="1">
      <c r="A39" s="45" t="s">
        <v>10</v>
      </c>
      <c r="B39" s="23">
        <f t="shared" si="1"/>
        <v>30537</v>
      </c>
      <c r="C39" s="23">
        <f t="shared" si="2"/>
        <v>27835</v>
      </c>
      <c r="D39" s="23">
        <v>7386</v>
      </c>
      <c r="E39" s="23">
        <v>20449</v>
      </c>
      <c r="F39" s="23">
        <v>2347</v>
      </c>
      <c r="G39" s="23">
        <v>1882</v>
      </c>
      <c r="H39" s="24">
        <v>140</v>
      </c>
      <c r="I39" s="25">
        <v>355</v>
      </c>
      <c r="J39" s="26">
        <f t="shared" si="3"/>
        <v>100</v>
      </c>
      <c r="K39" s="26">
        <f>+C39/($B$39-$I$39)*100</f>
        <v>92.22384202504804</v>
      </c>
      <c r="L39" s="26">
        <f>+D39/($B$39-$I$39)*100</f>
        <v>24.471539328076336</v>
      </c>
      <c r="M39" s="27">
        <f>+E39/($B$39-$I$39)*100</f>
        <v>67.7523026969717</v>
      </c>
      <c r="N39" s="27">
        <f>+F39/($B$39-$I$39)*100</f>
        <v>7.776157974951959</v>
      </c>
      <c r="O39" s="27">
        <f t="shared" si="4"/>
        <v>7.237749410909784</v>
      </c>
      <c r="P39" s="28">
        <f t="shared" si="5"/>
        <v>0.5384085640421732</v>
      </c>
    </row>
    <row r="40" spans="1:16" ht="18" customHeight="1">
      <c r="A40" s="47" t="s">
        <v>11</v>
      </c>
      <c r="B40" s="38">
        <f t="shared" si="1"/>
        <v>35121</v>
      </c>
      <c r="C40" s="38">
        <f t="shared" si="2"/>
        <v>33380</v>
      </c>
      <c r="D40" s="38">
        <v>19925</v>
      </c>
      <c r="E40" s="38">
        <v>13455</v>
      </c>
      <c r="F40" s="38">
        <v>1463</v>
      </c>
      <c r="G40" s="38">
        <v>717</v>
      </c>
      <c r="H40" s="39">
        <v>54</v>
      </c>
      <c r="I40" s="40">
        <v>278</v>
      </c>
      <c r="J40" s="41">
        <f t="shared" si="3"/>
        <v>100</v>
      </c>
      <c r="K40" s="41">
        <f>+C40/($B$40-$I$40)*100</f>
        <v>95.80116522687484</v>
      </c>
      <c r="L40" s="41">
        <f>+D40/($B$40-$I$40)*100</f>
        <v>57.18508739201561</v>
      </c>
      <c r="M40" s="42">
        <f>+E40/($B$40-$I$40)*100</f>
        <v>38.616077834859226</v>
      </c>
      <c r="N40" s="42">
        <f>+F40/($B$40-$I$40)*100</f>
        <v>4.198834773125162</v>
      </c>
      <c r="O40" s="42">
        <f t="shared" si="4"/>
        <v>3.904752960221454</v>
      </c>
      <c r="P40" s="43">
        <f t="shared" si="5"/>
        <v>0.29408181290370783</v>
      </c>
    </row>
    <row r="41" ht="18" customHeight="1">
      <c r="A41" s="1" t="s">
        <v>21</v>
      </c>
    </row>
    <row r="42" ht="18" customHeight="1">
      <c r="A42" s="5" t="s">
        <v>28</v>
      </c>
    </row>
    <row r="43" ht="18" customHeight="1">
      <c r="A43" s="1" t="s">
        <v>24</v>
      </c>
    </row>
  </sheetData>
  <mergeCells count="10">
    <mergeCell ref="A2:A4"/>
    <mergeCell ref="J2:P2"/>
    <mergeCell ref="B3:B4"/>
    <mergeCell ref="J3:J4"/>
    <mergeCell ref="B2:I2"/>
    <mergeCell ref="I3:I4"/>
    <mergeCell ref="C3:E3"/>
    <mergeCell ref="K3:M3"/>
    <mergeCell ref="N3:P3"/>
    <mergeCell ref="F3:H3"/>
  </mergeCells>
  <printOptions/>
  <pageMargins left="0.57" right="0.19" top="0.984251968503937" bottom="0.984251968503937" header="0.5118110236220472" footer="0.511811023622047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鹿児島県企画部統計課</dc:creator>
  <cp:keywords/>
  <dc:description/>
  <cp:lastModifiedBy>鹿児島県</cp:lastModifiedBy>
  <cp:lastPrinted>2012-07-20T04:08:29Z</cp:lastPrinted>
  <dcterms:created xsi:type="dcterms:W3CDTF">2002-03-11T00:06:09Z</dcterms:created>
  <dcterms:modified xsi:type="dcterms:W3CDTF">2012-07-31T06:38:53Z</dcterms:modified>
  <cp:category/>
  <cp:version/>
  <cp:contentType/>
  <cp:contentStatus/>
</cp:coreProperties>
</file>